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3840" yWindow="240" windowWidth="25360" windowHeight="15820" tabRatio="609" activeTab="1"/>
  </bookViews>
  <sheets>
    <sheet name="Values" sheetId="5" r:id="rId1"/>
    <sheet name="Ceramic0805" sheetId="1" r:id="rId2"/>
    <sheet name="Ceramic0603" sheetId="2" r:id="rId3"/>
    <sheet name="CeramicTH" sheetId="8" r:id="rId4"/>
    <sheet name="TantalumChip" sheetId="9" r:id="rId5"/>
    <sheet name="Tantalum TH" sheetId="11" r:id="rId6"/>
    <sheet name="Extras" sheetId="12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" i="12" l="1"/>
  <c r="AC3" i="12"/>
  <c r="AE2" i="12"/>
  <c r="AE3" i="12"/>
  <c r="C51" i="5"/>
  <c r="AE236" i="1"/>
  <c r="D51" i="5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E51" i="5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385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408" i="8"/>
  <c r="AE409" i="8"/>
  <c r="AE410" i="8"/>
  <c r="AE411" i="8"/>
  <c r="AE412" i="8"/>
  <c r="AE413" i="8"/>
  <c r="AE414" i="8"/>
  <c r="AE415" i="8"/>
  <c r="AE416" i="8"/>
  <c r="AE417" i="8"/>
  <c r="AE418" i="8"/>
  <c r="AE419" i="8"/>
  <c r="AE420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435" i="8"/>
  <c r="AE436" i="8"/>
  <c r="AE437" i="8"/>
  <c r="AE438" i="8"/>
  <c r="AE439" i="8"/>
  <c r="AE440" i="8"/>
  <c r="AE441" i="8"/>
  <c r="AE442" i="8"/>
  <c r="AE443" i="8"/>
  <c r="AE444" i="8"/>
  <c r="AE445" i="8"/>
  <c r="AE446" i="8"/>
  <c r="AE447" i="8"/>
  <c r="AE448" i="8"/>
  <c r="AE449" i="8"/>
  <c r="AE450" i="8"/>
  <c r="AE451" i="8"/>
  <c r="AE452" i="8"/>
  <c r="AE453" i="8"/>
  <c r="AE454" i="8"/>
  <c r="AE455" i="8"/>
  <c r="AE456" i="8"/>
  <c r="AE457" i="8"/>
  <c r="AE458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506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532" i="8"/>
  <c r="AE533" i="8"/>
  <c r="AE534" i="8"/>
  <c r="AE535" i="8"/>
  <c r="AE536" i="8"/>
  <c r="AE537" i="8"/>
  <c r="AE538" i="8"/>
  <c r="AE539" i="8"/>
  <c r="AE540" i="8"/>
  <c r="AE541" i="8"/>
  <c r="AE542" i="8"/>
  <c r="AE543" i="8"/>
  <c r="AE544" i="8"/>
  <c r="AE545" i="8"/>
  <c r="AE546" i="8"/>
  <c r="AE547" i="8"/>
  <c r="AE548" i="8"/>
  <c r="AE549" i="8"/>
  <c r="AE550" i="8"/>
  <c r="AE551" i="8"/>
  <c r="AE552" i="8"/>
  <c r="AE553" i="8"/>
  <c r="AE554" i="8"/>
  <c r="AE555" i="8"/>
  <c r="AE556" i="8"/>
  <c r="AE557" i="8"/>
  <c r="AE558" i="8"/>
  <c r="AE559" i="8"/>
  <c r="AE560" i="8"/>
  <c r="AE561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574" i="8"/>
  <c r="AE575" i="8"/>
  <c r="AE576" i="8"/>
  <c r="AE577" i="8"/>
  <c r="AE578" i="8"/>
  <c r="AE579" i="8"/>
  <c r="AE580" i="8"/>
  <c r="AE581" i="8"/>
  <c r="AE582" i="8"/>
  <c r="AE583" i="8"/>
  <c r="AE584" i="8"/>
  <c r="AE585" i="8"/>
  <c r="AE586" i="8"/>
  <c r="AE587" i="8"/>
  <c r="AE588" i="8"/>
  <c r="AE589" i="8"/>
  <c r="AE590" i="8"/>
  <c r="AE591" i="8"/>
  <c r="AE592" i="8"/>
  <c r="AE593" i="8"/>
  <c r="AE594" i="8"/>
  <c r="AE595" i="8"/>
  <c r="AE596" i="8"/>
  <c r="AE597" i="8"/>
  <c r="AE598" i="8"/>
  <c r="AE599" i="8"/>
  <c r="AE600" i="8"/>
  <c r="AE601" i="8"/>
  <c r="AE602" i="8"/>
  <c r="AE603" i="8"/>
  <c r="AE604" i="8"/>
  <c r="AE605" i="8"/>
  <c r="AE606" i="8"/>
  <c r="AE607" i="8"/>
  <c r="AE608" i="8"/>
  <c r="AE609" i="8"/>
  <c r="AE610" i="8"/>
  <c r="AE611" i="8"/>
  <c r="AE612" i="8"/>
  <c r="AE613" i="8"/>
  <c r="AE614" i="8"/>
  <c r="AE615" i="8"/>
  <c r="AE616" i="8"/>
  <c r="AE617" i="8"/>
  <c r="AE618" i="8"/>
  <c r="AE619" i="8"/>
  <c r="AE620" i="8"/>
  <c r="AE621" i="8"/>
  <c r="AE622" i="8"/>
  <c r="AE623" i="8"/>
  <c r="AE624" i="8"/>
  <c r="AE625" i="8"/>
  <c r="AE626" i="8"/>
  <c r="AE627" i="8"/>
  <c r="AE628" i="8"/>
  <c r="AE629" i="8"/>
  <c r="AE630" i="8"/>
  <c r="AE631" i="8"/>
  <c r="AE632" i="8"/>
  <c r="AE633" i="8"/>
  <c r="AE634" i="8"/>
  <c r="AE635" i="8"/>
  <c r="AE636" i="8"/>
  <c r="AE637" i="8"/>
  <c r="AE638" i="8"/>
  <c r="AE639" i="8"/>
  <c r="AE640" i="8"/>
  <c r="AE641" i="8"/>
  <c r="AE642" i="8"/>
  <c r="AE643" i="8"/>
  <c r="AE644" i="8"/>
  <c r="AE645" i="8"/>
  <c r="AE646" i="8"/>
  <c r="AE647" i="8"/>
  <c r="AE648" i="8"/>
  <c r="AE649" i="8"/>
  <c r="AE650" i="8"/>
  <c r="AE651" i="8"/>
  <c r="AE652" i="8"/>
  <c r="AE653" i="8"/>
  <c r="AE654" i="8"/>
  <c r="AE655" i="8"/>
  <c r="AE656" i="8"/>
  <c r="AE657" i="8"/>
  <c r="AE658" i="8"/>
  <c r="AE659" i="8"/>
  <c r="AE660" i="8"/>
  <c r="AE661" i="8"/>
  <c r="AE662" i="8"/>
  <c r="AE663" i="8"/>
  <c r="AE664" i="8"/>
  <c r="AE665" i="8"/>
  <c r="AE666" i="8"/>
  <c r="AE667" i="8"/>
  <c r="AE668" i="8"/>
  <c r="AE669" i="8"/>
  <c r="AE670" i="8"/>
  <c r="AE671" i="8"/>
  <c r="AE672" i="8"/>
  <c r="AE673" i="8"/>
  <c r="AE674" i="8"/>
  <c r="AE675" i="8"/>
  <c r="AE676" i="8"/>
  <c r="AE677" i="8"/>
  <c r="AE678" i="8"/>
  <c r="AE679" i="8"/>
  <c r="AE680" i="8"/>
  <c r="AE681" i="8"/>
  <c r="AE682" i="8"/>
  <c r="AE683" i="8"/>
  <c r="AE684" i="8"/>
  <c r="AE685" i="8"/>
  <c r="AE686" i="8"/>
  <c r="AE687" i="8"/>
  <c r="AE688" i="8"/>
  <c r="AE689" i="8"/>
  <c r="AE690" i="8"/>
  <c r="AE691" i="8"/>
  <c r="AE692" i="8"/>
  <c r="AE693" i="8"/>
  <c r="AE694" i="8"/>
  <c r="AE695" i="8"/>
  <c r="F51" i="5"/>
  <c r="G51" i="5"/>
  <c r="H51" i="5"/>
  <c r="C50" i="5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D50" i="5"/>
  <c r="E50" i="5"/>
  <c r="AE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696" i="8"/>
  <c r="AE697" i="8"/>
  <c r="AE698" i="8"/>
  <c r="AE699" i="8"/>
  <c r="AE700" i="8"/>
  <c r="AE701" i="8"/>
  <c r="AE702" i="8"/>
  <c r="AE703" i="8"/>
  <c r="AE704" i="8"/>
  <c r="AE705" i="8"/>
  <c r="AE706" i="8"/>
  <c r="AE707" i="8"/>
  <c r="AE708" i="8"/>
  <c r="AE709" i="8"/>
  <c r="AE710" i="8"/>
  <c r="AE711" i="8"/>
  <c r="AE712" i="8"/>
  <c r="AE713" i="8"/>
  <c r="AE714" i="8"/>
  <c r="AE715" i="8"/>
  <c r="AE716" i="8"/>
  <c r="AE717" i="8"/>
  <c r="AE718" i="8"/>
  <c r="AE719" i="8"/>
  <c r="AE720" i="8"/>
  <c r="AE721" i="8"/>
  <c r="AE722" i="8"/>
  <c r="AE723" i="8"/>
  <c r="AE724" i="8"/>
  <c r="AE725" i="8"/>
  <c r="AE726" i="8"/>
  <c r="AE727" i="8"/>
  <c r="AE728" i="8"/>
  <c r="AE729" i="8"/>
  <c r="AE730" i="8"/>
  <c r="AE731" i="8"/>
  <c r="AE732" i="8"/>
  <c r="AE733" i="8"/>
  <c r="AE734" i="8"/>
  <c r="AE735" i="8"/>
  <c r="AE736" i="8"/>
  <c r="AE737" i="8"/>
  <c r="AE738" i="8"/>
  <c r="AE739" i="8"/>
  <c r="AE740" i="8"/>
  <c r="AE741" i="8"/>
  <c r="AE742" i="8"/>
  <c r="AE743" i="8"/>
  <c r="AE744" i="8"/>
  <c r="AE745" i="8"/>
  <c r="AE746" i="8"/>
  <c r="AE747" i="8"/>
  <c r="AE748" i="8"/>
  <c r="AE749" i="8"/>
  <c r="AE750" i="8"/>
  <c r="AE751" i="8"/>
  <c r="AE752" i="8"/>
  <c r="AE753" i="8"/>
  <c r="AE754" i="8"/>
  <c r="AE755" i="8"/>
  <c r="AE756" i="8"/>
  <c r="AE757" i="8"/>
  <c r="AE758" i="8"/>
  <c r="AE759" i="8"/>
  <c r="AE760" i="8"/>
  <c r="AE761" i="8"/>
  <c r="AE762" i="8"/>
  <c r="AE763" i="8"/>
  <c r="AE764" i="8"/>
  <c r="AE765" i="8"/>
  <c r="AE766" i="8"/>
  <c r="AE767" i="8"/>
  <c r="AE768" i="8"/>
  <c r="AE769" i="8"/>
  <c r="AE770" i="8"/>
  <c r="AE771" i="8"/>
  <c r="AE772" i="8"/>
  <c r="AE773" i="8"/>
  <c r="AE774" i="8"/>
  <c r="AE775" i="8"/>
  <c r="AE776" i="8"/>
  <c r="AE777" i="8"/>
  <c r="AE778" i="8"/>
  <c r="AE779" i="8"/>
  <c r="AE780" i="8"/>
  <c r="AE781" i="8"/>
  <c r="AE782" i="8"/>
  <c r="AE783" i="8"/>
  <c r="AE784" i="8"/>
  <c r="AE785" i="8"/>
  <c r="AE786" i="8"/>
  <c r="AE787" i="8"/>
  <c r="AE788" i="8"/>
  <c r="AE789" i="8"/>
  <c r="AE790" i="8"/>
  <c r="AE791" i="8"/>
  <c r="AE792" i="8"/>
  <c r="AE793" i="8"/>
  <c r="AE794" i="8"/>
  <c r="AE795" i="8"/>
  <c r="AE796" i="8"/>
  <c r="AE797" i="8"/>
  <c r="AE798" i="8"/>
  <c r="AE799" i="8"/>
  <c r="AE800" i="8"/>
  <c r="AE801" i="8"/>
  <c r="AE802" i="8"/>
  <c r="AE803" i="8"/>
  <c r="AE804" i="8"/>
  <c r="AE805" i="8"/>
  <c r="AE806" i="8"/>
  <c r="AE807" i="8"/>
  <c r="AE808" i="8"/>
  <c r="AE809" i="8"/>
  <c r="AE810" i="8"/>
  <c r="AE811" i="8"/>
  <c r="AE812" i="8"/>
  <c r="AE813" i="8"/>
  <c r="AE814" i="8"/>
  <c r="AE815" i="8"/>
  <c r="AE816" i="8"/>
  <c r="AE817" i="8"/>
  <c r="AE818" i="8"/>
  <c r="AE819" i="8"/>
  <c r="AE820" i="8"/>
  <c r="AE821" i="8"/>
  <c r="AE822" i="8"/>
  <c r="AE823" i="8"/>
  <c r="AE824" i="8"/>
  <c r="AE825" i="8"/>
  <c r="AE826" i="8"/>
  <c r="AE827" i="8"/>
  <c r="AE828" i="8"/>
  <c r="AE829" i="8"/>
  <c r="AE830" i="8"/>
  <c r="AE831" i="8"/>
  <c r="AE832" i="8"/>
  <c r="AE833" i="8"/>
  <c r="AE834" i="8"/>
  <c r="AE835" i="8"/>
  <c r="AE836" i="8"/>
  <c r="AE837" i="8"/>
  <c r="AE838" i="8"/>
  <c r="AE839" i="8"/>
  <c r="AE840" i="8"/>
  <c r="AE841" i="8"/>
  <c r="AE842" i="8"/>
  <c r="AE843" i="8"/>
  <c r="AE844" i="8"/>
  <c r="AE845" i="8"/>
  <c r="AE846" i="8"/>
  <c r="AE847" i="8"/>
  <c r="AE848" i="8"/>
  <c r="AE849" i="8"/>
  <c r="AE850" i="8"/>
  <c r="AE851" i="8"/>
  <c r="AE852" i="8"/>
  <c r="AE853" i="8"/>
  <c r="AE854" i="8"/>
  <c r="AE855" i="8"/>
  <c r="AE856" i="8"/>
  <c r="AE857" i="8"/>
  <c r="AE858" i="8"/>
  <c r="AE859" i="8"/>
  <c r="AE860" i="8"/>
  <c r="AE861" i="8"/>
  <c r="AE862" i="8"/>
  <c r="AE863" i="8"/>
  <c r="AE864" i="8"/>
  <c r="AE865" i="8"/>
  <c r="AE866" i="8"/>
  <c r="AE867" i="8"/>
  <c r="AE868" i="8"/>
  <c r="AE869" i="8"/>
  <c r="AE870" i="8"/>
  <c r="AE871" i="8"/>
  <c r="AE872" i="8"/>
  <c r="AE873" i="8"/>
  <c r="AE874" i="8"/>
  <c r="AE875" i="8"/>
  <c r="AE876" i="8"/>
  <c r="AE877" i="8"/>
  <c r="AE878" i="8"/>
  <c r="AE879" i="8"/>
  <c r="AE880" i="8"/>
  <c r="AE881" i="8"/>
  <c r="AE882" i="8"/>
  <c r="AE883" i="8"/>
  <c r="AE884" i="8"/>
  <c r="AE885" i="8"/>
  <c r="AE886" i="8"/>
  <c r="AE887" i="8"/>
  <c r="AE888" i="8"/>
  <c r="AE889" i="8"/>
  <c r="AE890" i="8"/>
  <c r="AE891" i="8"/>
  <c r="AE892" i="8"/>
  <c r="AE893" i="8"/>
  <c r="AE894" i="8"/>
  <c r="AE895" i="8"/>
  <c r="AE896" i="8"/>
  <c r="AE897" i="8"/>
  <c r="AE898" i="8"/>
  <c r="AE899" i="8"/>
  <c r="AE900" i="8"/>
  <c r="AE901" i="8"/>
  <c r="AE902" i="8"/>
  <c r="AE903" i="8"/>
  <c r="AE904" i="8"/>
  <c r="AE905" i="8"/>
  <c r="F50" i="5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379" i="9"/>
  <c r="AB380" i="9"/>
  <c r="AB381" i="9"/>
  <c r="AB382" i="9"/>
  <c r="AB383" i="9"/>
  <c r="AB384" i="9"/>
  <c r="AB385" i="9"/>
  <c r="AB386" i="9"/>
  <c r="AB387" i="9"/>
  <c r="AB388" i="9"/>
  <c r="AB389" i="9"/>
  <c r="AB390" i="9"/>
  <c r="AB391" i="9"/>
  <c r="AB392" i="9"/>
  <c r="AB393" i="9"/>
  <c r="AB394" i="9"/>
  <c r="AB395" i="9"/>
  <c r="AB396" i="9"/>
  <c r="AB397" i="9"/>
  <c r="AB398" i="9"/>
  <c r="AB399" i="9"/>
  <c r="AB400" i="9"/>
  <c r="AB401" i="9"/>
  <c r="AB402" i="9"/>
  <c r="AB403" i="9"/>
  <c r="AB404" i="9"/>
  <c r="AB405" i="9"/>
  <c r="AB406" i="9"/>
  <c r="AB407" i="9"/>
  <c r="AB408" i="9"/>
  <c r="AB409" i="9"/>
  <c r="AB410" i="9"/>
  <c r="AB411" i="9"/>
  <c r="AB412" i="9"/>
  <c r="AB413" i="9"/>
  <c r="AB414" i="9"/>
  <c r="AB415" i="9"/>
  <c r="AB416" i="9"/>
  <c r="AB417" i="9"/>
  <c r="AB418" i="9"/>
  <c r="AB419" i="9"/>
  <c r="AB420" i="9"/>
  <c r="AB421" i="9"/>
  <c r="AB422" i="9"/>
  <c r="AB423" i="9"/>
  <c r="AB424" i="9"/>
  <c r="AB425" i="9"/>
  <c r="AB426" i="9"/>
  <c r="AB427" i="9"/>
  <c r="AB428" i="9"/>
  <c r="AB429" i="9"/>
  <c r="AB430" i="9"/>
  <c r="AB431" i="9"/>
  <c r="AB432" i="9"/>
  <c r="AB433" i="9"/>
  <c r="AB434" i="9"/>
  <c r="AB435" i="9"/>
  <c r="AB436" i="9"/>
  <c r="AB437" i="9"/>
  <c r="AB438" i="9"/>
  <c r="AB439" i="9"/>
  <c r="AB440" i="9"/>
  <c r="AB441" i="9"/>
  <c r="AB442" i="9"/>
  <c r="AB443" i="9"/>
  <c r="AB444" i="9"/>
  <c r="AB445" i="9"/>
  <c r="AB446" i="9"/>
  <c r="AB447" i="9"/>
  <c r="AB448" i="9"/>
  <c r="AB449" i="9"/>
  <c r="AB450" i="9"/>
  <c r="AB451" i="9"/>
  <c r="AB452" i="9"/>
  <c r="AB453" i="9"/>
  <c r="AB454" i="9"/>
  <c r="AB455" i="9"/>
  <c r="AB456" i="9"/>
  <c r="AB457" i="9"/>
  <c r="AB458" i="9"/>
  <c r="AB459" i="9"/>
  <c r="AB460" i="9"/>
  <c r="AB461" i="9"/>
  <c r="AB462" i="9"/>
  <c r="AB463" i="9"/>
  <c r="AB464" i="9"/>
  <c r="AB465" i="9"/>
  <c r="AB466" i="9"/>
  <c r="AB467" i="9"/>
  <c r="AB468" i="9"/>
  <c r="AB469" i="9"/>
  <c r="AB470" i="9"/>
  <c r="AB471" i="9"/>
  <c r="AB472" i="9"/>
  <c r="AB473" i="9"/>
  <c r="AB474" i="9"/>
  <c r="AB475" i="9"/>
  <c r="AB476" i="9"/>
  <c r="AB477" i="9"/>
  <c r="AB478" i="9"/>
  <c r="AB479" i="9"/>
  <c r="AB480" i="9"/>
  <c r="AB481" i="9"/>
  <c r="AB482" i="9"/>
  <c r="AB483" i="9"/>
  <c r="AB484" i="9"/>
  <c r="AB485" i="9"/>
  <c r="AB486" i="9"/>
  <c r="AB487" i="9"/>
  <c r="AB488" i="9"/>
  <c r="AB489" i="9"/>
  <c r="AB490" i="9"/>
  <c r="AB491" i="9"/>
  <c r="AB492" i="9"/>
  <c r="AB493" i="9"/>
  <c r="AB494" i="9"/>
  <c r="AB495" i="9"/>
  <c r="AB496" i="9"/>
  <c r="AB497" i="9"/>
  <c r="AB498" i="9"/>
  <c r="AB499" i="9"/>
  <c r="AB500" i="9"/>
  <c r="AB501" i="9"/>
  <c r="AB502" i="9"/>
  <c r="AB503" i="9"/>
  <c r="AB504" i="9"/>
  <c r="AB505" i="9"/>
  <c r="AB506" i="9"/>
  <c r="AB507" i="9"/>
  <c r="AB508" i="9"/>
  <c r="AB509" i="9"/>
  <c r="AB510" i="9"/>
  <c r="AB511" i="9"/>
  <c r="AB512" i="9"/>
  <c r="AB513" i="9"/>
  <c r="AB514" i="9"/>
  <c r="AB515" i="9"/>
  <c r="AB516" i="9"/>
  <c r="AB517" i="9"/>
  <c r="AB518" i="9"/>
  <c r="AB519" i="9"/>
  <c r="AB520" i="9"/>
  <c r="AB521" i="9"/>
  <c r="AB522" i="9"/>
  <c r="AB523" i="9"/>
  <c r="AB524" i="9"/>
  <c r="AB525" i="9"/>
  <c r="AB526" i="9"/>
  <c r="AB527" i="9"/>
  <c r="AB528" i="9"/>
  <c r="AB529" i="9"/>
  <c r="AB530" i="9"/>
  <c r="AB531" i="9"/>
  <c r="G50" i="5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H50" i="5"/>
  <c r="C13" i="5"/>
  <c r="H13" i="5"/>
  <c r="C14" i="5"/>
  <c r="H14" i="5"/>
  <c r="C15" i="5"/>
  <c r="H15" i="5"/>
  <c r="C16" i="5"/>
  <c r="H16" i="5"/>
  <c r="C17" i="5"/>
  <c r="H17" i="5"/>
  <c r="C18" i="5"/>
  <c r="H18" i="5"/>
  <c r="C20" i="5"/>
  <c r="H20" i="5"/>
  <c r="C22" i="5"/>
  <c r="H22" i="5"/>
  <c r="C23" i="5"/>
  <c r="H23" i="5"/>
  <c r="C24" i="5"/>
  <c r="H24" i="5"/>
  <c r="C28" i="5"/>
  <c r="H28" i="5"/>
  <c r="C29" i="5"/>
  <c r="H29" i="5"/>
  <c r="C30" i="5"/>
  <c r="H30" i="5"/>
  <c r="C31" i="5"/>
  <c r="H31" i="5"/>
  <c r="C32" i="5"/>
  <c r="H32" i="5"/>
  <c r="C34" i="5"/>
  <c r="H34" i="5"/>
  <c r="C35" i="5"/>
  <c r="H35" i="5"/>
  <c r="C36" i="5"/>
  <c r="H36" i="5"/>
  <c r="C40" i="5"/>
  <c r="H40" i="5"/>
  <c r="C41" i="5"/>
  <c r="H41" i="5"/>
  <c r="C43" i="5"/>
  <c r="H43" i="5"/>
  <c r="C46" i="5"/>
  <c r="H46" i="5"/>
  <c r="C47" i="5"/>
  <c r="H47" i="5"/>
  <c r="C26" i="5"/>
  <c r="H26" i="5"/>
  <c r="C38" i="5"/>
  <c r="H38" i="5"/>
  <c r="C44" i="5"/>
  <c r="H44" i="5"/>
  <c r="C19" i="5"/>
  <c r="H19" i="5"/>
  <c r="C21" i="5"/>
  <c r="H21" i="5"/>
  <c r="C25" i="5"/>
  <c r="H25" i="5"/>
  <c r="C27" i="5"/>
  <c r="H27" i="5"/>
  <c r="C33" i="5"/>
  <c r="H33" i="5"/>
  <c r="C37" i="5"/>
  <c r="H37" i="5"/>
  <c r="C39" i="5"/>
  <c r="H39" i="5"/>
  <c r="C42" i="5"/>
  <c r="H42" i="5"/>
  <c r="C45" i="5"/>
  <c r="H45" i="5"/>
  <c r="C48" i="5"/>
  <c r="H48" i="5"/>
  <c r="C49" i="5"/>
  <c r="H49" i="5"/>
  <c r="G13" i="5"/>
  <c r="G14" i="5"/>
  <c r="G15" i="5"/>
  <c r="G16" i="5"/>
  <c r="G17" i="5"/>
  <c r="G18" i="5"/>
  <c r="G20" i="5"/>
  <c r="G22" i="5"/>
  <c r="G23" i="5"/>
  <c r="G24" i="5"/>
  <c r="G28" i="5"/>
  <c r="G29" i="5"/>
  <c r="G30" i="5"/>
  <c r="G31" i="5"/>
  <c r="G32" i="5"/>
  <c r="G34" i="5"/>
  <c r="G35" i="5"/>
  <c r="G36" i="5"/>
  <c r="G40" i="5"/>
  <c r="G41" i="5"/>
  <c r="G43" i="5"/>
  <c r="G46" i="5"/>
  <c r="G47" i="5"/>
  <c r="G26" i="5"/>
  <c r="G38" i="5"/>
  <c r="G44" i="5"/>
  <c r="G19" i="5"/>
  <c r="G21" i="5"/>
  <c r="G25" i="5"/>
  <c r="G27" i="5"/>
  <c r="G33" i="5"/>
  <c r="G37" i="5"/>
  <c r="G39" i="5"/>
  <c r="G42" i="5"/>
  <c r="G45" i="5"/>
  <c r="G48" i="5"/>
  <c r="G49" i="5"/>
  <c r="AE28" i="1"/>
  <c r="AE29" i="1"/>
  <c r="AE30" i="1"/>
  <c r="AE31" i="1"/>
  <c r="AE32" i="1"/>
  <c r="AE33" i="1"/>
  <c r="AE34" i="1"/>
  <c r="AE35" i="1"/>
  <c r="AE36" i="1"/>
  <c r="AE37" i="1"/>
  <c r="AE38" i="1"/>
  <c r="D19" i="5"/>
  <c r="D21" i="5"/>
  <c r="D25" i="5"/>
  <c r="D27" i="5"/>
  <c r="D33" i="5"/>
  <c r="D37" i="5"/>
  <c r="D39" i="5"/>
  <c r="D42" i="5"/>
  <c r="D45" i="5"/>
  <c r="D48" i="5"/>
  <c r="D49" i="5"/>
  <c r="E19" i="5"/>
  <c r="E21" i="5"/>
  <c r="E25" i="5"/>
  <c r="E27" i="5"/>
  <c r="E33" i="5"/>
  <c r="E37" i="5"/>
  <c r="E39" i="5"/>
  <c r="E42" i="5"/>
  <c r="E45" i="5"/>
  <c r="E48" i="5"/>
  <c r="E49" i="5"/>
  <c r="F19" i="5"/>
  <c r="F21" i="5"/>
  <c r="F25" i="5"/>
  <c r="F27" i="5"/>
  <c r="F33" i="5"/>
  <c r="F37" i="5"/>
  <c r="F39" i="5"/>
  <c r="F42" i="5"/>
  <c r="F45" i="5"/>
  <c r="F48" i="5"/>
  <c r="F49" i="5"/>
  <c r="AE27" i="1"/>
  <c r="D44" i="5"/>
  <c r="E44" i="5"/>
  <c r="F44" i="5"/>
  <c r="AE26" i="1"/>
  <c r="D38" i="5"/>
  <c r="E38" i="5"/>
  <c r="F38" i="5"/>
  <c r="AE25" i="1"/>
  <c r="D26" i="5"/>
  <c r="E26" i="5"/>
  <c r="F26" i="5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D13" i="5"/>
  <c r="D14" i="5"/>
  <c r="D15" i="5"/>
  <c r="D16" i="5"/>
  <c r="D17" i="5"/>
  <c r="D18" i="5"/>
  <c r="D20" i="5"/>
  <c r="D22" i="5"/>
  <c r="D23" i="5"/>
  <c r="D24" i="5"/>
  <c r="D28" i="5"/>
  <c r="D29" i="5"/>
  <c r="D30" i="5"/>
  <c r="D31" i="5"/>
  <c r="D32" i="5"/>
  <c r="D34" i="5"/>
  <c r="D35" i="5"/>
  <c r="D36" i="5"/>
  <c r="D40" i="5"/>
  <c r="D41" i="5"/>
  <c r="D43" i="5"/>
  <c r="D46" i="5"/>
  <c r="D47" i="5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5" i="1"/>
  <c r="AC37" i="1"/>
  <c r="AC31" i="1"/>
  <c r="AC36" i="1"/>
  <c r="AC32" i="1"/>
  <c r="AC33" i="1"/>
  <c r="AC34" i="1"/>
  <c r="AC38" i="1"/>
  <c r="AC39" i="1"/>
  <c r="AC40" i="1"/>
  <c r="AC42" i="1"/>
  <c r="AC43" i="1"/>
  <c r="AC41" i="1"/>
  <c r="AC44" i="1"/>
  <c r="AC49" i="1"/>
  <c r="AC45" i="1"/>
  <c r="AC47" i="1"/>
  <c r="AC46" i="1"/>
  <c r="AC48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71" i="1"/>
  <c r="AC65" i="1"/>
  <c r="AC70" i="1"/>
  <c r="AC66" i="1"/>
  <c r="AC67" i="1"/>
  <c r="AC68" i="1"/>
  <c r="AC69" i="1"/>
  <c r="AC72" i="1"/>
  <c r="AC79" i="1"/>
  <c r="AC73" i="1"/>
  <c r="AC74" i="1"/>
  <c r="AC77" i="1"/>
  <c r="AC75" i="1"/>
  <c r="AC76" i="1"/>
  <c r="AC80" i="1"/>
  <c r="AC78" i="1"/>
  <c r="AC81" i="1"/>
  <c r="AC82" i="1"/>
  <c r="AC83" i="1"/>
  <c r="AC84" i="1"/>
  <c r="AC85" i="1"/>
  <c r="AC106" i="1"/>
  <c r="AC113" i="1"/>
  <c r="AC114" i="1"/>
  <c r="AC98" i="1"/>
  <c r="AC86" i="1"/>
  <c r="AC87" i="1"/>
  <c r="AC88" i="1"/>
  <c r="AC89" i="1"/>
  <c r="AC115" i="1"/>
  <c r="AC107" i="1"/>
  <c r="AC108" i="1"/>
  <c r="AC116" i="1"/>
  <c r="AC99" i="1"/>
  <c r="AC90" i="1"/>
  <c r="AC109" i="1"/>
  <c r="AC117" i="1"/>
  <c r="AC91" i="1"/>
  <c r="AC118" i="1"/>
  <c r="AC119" i="1"/>
  <c r="AC92" i="1"/>
  <c r="AC93" i="1"/>
  <c r="AC104" i="1"/>
  <c r="AC94" i="1"/>
  <c r="AC120" i="1"/>
  <c r="AC121" i="1"/>
  <c r="AC95" i="1"/>
  <c r="AC100" i="1"/>
  <c r="AC96" i="1"/>
  <c r="AC105" i="1"/>
  <c r="AC101" i="1"/>
  <c r="AC102" i="1"/>
  <c r="AC122" i="1"/>
  <c r="AC97" i="1"/>
  <c r="AC110" i="1"/>
  <c r="AC111" i="1"/>
  <c r="AC123" i="1"/>
  <c r="AC103" i="1"/>
  <c r="AC112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5" i="1"/>
  <c r="AC166" i="1"/>
  <c r="AC176" i="1"/>
  <c r="AC170" i="1"/>
  <c r="AC171" i="1"/>
  <c r="AC167" i="1"/>
  <c r="AC168" i="1"/>
  <c r="AC160" i="1"/>
  <c r="AC172" i="1"/>
  <c r="AC161" i="1"/>
  <c r="AC163" i="1"/>
  <c r="AC173" i="1"/>
  <c r="AC164" i="1"/>
  <c r="AC174" i="1"/>
  <c r="AC177" i="1"/>
  <c r="AC175" i="1"/>
  <c r="AC162" i="1"/>
  <c r="AC169" i="1"/>
  <c r="AC178" i="1"/>
  <c r="AC190" i="1"/>
  <c r="AC183" i="1"/>
  <c r="AC184" i="1"/>
  <c r="AC191" i="1"/>
  <c r="AC179" i="1"/>
  <c r="AC185" i="1"/>
  <c r="AC192" i="1"/>
  <c r="AC193" i="1"/>
  <c r="AC186" i="1"/>
  <c r="AC196" i="1"/>
  <c r="AC180" i="1"/>
  <c r="AC187" i="1"/>
  <c r="AC194" i="1"/>
  <c r="AC188" i="1"/>
  <c r="AC181" i="1"/>
  <c r="AC197" i="1"/>
  <c r="AC182" i="1"/>
  <c r="AC195" i="1"/>
  <c r="AC198" i="1"/>
  <c r="AC199" i="1"/>
  <c r="AC189" i="1"/>
  <c r="AC200" i="1"/>
  <c r="AC201" i="1"/>
  <c r="AC202" i="1"/>
  <c r="AC203" i="1"/>
  <c r="AC204" i="1"/>
  <c r="AC205" i="1"/>
  <c r="AC206" i="1"/>
  <c r="AC209" i="1"/>
  <c r="AC211" i="1"/>
  <c r="AC207" i="1"/>
  <c r="AC210" i="1"/>
  <c r="AC208" i="1"/>
  <c r="AC212" i="1"/>
  <c r="AC213" i="1"/>
  <c r="AC214" i="1"/>
  <c r="AC215" i="1"/>
  <c r="AC216" i="1"/>
  <c r="AC220" i="1"/>
  <c r="AC221" i="1"/>
  <c r="AC217" i="1"/>
  <c r="AC222" i="1"/>
  <c r="AC218" i="1"/>
  <c r="AC224" i="1"/>
  <c r="AC223" i="1"/>
  <c r="AC219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8" i="1"/>
  <c r="AC246" i="1"/>
  <c r="AC249" i="1"/>
  <c r="AC247" i="1"/>
  <c r="AC250" i="1"/>
  <c r="AC251" i="1"/>
  <c r="AC252" i="1"/>
  <c r="AC253" i="1"/>
  <c r="AC254" i="1"/>
  <c r="AC255" i="1"/>
  <c r="AC256" i="1"/>
  <c r="AC257" i="1"/>
  <c r="AC258" i="1"/>
  <c r="AC263" i="1"/>
  <c r="AC269" i="1"/>
  <c r="AC270" i="1"/>
  <c r="AC271" i="1"/>
  <c r="AC279" i="1"/>
  <c r="AC280" i="1"/>
  <c r="AC264" i="1"/>
  <c r="AC259" i="1"/>
  <c r="AC272" i="1"/>
  <c r="AC281" i="1"/>
  <c r="AC282" i="1"/>
  <c r="AC273" i="1"/>
  <c r="AC265" i="1"/>
  <c r="AC266" i="1"/>
  <c r="AC267" i="1"/>
  <c r="AC283" i="1"/>
  <c r="AC274" i="1"/>
  <c r="AC275" i="1"/>
  <c r="AC260" i="1"/>
  <c r="AC284" i="1"/>
  <c r="AC261" i="1"/>
  <c r="AC276" i="1"/>
  <c r="AC277" i="1"/>
  <c r="AC268" i="1"/>
  <c r="AC262" i="1"/>
  <c r="AC278" i="1"/>
  <c r="AC285" i="1"/>
  <c r="AC286" i="1"/>
  <c r="AC287" i="1"/>
  <c r="AC288" i="1"/>
  <c r="AC289" i="1"/>
  <c r="AC295" i="1"/>
  <c r="AC290" i="1"/>
  <c r="AC296" i="1"/>
  <c r="AC291" i="1"/>
  <c r="AC294" i="1"/>
  <c r="AC292" i="1"/>
  <c r="AC293" i="1"/>
  <c r="AC299" i="1"/>
  <c r="AC297" i="1"/>
  <c r="AC298" i="1"/>
  <c r="AC300" i="1"/>
  <c r="AC301" i="1"/>
  <c r="AC302" i="1"/>
  <c r="AC303" i="1"/>
  <c r="AC304" i="1"/>
  <c r="AC305" i="1"/>
  <c r="AC306" i="1"/>
  <c r="AC307" i="1"/>
  <c r="AC308" i="1"/>
  <c r="AC309" i="1"/>
  <c r="AC311" i="1"/>
  <c r="AC310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F13" i="5"/>
  <c r="F14" i="5"/>
  <c r="F15" i="5"/>
  <c r="F16" i="5"/>
  <c r="F17" i="5"/>
  <c r="F18" i="5"/>
  <c r="F20" i="5"/>
  <c r="F22" i="5"/>
  <c r="F23" i="5"/>
  <c r="F24" i="5"/>
  <c r="F28" i="5"/>
  <c r="F29" i="5"/>
  <c r="F30" i="5"/>
  <c r="F31" i="5"/>
  <c r="F32" i="5"/>
  <c r="F34" i="5"/>
  <c r="F35" i="5"/>
  <c r="F36" i="5"/>
  <c r="F40" i="5"/>
  <c r="F41" i="5"/>
  <c r="F43" i="5"/>
  <c r="F46" i="5"/>
  <c r="F47" i="5"/>
  <c r="AC348" i="8"/>
  <c r="AC108" i="8"/>
  <c r="AC4" i="8"/>
  <c r="AC5" i="8"/>
  <c r="AC425" i="8"/>
  <c r="AC187" i="8"/>
  <c r="AC215" i="8"/>
  <c r="AC354" i="8"/>
  <c r="AC190" i="8"/>
  <c r="AC3" i="8"/>
  <c r="AC340" i="8"/>
  <c r="AC107" i="8"/>
  <c r="AC897" i="8"/>
  <c r="AC2" i="8"/>
  <c r="AC476" i="8"/>
  <c r="AC191" i="8"/>
  <c r="AC18" i="8"/>
  <c r="AC64" i="8"/>
  <c r="AC11" i="8"/>
  <c r="AC149" i="8"/>
  <c r="AC22" i="8"/>
  <c r="AC6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896" i="8"/>
  <c r="AC39" i="8"/>
  <c r="AC40" i="8"/>
  <c r="AC41" i="8"/>
  <c r="AC42" i="8"/>
  <c r="AC43" i="8"/>
  <c r="AC44" i="8"/>
  <c r="AC707" i="8"/>
  <c r="AC46" i="8"/>
  <c r="AC715" i="8"/>
  <c r="AC862" i="8"/>
  <c r="AC49" i="8"/>
  <c r="AC50" i="8"/>
  <c r="AC51" i="8"/>
  <c r="AC109" i="8"/>
  <c r="AC53" i="8"/>
  <c r="AC344" i="8"/>
  <c r="AC13" i="8"/>
  <c r="AC56" i="8"/>
  <c r="AC57" i="8"/>
  <c r="AC339" i="8"/>
  <c r="AC67" i="8"/>
  <c r="AC153" i="8"/>
  <c r="AC716" i="8"/>
  <c r="AC62" i="8"/>
  <c r="AC63" i="8"/>
  <c r="AC12" i="8"/>
  <c r="AC65" i="8"/>
  <c r="AC16" i="8"/>
  <c r="AC577" i="8"/>
  <c r="AC68" i="8"/>
  <c r="AC345" i="8"/>
  <c r="AC580" i="8"/>
  <c r="AC71" i="8"/>
  <c r="AC72" i="8"/>
  <c r="AC73" i="8"/>
  <c r="AC74" i="8"/>
  <c r="AC55" i="8"/>
  <c r="AC76" i="8"/>
  <c r="AC77" i="8"/>
  <c r="AC78" i="8"/>
  <c r="AC79" i="8"/>
  <c r="AC553" i="8"/>
  <c r="AC84" i="8"/>
  <c r="AC85" i="8"/>
  <c r="AC524" i="8"/>
  <c r="AC395" i="8"/>
  <c r="AC417" i="8"/>
  <c r="AC863" i="8"/>
  <c r="AC47" i="8"/>
  <c r="AC88" i="8"/>
  <c r="AC89" i="8"/>
  <c r="AC90" i="8"/>
  <c r="AC48" i="8"/>
  <c r="AC156" i="8"/>
  <c r="AC93" i="8"/>
  <c r="AC525" i="8"/>
  <c r="AC396" i="8"/>
  <c r="AC96" i="8"/>
  <c r="AC97" i="8"/>
  <c r="AC829" i="8"/>
  <c r="AC52" i="8"/>
  <c r="AC54" i="8"/>
  <c r="AC422" i="8"/>
  <c r="AC95" i="8"/>
  <c r="AC124" i="8"/>
  <c r="AC731" i="8"/>
  <c r="AC154" i="8"/>
  <c r="AC155" i="8"/>
  <c r="AC888" i="8"/>
  <c r="AC86" i="8"/>
  <c r="AC87" i="8"/>
  <c r="AC493" i="8"/>
  <c r="AC111" i="8"/>
  <c r="AC112" i="8"/>
  <c r="AC113" i="8"/>
  <c r="AC369" i="8"/>
  <c r="AC889" i="8"/>
  <c r="AC585" i="8"/>
  <c r="AC746" i="8"/>
  <c r="AC118" i="8"/>
  <c r="AC157" i="8"/>
  <c r="AC120" i="8"/>
  <c r="AC58" i="8"/>
  <c r="AC122" i="8"/>
  <c r="AC465" i="8"/>
  <c r="AC162" i="8"/>
  <c r="AC593" i="8"/>
  <c r="AC370" i="8"/>
  <c r="AC127" i="8"/>
  <c r="AC128" i="8"/>
  <c r="AC129" i="8"/>
  <c r="AC130" i="8"/>
  <c r="AC131" i="8"/>
  <c r="AC132" i="8"/>
  <c r="AC133" i="8"/>
  <c r="AC134" i="8"/>
  <c r="AC135" i="8"/>
  <c r="AC136" i="8"/>
  <c r="AC137" i="8"/>
  <c r="AC94" i="8"/>
  <c r="AC139" i="8"/>
  <c r="AC110" i="8"/>
  <c r="AC114" i="8"/>
  <c r="AC533" i="8"/>
  <c r="AC115" i="8"/>
  <c r="AC144" i="8"/>
  <c r="AC355" i="8"/>
  <c r="AC174" i="8"/>
  <c r="AC147" i="8"/>
  <c r="AC148" i="8"/>
  <c r="AC175" i="8"/>
  <c r="AC150" i="8"/>
  <c r="AC151" i="8"/>
  <c r="AC152" i="8"/>
  <c r="AC377" i="8"/>
  <c r="AC399" i="8"/>
  <c r="AC378" i="8"/>
  <c r="AC887" i="8"/>
  <c r="AC864" i="8"/>
  <c r="AC597" i="8"/>
  <c r="AC159" i="8"/>
  <c r="AC410" i="8"/>
  <c r="AC161" i="8"/>
  <c r="AC598" i="8"/>
  <c r="AC163" i="8"/>
  <c r="AC164" i="8"/>
  <c r="AC14" i="8"/>
  <c r="AC15" i="8"/>
  <c r="AC379" i="8"/>
  <c r="AC186" i="8"/>
  <c r="AC357" i="8"/>
  <c r="AC619" i="8"/>
  <c r="AC217" i="8"/>
  <c r="AC172" i="8"/>
  <c r="AC173" i="8"/>
  <c r="AC436" i="8"/>
  <c r="AC788" i="8"/>
  <c r="AC125" i="8"/>
  <c r="AC366" i="8"/>
  <c r="AC219" i="8"/>
  <c r="AC220" i="8"/>
  <c r="AC126" i="8"/>
  <c r="AC504" i="8"/>
  <c r="AC223" i="8"/>
  <c r="AC817" i="8"/>
  <c r="AC225" i="8"/>
  <c r="AC789" i="8"/>
  <c r="AC263" i="8"/>
  <c r="AC145" i="8"/>
  <c r="AC188" i="8"/>
  <c r="AC189" i="8"/>
  <c r="AC176" i="8"/>
  <c r="AC382" i="8"/>
  <c r="AC192" i="8"/>
  <c r="AC193" i="8"/>
  <c r="AC177" i="8"/>
  <c r="AC195" i="8"/>
  <c r="AC791" i="8"/>
  <c r="AC197" i="8"/>
  <c r="AC198" i="8"/>
  <c r="AC199" i="8"/>
  <c r="AC477" i="8"/>
  <c r="AC438" i="8"/>
  <c r="AC202" i="8"/>
  <c r="AC653" i="8"/>
  <c r="AC204" i="8"/>
  <c r="AC194" i="8"/>
  <c r="AC206" i="8"/>
  <c r="AC269" i="8"/>
  <c r="AC208" i="8"/>
  <c r="AC335" i="8"/>
  <c r="AC210" i="8"/>
  <c r="AC478" i="8"/>
  <c r="AC479" i="8"/>
  <c r="AC213" i="8"/>
  <c r="AC637" i="8"/>
  <c r="AC642" i="8"/>
  <c r="AC216" i="8"/>
  <c r="AC7" i="8"/>
  <c r="AC684" i="8"/>
  <c r="AC196" i="8"/>
  <c r="AC768" i="8"/>
  <c r="AC221" i="8"/>
  <c r="AC222" i="8"/>
  <c r="AC769" i="8"/>
  <c r="AC224" i="8"/>
  <c r="AC771" i="8"/>
  <c r="AC226" i="8"/>
  <c r="AC227" i="8"/>
  <c r="AC8" i="8"/>
  <c r="AC431" i="8"/>
  <c r="AC230" i="8"/>
  <c r="AC342" i="8"/>
  <c r="AC9" i="8"/>
  <c r="AC645" i="8"/>
  <c r="AC835" i="8"/>
  <c r="AC235" i="8"/>
  <c r="AC236" i="8"/>
  <c r="AC555" i="8"/>
  <c r="AC238" i="8"/>
  <c r="AC648" i="8"/>
  <c r="AC240" i="8"/>
  <c r="AC901" i="8"/>
  <c r="AC872" i="8"/>
  <c r="AC243" i="8"/>
  <c r="AC833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594" i="8"/>
  <c r="AC706" i="8"/>
  <c r="AC261" i="8"/>
  <c r="AC262" i="8"/>
  <c r="AC158" i="8"/>
  <c r="AC264" i="8"/>
  <c r="AC265" i="8"/>
  <c r="AC266" i="8"/>
  <c r="AC275" i="8"/>
  <c r="AC268" i="8"/>
  <c r="AC736" i="8"/>
  <c r="AC270" i="8"/>
  <c r="AC271" i="8"/>
  <c r="AC272" i="8"/>
  <c r="AC273" i="8"/>
  <c r="AC274" i="8"/>
  <c r="AC692" i="8"/>
  <c r="AC276" i="8"/>
  <c r="AC277" i="8"/>
  <c r="AC278" i="8"/>
  <c r="AC279" i="8"/>
  <c r="AC280" i="8"/>
  <c r="AC281" i="8"/>
  <c r="AC891" i="8"/>
  <c r="AC283" i="8"/>
  <c r="AC903" i="8"/>
  <c r="AC285" i="8"/>
  <c r="AC286" i="8"/>
  <c r="AC759" i="8"/>
  <c r="AC288" i="8"/>
  <c r="AC138" i="8"/>
  <c r="AC632" i="8"/>
  <c r="AC291" i="8"/>
  <c r="AC292" i="8"/>
  <c r="AC293" i="8"/>
  <c r="AC294" i="8"/>
  <c r="AC295" i="8"/>
  <c r="AC296" i="8"/>
  <c r="AC297" i="8"/>
  <c r="AC298" i="8"/>
  <c r="AC299" i="8"/>
  <c r="AC300" i="8"/>
  <c r="AC386" i="8"/>
  <c r="AC302" i="8"/>
  <c r="AC160" i="8"/>
  <c r="AC748" i="8"/>
  <c r="AC305" i="8"/>
  <c r="AC140" i="8"/>
  <c r="AC307" i="8"/>
  <c r="AC412" i="8"/>
  <c r="AC867" i="8"/>
  <c r="AC310" i="8"/>
  <c r="AC311" i="8"/>
  <c r="AC742" i="8"/>
  <c r="AC313" i="8"/>
  <c r="AC17" i="8"/>
  <c r="AC315" i="8"/>
  <c r="AC440" i="8"/>
  <c r="AC101" i="8"/>
  <c r="AC443" i="8"/>
  <c r="AC818" i="8"/>
  <c r="AC228" i="8"/>
  <c r="AC321" i="8"/>
  <c r="AC819" i="8"/>
  <c r="AC820" i="8"/>
  <c r="AC324" i="8"/>
  <c r="AC464" i="8"/>
  <c r="AC326" i="8"/>
  <c r="AC442" i="8"/>
  <c r="AC328" i="8"/>
  <c r="AC329" i="8"/>
  <c r="AC330" i="8"/>
  <c r="AC708" i="8"/>
  <c r="AC474" i="8"/>
  <c r="AC282" i="8"/>
  <c r="AC229" i="8"/>
  <c r="AC508" i="8"/>
  <c r="AC336" i="8"/>
  <c r="AC337" i="8"/>
  <c r="AC338" i="8"/>
  <c r="AC830" i="8"/>
  <c r="AC70" i="8"/>
  <c r="AC821" i="8"/>
  <c r="AC146" i="8"/>
  <c r="AC826" i="8"/>
  <c r="AC178" i="8"/>
  <c r="AC179" i="8"/>
  <c r="AC346" i="8"/>
  <c r="AC332" i="8"/>
  <c r="AC898" i="8"/>
  <c r="AC349" i="8"/>
  <c r="AC350" i="8"/>
  <c r="AC475" i="8"/>
  <c r="AC352" i="8"/>
  <c r="AC353" i="8"/>
  <c r="AC102" i="8"/>
  <c r="AC116" i="8"/>
  <c r="AC356" i="8"/>
  <c r="AC180" i="8"/>
  <c r="AC358" i="8"/>
  <c r="AC359" i="8"/>
  <c r="AC360" i="8"/>
  <c r="AC361" i="8"/>
  <c r="AC362" i="8"/>
  <c r="AC363" i="8"/>
  <c r="AC685" i="8"/>
  <c r="AC365" i="8"/>
  <c r="AC367" i="8"/>
  <c r="AC796" i="8"/>
  <c r="AC801" i="8"/>
  <c r="AC284" i="8"/>
  <c r="AC368" i="8"/>
  <c r="AC371" i="8"/>
  <c r="AC372" i="8"/>
  <c r="AC373" i="8"/>
  <c r="AC374" i="8"/>
  <c r="AC375" i="8"/>
  <c r="AC689" i="8"/>
  <c r="AC480" i="8"/>
  <c r="AC200" i="8"/>
  <c r="AC556" i="8"/>
  <c r="AC380" i="8"/>
  <c r="AC218" i="8"/>
  <c r="AC649" i="8"/>
  <c r="AC383" i="8"/>
  <c r="AC384" i="8"/>
  <c r="AC385" i="8"/>
  <c r="AC802" i="8"/>
  <c r="AC387" i="8"/>
  <c r="AC690" i="8"/>
  <c r="AC389" i="8"/>
  <c r="AC390" i="8"/>
  <c r="AC783" i="8"/>
  <c r="AC201" i="8"/>
  <c r="AC393" i="8"/>
  <c r="AC786" i="8"/>
  <c r="AC559" i="8"/>
  <c r="AC890" i="8"/>
  <c r="AC397" i="8"/>
  <c r="AC398" i="8"/>
  <c r="AC165" i="8"/>
  <c r="AC400" i="8"/>
  <c r="AC401" i="8"/>
  <c r="AC402" i="8"/>
  <c r="AC403" i="8"/>
  <c r="AC404" i="8"/>
  <c r="AC405" i="8"/>
  <c r="AC695" i="8"/>
  <c r="AC407" i="8"/>
  <c r="AC408" i="8"/>
  <c r="AC409" i="8"/>
  <c r="AC743" i="8"/>
  <c r="AC411" i="8"/>
  <c r="AC391" i="8"/>
  <c r="AC413" i="8"/>
  <c r="AC466" i="8"/>
  <c r="AC467" i="8"/>
  <c r="AC744" i="8"/>
  <c r="AC414" i="8"/>
  <c r="AC418" i="8"/>
  <c r="AC419" i="8"/>
  <c r="AC420" i="8"/>
  <c r="AC421" i="8"/>
  <c r="AC19" i="8"/>
  <c r="AC423" i="8"/>
  <c r="AC424" i="8"/>
  <c r="AC599" i="8"/>
  <c r="AC426" i="8"/>
  <c r="AC427" i="8"/>
  <c r="AC428" i="8"/>
  <c r="AC429" i="8"/>
  <c r="AC430" i="8"/>
  <c r="AC827" i="8"/>
  <c r="AC432" i="8"/>
  <c r="AC433" i="8"/>
  <c r="AC434" i="8"/>
  <c r="AC435" i="8"/>
  <c r="AC831" i="8"/>
  <c r="AC437" i="8"/>
  <c r="AC75" i="8"/>
  <c r="AC439" i="8"/>
  <c r="AC347" i="8"/>
  <c r="AC441" i="8"/>
  <c r="AC510" i="8"/>
  <c r="AC351" i="8"/>
  <c r="AC535" i="8"/>
  <c r="AC445" i="8"/>
  <c r="AC446" i="8"/>
  <c r="AC447" i="8"/>
  <c r="AC448" i="8"/>
  <c r="AC80" i="8"/>
  <c r="AC450" i="8"/>
  <c r="AC181" i="8"/>
  <c r="AC452" i="8"/>
  <c r="AC868" i="8"/>
  <c r="AC454" i="8"/>
  <c r="AC869" i="8"/>
  <c r="AC456" i="8"/>
  <c r="AC182" i="8"/>
  <c r="AC458" i="8"/>
  <c r="AC459" i="8"/>
  <c r="AC460" i="8"/>
  <c r="AC512" i="8"/>
  <c r="AC287" i="8"/>
  <c r="AC516" i="8"/>
  <c r="AC505" i="8"/>
  <c r="AC803" i="8"/>
  <c r="AC518" i="8"/>
  <c r="AC805" i="8"/>
  <c r="AC519" i="8"/>
  <c r="AC469" i="8"/>
  <c r="AC470" i="8"/>
  <c r="AC471" i="8"/>
  <c r="AC472" i="8"/>
  <c r="AC473" i="8"/>
  <c r="AC507" i="8"/>
  <c r="AC552" i="8"/>
  <c r="AC103" i="8"/>
  <c r="AC620" i="8"/>
  <c r="AC231" i="8"/>
  <c r="AC481" i="8"/>
  <c r="AC203" i="8"/>
  <c r="AC655" i="8"/>
  <c r="AC232" i="8"/>
  <c r="AC483" i="8"/>
  <c r="AC484" i="8"/>
  <c r="AC485" i="8"/>
  <c r="AC486" i="8"/>
  <c r="AC487" i="8"/>
  <c r="AC488" i="8"/>
  <c r="AC489" i="8"/>
  <c r="AC490" i="8"/>
  <c r="AC491" i="8"/>
  <c r="AC492" i="8"/>
  <c r="AC10" i="8"/>
  <c r="AC494" i="8"/>
  <c r="AC495" i="8"/>
  <c r="AC496" i="8"/>
  <c r="AC497" i="8"/>
  <c r="AC498" i="8"/>
  <c r="AC499" i="8"/>
  <c r="AC500" i="8"/>
  <c r="AC501" i="8"/>
  <c r="AC502" i="8"/>
  <c r="AC503" i="8"/>
  <c r="AC536" i="8"/>
  <c r="AC364" i="8"/>
  <c r="AC506" i="8"/>
  <c r="AC575" i="8"/>
  <c r="AC233" i="8"/>
  <c r="AC509" i="8"/>
  <c r="AC234" i="8"/>
  <c r="AC511" i="8"/>
  <c r="AC237" i="8"/>
  <c r="AC513" i="8"/>
  <c r="AC514" i="8"/>
  <c r="AC515" i="8"/>
  <c r="AC239" i="8"/>
  <c r="AC517" i="8"/>
  <c r="AC241" i="8"/>
  <c r="AC807" i="8"/>
  <c r="AC520" i="8"/>
  <c r="AC811" i="8"/>
  <c r="AC242" i="8"/>
  <c r="AC523" i="8"/>
  <c r="AC205" i="8"/>
  <c r="AC207" i="8"/>
  <c r="AC526" i="8"/>
  <c r="AC527" i="8"/>
  <c r="AC528" i="8"/>
  <c r="AC529" i="8"/>
  <c r="AC530" i="8"/>
  <c r="AC531" i="8"/>
  <c r="AC532" i="8"/>
  <c r="AC343" i="8"/>
  <c r="AC534" i="8"/>
  <c r="AC69" i="8"/>
  <c r="AC117" i="8"/>
  <c r="AC537" i="8"/>
  <c r="AC538" i="8"/>
  <c r="AC539" i="8"/>
  <c r="AC540" i="8"/>
  <c r="AC541" i="8"/>
  <c r="AC542" i="8"/>
  <c r="AC870" i="8"/>
  <c r="AC91" i="8"/>
  <c r="AC415" i="8"/>
  <c r="AC546" i="8"/>
  <c r="AC547" i="8"/>
  <c r="AC832" i="8"/>
  <c r="AC871" i="8"/>
  <c r="AC550" i="8"/>
  <c r="AC551" i="8"/>
  <c r="AC316" i="8"/>
  <c r="AC544" i="8"/>
  <c r="AC554" i="8"/>
  <c r="AC59" i="8"/>
  <c r="AC166" i="8"/>
  <c r="AC557" i="8"/>
  <c r="AC558" i="8"/>
  <c r="AC899" i="8"/>
  <c r="AC900" i="8"/>
  <c r="AC561" i="8"/>
  <c r="AC562" i="8"/>
  <c r="AC20" i="8"/>
  <c r="AC564" i="8"/>
  <c r="AC858" i="8"/>
  <c r="AC289" i="8"/>
  <c r="AC714" i="8"/>
  <c r="AC521" i="8"/>
  <c r="AC290" i="8"/>
  <c r="AC392" i="8"/>
  <c r="AC571" i="8"/>
  <c r="AC812" i="8"/>
  <c r="AC573" i="8"/>
  <c r="AC209" i="8"/>
  <c r="AC691" i="8"/>
  <c r="AC656" i="8"/>
  <c r="AC860" i="8"/>
  <c r="AC578" i="8"/>
  <c r="AC579" i="8"/>
  <c r="AC787" i="8"/>
  <c r="AC267" i="8"/>
  <c r="AC582" i="8"/>
  <c r="AC583" i="8"/>
  <c r="AC584" i="8"/>
  <c r="AC633" i="8"/>
  <c r="AC586" i="8"/>
  <c r="AC587" i="8"/>
  <c r="AC588" i="8"/>
  <c r="AC589" i="8"/>
  <c r="AC590" i="8"/>
  <c r="AC591" i="8"/>
  <c r="AC592" i="8"/>
  <c r="AC167" i="8"/>
  <c r="AC98" i="8"/>
  <c r="AC595" i="8"/>
  <c r="AC596" i="8"/>
  <c r="AC123" i="8"/>
  <c r="AC99" i="8"/>
  <c r="AC100" i="8"/>
  <c r="AC600" i="8"/>
  <c r="AC60" i="8"/>
  <c r="AC545" i="8"/>
  <c r="AC603" i="8"/>
  <c r="AC604" i="8"/>
  <c r="AC92" i="8"/>
  <c r="AC416" i="8"/>
  <c r="AC607" i="8"/>
  <c r="AC168" i="8"/>
  <c r="AC609" i="8"/>
  <c r="AC141" i="8"/>
  <c r="AC611" i="8"/>
  <c r="AC612" i="8"/>
  <c r="AC613" i="8"/>
  <c r="AC614" i="8"/>
  <c r="AC615" i="8"/>
  <c r="AC61" i="8"/>
  <c r="AC760" i="8"/>
  <c r="AC618" i="8"/>
  <c r="AC764" i="8"/>
  <c r="AC904" i="8"/>
  <c r="AC621" i="8"/>
  <c r="AC622" i="8"/>
  <c r="AC21" i="8"/>
  <c r="AC624" i="8"/>
  <c r="AC543" i="8"/>
  <c r="AC626" i="8"/>
  <c r="AC627" i="8"/>
  <c r="AC628" i="8"/>
  <c r="AC629" i="8"/>
  <c r="AC630" i="8"/>
  <c r="AC104" i="8"/>
  <c r="AC828" i="8"/>
  <c r="AC394" i="8"/>
  <c r="AC634" i="8"/>
  <c r="AC635" i="8"/>
  <c r="AC636" i="8"/>
  <c r="AC81" i="8"/>
  <c r="AC638" i="8"/>
  <c r="AC639" i="8"/>
  <c r="AC640" i="8"/>
  <c r="AC641" i="8"/>
  <c r="AC119" i="8"/>
  <c r="AC643" i="8"/>
  <c r="AC644" i="8"/>
  <c r="AC444" i="8"/>
  <c r="AC646" i="8"/>
  <c r="AC647" i="8"/>
  <c r="AC211" i="8"/>
  <c r="AC657" i="8"/>
  <c r="AC650" i="8"/>
  <c r="AC651" i="8"/>
  <c r="AC652" i="8"/>
  <c r="AC482" i="8"/>
  <c r="AC654" i="8"/>
  <c r="AC212" i="8"/>
  <c r="AC214" i="8"/>
  <c r="AC560" i="8"/>
  <c r="AC658" i="8"/>
  <c r="AC659" i="8"/>
  <c r="AC660" i="8"/>
  <c r="AC661" i="8"/>
  <c r="AC662" i="8"/>
  <c r="AC663" i="8"/>
  <c r="AC664" i="8"/>
  <c r="AC468" i="8"/>
  <c r="AC902" i="8"/>
  <c r="AC667" i="8"/>
  <c r="AC668" i="8"/>
  <c r="AC669" i="8"/>
  <c r="AC670" i="8"/>
  <c r="AC671" i="8"/>
  <c r="AC672" i="8"/>
  <c r="AC548" i="8"/>
  <c r="AC674" i="8"/>
  <c r="AC675" i="8"/>
  <c r="AC676" i="8"/>
  <c r="AC677" i="8"/>
  <c r="AC766" i="8"/>
  <c r="AC679" i="8"/>
  <c r="AC680" i="8"/>
  <c r="AC623" i="8"/>
  <c r="AC682" i="8"/>
  <c r="AC683" i="8"/>
  <c r="AC376" i="8"/>
  <c r="AC381" i="8"/>
  <c r="AC686" i="8"/>
  <c r="AC244" i="8"/>
  <c r="AC688" i="8"/>
  <c r="AC581" i="8"/>
  <c r="AC388" i="8"/>
  <c r="AC406" i="8"/>
  <c r="AC318" i="8"/>
  <c r="AC522" i="8"/>
  <c r="AC873" i="8"/>
  <c r="AC325" i="8"/>
  <c r="AC183" i="8"/>
  <c r="AC697" i="8"/>
  <c r="AC698" i="8"/>
  <c r="AC699" i="8"/>
  <c r="AC184" i="8"/>
  <c r="AC701" i="8"/>
  <c r="AC702" i="8"/>
  <c r="AC625" i="8"/>
  <c r="AC631" i="8"/>
  <c r="AC705" i="8"/>
  <c r="AC185" i="8"/>
  <c r="AC301" i="8"/>
  <c r="AC449" i="8"/>
  <c r="AC709" i="8"/>
  <c r="AC710" i="8"/>
  <c r="AC711" i="8"/>
  <c r="AC712" i="8"/>
  <c r="AC713" i="8"/>
  <c r="AC752" i="8"/>
  <c r="AC753" i="8"/>
  <c r="AC601" i="8"/>
  <c r="AC717" i="8"/>
  <c r="AC718" i="8"/>
  <c r="AC719" i="8"/>
  <c r="AC720" i="8"/>
  <c r="AC721" i="8"/>
  <c r="AC722" i="8"/>
  <c r="AC723" i="8"/>
  <c r="AC724" i="8"/>
  <c r="AC725" i="8"/>
  <c r="AC726" i="8"/>
  <c r="AC727" i="8"/>
  <c r="AC728" i="8"/>
  <c r="AC729" i="8"/>
  <c r="AC730" i="8"/>
  <c r="AC745" i="8"/>
  <c r="AC732" i="8"/>
  <c r="AC733" i="8"/>
  <c r="AC734" i="8"/>
  <c r="AC735" i="8"/>
  <c r="AC874" i="8"/>
  <c r="AC737" i="8"/>
  <c r="AC738" i="8"/>
  <c r="AC739" i="8"/>
  <c r="AC740" i="8"/>
  <c r="AC741" i="8"/>
  <c r="AC23" i="8"/>
  <c r="AC121" i="8"/>
  <c r="AC892" i="8"/>
  <c r="AC834" i="8"/>
  <c r="AC451" i="8"/>
  <c r="AC747" i="8"/>
  <c r="AC754" i="8"/>
  <c r="AC749" i="8"/>
  <c r="AC750" i="8"/>
  <c r="AC751" i="8"/>
  <c r="AC815" i="8"/>
  <c r="AC105" i="8"/>
  <c r="AC259" i="8"/>
  <c r="AC260" i="8"/>
  <c r="AC106" i="8"/>
  <c r="AC757" i="8"/>
  <c r="AC758" i="8"/>
  <c r="AC875" i="8"/>
  <c r="AC549" i="8"/>
  <c r="AC761" i="8"/>
  <c r="AC762" i="8"/>
  <c r="AC763" i="8"/>
  <c r="AC341" i="8"/>
  <c r="AC765" i="8"/>
  <c r="AC169" i="8"/>
  <c r="AC767" i="8"/>
  <c r="AC170" i="8"/>
  <c r="AC877" i="8"/>
  <c r="AC770" i="8"/>
  <c r="AC602" i="8"/>
  <c r="AC772" i="8"/>
  <c r="AC773" i="8"/>
  <c r="AC774" i="8"/>
  <c r="AC775" i="8"/>
  <c r="AC776" i="8"/>
  <c r="AC777" i="8"/>
  <c r="AC778" i="8"/>
  <c r="AC779" i="8"/>
  <c r="AC780" i="8"/>
  <c r="AC781" i="8"/>
  <c r="AC782" i="8"/>
  <c r="AC895" i="8"/>
  <c r="AC784" i="8"/>
  <c r="AC785" i="8"/>
  <c r="AC171" i="8"/>
  <c r="AC605" i="8"/>
  <c r="AC878" i="8"/>
  <c r="AC879" i="8"/>
  <c r="AC790" i="8"/>
  <c r="AC883" i="8"/>
  <c r="AC792" i="8"/>
  <c r="AC793" i="8"/>
  <c r="AC794" i="8"/>
  <c r="AC795" i="8"/>
  <c r="AC884" i="8"/>
  <c r="AC797" i="8"/>
  <c r="AC798" i="8"/>
  <c r="AC799" i="8"/>
  <c r="AC800" i="8"/>
  <c r="AC885" i="8"/>
  <c r="AC606" i="8"/>
  <c r="AC755" i="8"/>
  <c r="AC804" i="8"/>
  <c r="AC608" i="8"/>
  <c r="AC806" i="8"/>
  <c r="AC142" i="8"/>
  <c r="AC808" i="8"/>
  <c r="AC809" i="8"/>
  <c r="AC810" i="8"/>
  <c r="AC143" i="8"/>
  <c r="AC303" i="8"/>
  <c r="AC813" i="8"/>
  <c r="AC814" i="8"/>
  <c r="AC304" i="8"/>
  <c r="AC816" i="8"/>
  <c r="AC665" i="8"/>
  <c r="AC38" i="8"/>
  <c r="AC306" i="8"/>
  <c r="AC756" i="8"/>
  <c r="AC610" i="8"/>
  <c r="AC822" i="8"/>
  <c r="AC823" i="8"/>
  <c r="AC824" i="8"/>
  <c r="AC825" i="8"/>
  <c r="AC66" i="8"/>
  <c r="AC453" i="8"/>
  <c r="AC563" i="8"/>
  <c r="AC836" i="8"/>
  <c r="AC455" i="8"/>
  <c r="AC565" i="8"/>
  <c r="AC837" i="8"/>
  <c r="AC308" i="8"/>
  <c r="AC666" i="8"/>
  <c r="AC566" i="8"/>
  <c r="AC838" i="8"/>
  <c r="AC309" i="8"/>
  <c r="AC673" i="8"/>
  <c r="AC839" i="8"/>
  <c r="AC840" i="8"/>
  <c r="AC312" i="8"/>
  <c r="AC678" i="8"/>
  <c r="AC843" i="8"/>
  <c r="AC844" i="8"/>
  <c r="AC314" i="8"/>
  <c r="AC681" i="8"/>
  <c r="AC847" i="8"/>
  <c r="AC848" i="8"/>
  <c r="AC616" i="8"/>
  <c r="AC886" i="8"/>
  <c r="AC851" i="8"/>
  <c r="AC852" i="8"/>
  <c r="AC853" i="8"/>
  <c r="AC854" i="8"/>
  <c r="AC855" i="8"/>
  <c r="AC617" i="8"/>
  <c r="AC45" i="8"/>
  <c r="AC82" i="8"/>
  <c r="AC859" i="8"/>
  <c r="AC83" i="8"/>
  <c r="AC861" i="8"/>
  <c r="AC457" i="8"/>
  <c r="AC567" i="8"/>
  <c r="AC841" i="8"/>
  <c r="AC865" i="8"/>
  <c r="AC866" i="8"/>
  <c r="AC461" i="8"/>
  <c r="AC568" i="8"/>
  <c r="AC842" i="8"/>
  <c r="AC317" i="8"/>
  <c r="AC687" i="8"/>
  <c r="AC569" i="8"/>
  <c r="AC845" i="8"/>
  <c r="AC319" i="8"/>
  <c r="AC693" i="8"/>
  <c r="AC876" i="8"/>
  <c r="AC846" i="8"/>
  <c r="AC320" i="8"/>
  <c r="AC694" i="8"/>
  <c r="AC880" i="8"/>
  <c r="AC881" i="8"/>
  <c r="AC882" i="8"/>
  <c r="AC696" i="8"/>
  <c r="AC322" i="8"/>
  <c r="AC323" i="8"/>
  <c r="AC849" i="8"/>
  <c r="AC570" i="8"/>
  <c r="AC700" i="8"/>
  <c r="AC327" i="8"/>
  <c r="AC850" i="8"/>
  <c r="AC572" i="8"/>
  <c r="AC462" i="8"/>
  <c r="AC893" i="8"/>
  <c r="AC894" i="8"/>
  <c r="AC703" i="8"/>
  <c r="AC331" i="8"/>
  <c r="AC333" i="8"/>
  <c r="AC856" i="8"/>
  <c r="AC574" i="8"/>
  <c r="AC704" i="8"/>
  <c r="AC334" i="8"/>
  <c r="AC857" i="8"/>
  <c r="AC576" i="8"/>
  <c r="AC463" i="8"/>
  <c r="AC905" i="8"/>
  <c r="AC297" i="2"/>
  <c r="AC19" i="2"/>
  <c r="AC266" i="2"/>
  <c r="AC256" i="2"/>
  <c r="AC121" i="2"/>
  <c r="AC107" i="2"/>
  <c r="AC262" i="2"/>
  <c r="AC3" i="2"/>
  <c r="AC246" i="2"/>
  <c r="AC209" i="2"/>
  <c r="AC227" i="2"/>
  <c r="AC194" i="2"/>
  <c r="AC257" i="2"/>
  <c r="AC89" i="2"/>
  <c r="AC86" i="2"/>
  <c r="AC312" i="2"/>
  <c r="AC310" i="2"/>
  <c r="AC242" i="2"/>
  <c r="AC36" i="2"/>
  <c r="AC37" i="2"/>
  <c r="AC34" i="2"/>
  <c r="AC358" i="2"/>
  <c r="AC333" i="2"/>
  <c r="AC247" i="2"/>
  <c r="AC279" i="2"/>
  <c r="AC43" i="2"/>
  <c r="AC294" i="2"/>
  <c r="AC45" i="2"/>
  <c r="AC46" i="2"/>
  <c r="AC167" i="2"/>
  <c r="AC71" i="2"/>
  <c r="AC143" i="2"/>
  <c r="AC90" i="2"/>
  <c r="AC199" i="2"/>
  <c r="AC124" i="2"/>
  <c r="AC365" i="2"/>
  <c r="AC394" i="2"/>
  <c r="AC377" i="2"/>
  <c r="AC287" i="2"/>
  <c r="AC172" i="2"/>
  <c r="AC58" i="2"/>
  <c r="AC59" i="2"/>
  <c r="AC49" i="2"/>
  <c r="AC57" i="2"/>
  <c r="AC196" i="2"/>
  <c r="AC372" i="2"/>
  <c r="AC64" i="2"/>
  <c r="AC65" i="2"/>
  <c r="AC156" i="2"/>
  <c r="AC67" i="2"/>
  <c r="AC68" i="2"/>
  <c r="AC44" i="2"/>
  <c r="AC113" i="2"/>
  <c r="AC140" i="2"/>
  <c r="AC72" i="2"/>
  <c r="AC87" i="2"/>
  <c r="AC74" i="2"/>
  <c r="AC192" i="2"/>
  <c r="AC274" i="2"/>
  <c r="AC77" i="2"/>
  <c r="AC42" i="2"/>
  <c r="AC292" i="2"/>
  <c r="AC38" i="2"/>
  <c r="AC119" i="2"/>
  <c r="AC60" i="2"/>
  <c r="AC236" i="2"/>
  <c r="AC144" i="2"/>
  <c r="AC105" i="2"/>
  <c r="AC277" i="2"/>
  <c r="AC252" i="2"/>
  <c r="AC408" i="2"/>
  <c r="AC366" i="2"/>
  <c r="AC373" i="2"/>
  <c r="AC378" i="2"/>
  <c r="AC364" i="2"/>
  <c r="AC288" i="2"/>
  <c r="AC202" i="2"/>
  <c r="AC248" i="2"/>
  <c r="AC320" i="2"/>
  <c r="AC97" i="2"/>
  <c r="AC98" i="2"/>
  <c r="AC99" i="2"/>
  <c r="AC100" i="2"/>
  <c r="AC101" i="2"/>
  <c r="AC116" i="2"/>
  <c r="AC103" i="2"/>
  <c r="AC104" i="2"/>
  <c r="AC249" i="2"/>
  <c r="AC375" i="2"/>
  <c r="AC362" i="2"/>
  <c r="AC106" i="2"/>
  <c r="AC168" i="2"/>
  <c r="AC220" i="2"/>
  <c r="AC179" i="2"/>
  <c r="AC47" i="2"/>
  <c r="AC386" i="2"/>
  <c r="AC114" i="2"/>
  <c r="AC22" i="2"/>
  <c r="AC285" i="2"/>
  <c r="AC117" i="2"/>
  <c r="AC118" i="2"/>
  <c r="AC243" i="2"/>
  <c r="AC198" i="2"/>
  <c r="AC230" i="2"/>
  <c r="AC32" i="2"/>
  <c r="AC123" i="2"/>
  <c r="AC158" i="2"/>
  <c r="AC125" i="2"/>
  <c r="AC211" i="2"/>
  <c r="AC27" i="2"/>
  <c r="AC88" i="2"/>
  <c r="AC142" i="2"/>
  <c r="AC130" i="2"/>
  <c r="AC131" i="2"/>
  <c r="AC231" i="2"/>
  <c r="AC133" i="2"/>
  <c r="AC134" i="2"/>
  <c r="AC223" i="2"/>
  <c r="AC304" i="2"/>
  <c r="AC384" i="2"/>
  <c r="AC159" i="2"/>
  <c r="AC136" i="2"/>
  <c r="AC182" i="2"/>
  <c r="AC141" i="2"/>
  <c r="AC25" i="2"/>
  <c r="AC286" i="2"/>
  <c r="AC195" i="2"/>
  <c r="AC145" i="2"/>
  <c r="AC109" i="2"/>
  <c r="AC147" i="2"/>
  <c r="AC148" i="2"/>
  <c r="AC149" i="2"/>
  <c r="AC150" i="2"/>
  <c r="AC110" i="2"/>
  <c r="AC152" i="2"/>
  <c r="AC83" i="2"/>
  <c r="AC76" i="2"/>
  <c r="AC361" i="2"/>
  <c r="AC154" i="2"/>
  <c r="AC157" i="2"/>
  <c r="AC78" i="2"/>
  <c r="AC393" i="2"/>
  <c r="AC91" i="2"/>
  <c r="AC161" i="2"/>
  <c r="AC162" i="2"/>
  <c r="AC163" i="2"/>
  <c r="AC129" i="2"/>
  <c r="AC293" i="2"/>
  <c r="AC137" i="2"/>
  <c r="AC40" i="2"/>
  <c r="AC151" i="2"/>
  <c r="AC128" i="2"/>
  <c r="AC30" i="2"/>
  <c r="AC278" i="2"/>
  <c r="AC267" i="2"/>
  <c r="AC52" i="2"/>
  <c r="AC155" i="2"/>
  <c r="AC50" i="2"/>
  <c r="AC344" i="2"/>
  <c r="AC177" i="2"/>
  <c r="AC184" i="2"/>
  <c r="AC371" i="2"/>
  <c r="AC180" i="2"/>
  <c r="AC181" i="2"/>
  <c r="AC176" i="2"/>
  <c r="AC331" i="2"/>
  <c r="AC216" i="2"/>
  <c r="AC185" i="2"/>
  <c r="AC175" i="2"/>
  <c r="AC187" i="2"/>
  <c r="AC383" i="2"/>
  <c r="AC189" i="2"/>
  <c r="AC190" i="2"/>
  <c r="AC191" i="2"/>
  <c r="AC280" i="2"/>
  <c r="AC193" i="2"/>
  <c r="AC258" i="2"/>
  <c r="AC411" i="2"/>
  <c r="AC51" i="2"/>
  <c r="AC197" i="2"/>
  <c r="AC53" i="2"/>
  <c r="AC111" i="2"/>
  <c r="AC200" i="2"/>
  <c r="AC213" i="2"/>
  <c r="AC207" i="2"/>
  <c r="AC283" i="2"/>
  <c r="AC259" i="2"/>
  <c r="AC269" i="2"/>
  <c r="AC122" i="2"/>
  <c r="AC284" i="2"/>
  <c r="AC263" i="2"/>
  <c r="AC326" i="2"/>
  <c r="AC210" i="2"/>
  <c r="AC335" i="2"/>
  <c r="AC212" i="2"/>
  <c r="AC270" i="2"/>
  <c r="AC164" i="2"/>
  <c r="AC138" i="2"/>
  <c r="AC343" i="2"/>
  <c r="AC291" i="2"/>
  <c r="AC170" i="2"/>
  <c r="AC233" i="2"/>
  <c r="AC186" i="2"/>
  <c r="AC221" i="2"/>
  <c r="AC4" i="2"/>
  <c r="AC382" i="2"/>
  <c r="AC224" i="2"/>
  <c r="AC126" i="2"/>
  <c r="AC260" i="2"/>
  <c r="AC214" i="2"/>
  <c r="AC228" i="2"/>
  <c r="AC229" i="2"/>
  <c r="AC332" i="2"/>
  <c r="AC201" i="2"/>
  <c r="AC203" i="2"/>
  <c r="AC108" i="2"/>
  <c r="AC234" i="2"/>
  <c r="AC166" i="2"/>
  <c r="AC139" i="2"/>
  <c r="AC237" i="2"/>
  <c r="AC41" i="2"/>
  <c r="AC54" i="2"/>
  <c r="AC23" i="2"/>
  <c r="AC173" i="2"/>
  <c r="AC24" i="2"/>
  <c r="AC368" i="2"/>
  <c r="AC290" i="2"/>
  <c r="AC379" i="2"/>
  <c r="AC299" i="2"/>
  <c r="AC295" i="2"/>
  <c r="AC31" i="2"/>
  <c r="AC271" i="2"/>
  <c r="AC28" i="2"/>
  <c r="AC272" i="2"/>
  <c r="AC215" i="2"/>
  <c r="AC153" i="2"/>
  <c r="AC244" i="2"/>
  <c r="AC112" i="2"/>
  <c r="AC218" i="2"/>
  <c r="AC250" i="2"/>
  <c r="AC316" i="2"/>
  <c r="AC321" i="2"/>
  <c r="AC370" i="2"/>
  <c r="AC325" i="2"/>
  <c r="AC339" i="2"/>
  <c r="AC306" i="2"/>
  <c r="AC219" i="2"/>
  <c r="AC204" i="2"/>
  <c r="AC261" i="2"/>
  <c r="AC273" i="2"/>
  <c r="AC268" i="2"/>
  <c r="AC245" i="2"/>
  <c r="AC251" i="2"/>
  <c r="AC311" i="2"/>
  <c r="AC239" i="2"/>
  <c r="AC240" i="2"/>
  <c r="AC232" i="2"/>
  <c r="AC275" i="2"/>
  <c r="AC346" i="2"/>
  <c r="AC314" i="2"/>
  <c r="AC206" i="2"/>
  <c r="AC349" i="2"/>
  <c r="AC241" i="2"/>
  <c r="AC165" i="2"/>
  <c r="AC235" i="2"/>
  <c r="AC264" i="2"/>
  <c r="AC309" i="2"/>
  <c r="AC127" i="2"/>
  <c r="AC96" i="2"/>
  <c r="AC301" i="2"/>
  <c r="AC222" i="2"/>
  <c r="AC289" i="2"/>
  <c r="AC374" i="2"/>
  <c r="AC217" i="2"/>
  <c r="AC29" i="2"/>
  <c r="AC62" i="2"/>
  <c r="AC334" i="2"/>
  <c r="AC171" i="2"/>
  <c r="AC12" i="2"/>
  <c r="AC6" i="2"/>
  <c r="AC298" i="2"/>
  <c r="AC225" i="2"/>
  <c r="AC300" i="2"/>
  <c r="AC255" i="2"/>
  <c r="AC302" i="2"/>
  <c r="AC9" i="2"/>
  <c r="AC281" i="2"/>
  <c r="AC94" i="2"/>
  <c r="AC73" i="2"/>
  <c r="AC307" i="2"/>
  <c r="AC308" i="2"/>
  <c r="AC319" i="2"/>
  <c r="AC376" i="2"/>
  <c r="AC188" i="2"/>
  <c r="AC353" i="2"/>
  <c r="AC63" i="2"/>
  <c r="AC336" i="2"/>
  <c r="AC303" i="2"/>
  <c r="AC146" i="2"/>
  <c r="AC66" i="2"/>
  <c r="AC318" i="2"/>
  <c r="AC313" i="2"/>
  <c r="AC351" i="2"/>
  <c r="AC276" i="2"/>
  <c r="AC322" i="2"/>
  <c r="AC323" i="2"/>
  <c r="AC324" i="2"/>
  <c r="AC14" i="2"/>
  <c r="AC84" i="2"/>
  <c r="AC315" i="2"/>
  <c r="AC328" i="2"/>
  <c r="AC329" i="2"/>
  <c r="AC132" i="2"/>
  <c r="AC367" i="2"/>
  <c r="AC282" i="2"/>
  <c r="AC390" i="2"/>
  <c r="AC354" i="2"/>
  <c r="AC238" i="2"/>
  <c r="AC102" i="2"/>
  <c r="AC135" i="2"/>
  <c r="AC338" i="2"/>
  <c r="AC55" i="2"/>
  <c r="AC340" i="2"/>
  <c r="AC341" i="2"/>
  <c r="AC342" i="2"/>
  <c r="AC93" i="2"/>
  <c r="AC253" i="2"/>
  <c r="AC345" i="2"/>
  <c r="AC402" i="2"/>
  <c r="AC347" i="2"/>
  <c r="AC348" i="2"/>
  <c r="AC296" i="2"/>
  <c r="AC350" i="2"/>
  <c r="AC69" i="2"/>
  <c r="AC352" i="2"/>
  <c r="AC81" i="2"/>
  <c r="AC80" i="2"/>
  <c r="AC92" i="2"/>
  <c r="AC33" i="2"/>
  <c r="AC357" i="2"/>
  <c r="AC356" i="2"/>
  <c r="AC359" i="2"/>
  <c r="AC360" i="2"/>
  <c r="AC8" i="2"/>
  <c r="AC85" i="2"/>
  <c r="AC363" i="2"/>
  <c r="AC414" i="2"/>
  <c r="AC317" i="2"/>
  <c r="AC7" i="2"/>
  <c r="AC20" i="2"/>
  <c r="AC13" i="2"/>
  <c r="AC369" i="2"/>
  <c r="AC115" i="2"/>
  <c r="AC79" i="2"/>
  <c r="AC120" i="2"/>
  <c r="AC355" i="2"/>
  <c r="AC205" i="2"/>
  <c r="AC254" i="2"/>
  <c r="AC337" i="2"/>
  <c r="AC174" i="2"/>
  <c r="AC265" i="2"/>
  <c r="AC39" i="2"/>
  <c r="AC380" i="2"/>
  <c r="AC381" i="2"/>
  <c r="AC95" i="2"/>
  <c r="AC15" i="2"/>
  <c r="AC16" i="2"/>
  <c r="AC385" i="2"/>
  <c r="AC21" i="2"/>
  <c r="AC387" i="2"/>
  <c r="AC388" i="2"/>
  <c r="AC389" i="2"/>
  <c r="AC169" i="2"/>
  <c r="AC391" i="2"/>
  <c r="AC392" i="2"/>
  <c r="AC75" i="2"/>
  <c r="AC70" i="2"/>
  <c r="AC395" i="2"/>
  <c r="AC396" i="2"/>
  <c r="AC397" i="2"/>
  <c r="AC398" i="2"/>
  <c r="AC399" i="2"/>
  <c r="AC400" i="2"/>
  <c r="AC401" i="2"/>
  <c r="AC10" i="2"/>
  <c r="AC403" i="2"/>
  <c r="AC404" i="2"/>
  <c r="AC405" i="2"/>
  <c r="AC406" i="2"/>
  <c r="AC407" i="2"/>
  <c r="AC305" i="2"/>
  <c r="AC409" i="2"/>
  <c r="AC410" i="2"/>
  <c r="AC418" i="2"/>
  <c r="AC412" i="2"/>
  <c r="AC413" i="2"/>
  <c r="AC82" i="2"/>
  <c r="AC415" i="2"/>
  <c r="AC416" i="2"/>
  <c r="AC417" i="2"/>
  <c r="AC17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35" i="2"/>
  <c r="AC5" i="2"/>
  <c r="AC11" i="2"/>
  <c r="AC61" i="2"/>
  <c r="AC56" i="2"/>
  <c r="AC18" i="2"/>
  <c r="AC183" i="2"/>
  <c r="AC226" i="2"/>
  <c r="AC48" i="2"/>
  <c r="AC208" i="2"/>
  <c r="AC327" i="2"/>
  <c r="AC330" i="2"/>
  <c r="AC160" i="2"/>
  <c r="AC26" i="2"/>
  <c r="AC17" i="2"/>
  <c r="AC2" i="2"/>
  <c r="E13" i="5"/>
  <c r="E14" i="5"/>
  <c r="E15" i="5"/>
  <c r="E16" i="5"/>
  <c r="E17" i="5"/>
  <c r="E18" i="5"/>
  <c r="E20" i="5"/>
  <c r="E22" i="5"/>
  <c r="E23" i="5"/>
  <c r="E24" i="5"/>
  <c r="E28" i="5"/>
  <c r="E29" i="5"/>
  <c r="E30" i="5"/>
  <c r="E31" i="5"/>
  <c r="E32" i="5"/>
  <c r="E34" i="5"/>
  <c r="E35" i="5"/>
  <c r="E36" i="5"/>
  <c r="E40" i="5"/>
  <c r="E41" i="5"/>
  <c r="E43" i="5"/>
  <c r="E46" i="5"/>
  <c r="E47" i="5"/>
</calcChain>
</file>

<file path=xl/sharedStrings.xml><?xml version="1.0" encoding="utf-8"?>
<sst xmlns="http://schemas.openxmlformats.org/spreadsheetml/2006/main" count="54211" uniqueCount="6802">
  <si>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</si>
  <si>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</si>
  <si>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</si>
  <si>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</si>
  <si>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</si>
  <si>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</si>
  <si>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</si>
  <si>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</si>
  <si>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</si>
  <si>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</si>
  <si>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</si>
  <si>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</si>
  <si>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</si>
  <si>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Capacitance</t>
  </si>
  <si>
    <t>Tolerance</t>
  </si>
  <si>
    <t>Voltage - Rated</t>
  </si>
  <si>
    <t>Temperature Coefficient</t>
  </si>
  <si>
    <t>Mounting Type</t>
  </si>
  <si>
    <t>Operating Temperature</t>
  </si>
  <si>
    <t>Applications</t>
  </si>
  <si>
    <t>Ratings</t>
  </si>
  <si>
    <t>Package / Case</t>
  </si>
  <si>
    <t>Size / Dimension</t>
  </si>
  <si>
    <t>Height - Seated (Max)</t>
  </si>
  <si>
    <t>Thickness (Max)</t>
  </si>
  <si>
    <t>Lead Spacing</t>
  </si>
  <si>
    <t>Features</t>
  </si>
  <si>
    <t>Lead Style</t>
  </si>
  <si>
    <t>http://www.murata.com/~/media/webrenewal/support/library/catalog/products/capacitor/mlcc/c02e.ashx</t>
  </si>
  <si>
    <t>http://media.digikey.com/Renders/Murata%20Renders/0805%28GxM6%29.jpg</t>
  </si>
  <si>
    <t>490-1664-1-ND</t>
  </si>
  <si>
    <t>GRM216R71H103KA01D</t>
  </si>
  <si>
    <t>Murata Electronics North America</t>
  </si>
  <si>
    <t>CAP CER 10000PF 50V 10% X7R 0805</t>
  </si>
  <si>
    <t>Cut Tape (CT)</t>
  </si>
  <si>
    <t>GRM</t>
  </si>
  <si>
    <t>10000pF</t>
  </si>
  <si>
    <t>Â±10%</t>
  </si>
  <si>
    <t>50V</t>
  </si>
  <si>
    <t>X7R</t>
  </si>
  <si>
    <t>Surface Mount, MLCC</t>
  </si>
  <si>
    <t>-55Â°C ~ 125Â°C</t>
  </si>
  <si>
    <t>General Purpose</t>
  </si>
  <si>
    <t>-</t>
  </si>
  <si>
    <t>0805 (2012 Metric)</t>
  </si>
  <si>
    <t>0.079" L x 0.049" W (2.00mm x 1.25mm)</t>
  </si>
  <si>
    <t>0.028" (0.70mm)</t>
  </si>
  <si>
    <t>http://media.digikey.com/Renders/Murata%20Renders/0805%28GRM21B%29.jpg</t>
  </si>
  <si>
    <t>490-1718-1-ND</t>
  </si>
  <si>
    <t>GRM21BR60J106ME19L</t>
  </si>
  <si>
    <t>CAP CER 10UF 6.3V 20% X5R 0805</t>
  </si>
  <si>
    <t>10ÂµF</t>
  </si>
  <si>
    <t>Â±20%</t>
  </si>
  <si>
    <t>6.3V</t>
  </si>
  <si>
    <t>X5R</t>
  </si>
  <si>
    <t>-55Â°C ~ 85Â°C</t>
  </si>
  <si>
    <t>0.053" (1.35mm)</t>
  </si>
  <si>
    <t>490-1666-1-ND</t>
  </si>
  <si>
    <t>GRM21BR71H104KA01L</t>
  </si>
  <si>
    <t>CAP CER 0.1UF 50V 10% X7R 0805</t>
  </si>
  <si>
    <t>0.1ÂµF</t>
  </si>
  <si>
    <t>490-1709-1-ND</t>
  </si>
  <si>
    <t>GRM21BR61A106KE19L</t>
  </si>
  <si>
    <t>CAP CER 10UF 10V 10% X5R 0805</t>
  </si>
  <si>
    <t>10V</t>
  </si>
  <si>
    <t>490-1717-1-ND</t>
  </si>
  <si>
    <t>GRM21BR60J106KE19L</t>
  </si>
  <si>
    <t>CAP CER 10UF 6.3V 10% X5R 0805</t>
  </si>
  <si>
    <t>490-3044-1-ND</t>
  </si>
  <si>
    <t>GRM2165C1H472JA01D</t>
  </si>
  <si>
    <t>CAP CER 4700PF 50V 5% NP0 0805</t>
  </si>
  <si>
    <t>4700pF</t>
  </si>
  <si>
    <t>Â±5%</t>
  </si>
  <si>
    <t>C0G, NP0</t>
  </si>
  <si>
    <t>490-3338-1-ND</t>
  </si>
  <si>
    <t>GRM21BR61C475KA88L</t>
  </si>
  <si>
    <t>CAP CER 4.7UF 16V 10% X5R 0805</t>
  </si>
  <si>
    <t>4.7ÂµF</t>
  </si>
  <si>
    <t>16V</t>
  </si>
  <si>
    <t>490-3334-1-ND</t>
  </si>
  <si>
    <t>GRM21BR61E225KA12L</t>
  </si>
  <si>
    <t>CAP CER 2.2UF 25V 10% X5R 0805</t>
  </si>
  <si>
    <t>2.2ÂµF</t>
  </si>
  <si>
    <t>25V</t>
  </si>
  <si>
    <t>490-1670-1-ND</t>
  </si>
  <si>
    <t>GRM21BR71H224KA01L</t>
  </si>
  <si>
    <t>CAP CER 0.22UF 50V 10% X7R 0805</t>
  </si>
  <si>
    <t>0.22ÂµF</t>
  </si>
  <si>
    <t>490-3886-1-ND</t>
  </si>
  <si>
    <t>GRM21BR61C106KE15L</t>
  </si>
  <si>
    <t>CAP CER 10UF 16V 10% X5R 0805</t>
  </si>
  <si>
    <t>http://media.digikey.com/Renders/Murata%20Renders/0805%28GxM9%29.jpg</t>
  </si>
  <si>
    <t>490-1638-1-ND</t>
  </si>
  <si>
    <t>GRM2195C1H682JA01D</t>
  </si>
  <si>
    <t>CAP CER 6800PF 50V 5% NP0 0805</t>
  </si>
  <si>
    <t>6800pF</t>
  </si>
  <si>
    <t>0.037" (0.95mm)</t>
  </si>
  <si>
    <t>490-7207-1-ND</t>
  </si>
  <si>
    <t>GRM219R61E106KA12D</t>
  </si>
  <si>
    <t>CAP CER 10UF 25V 10% X5R 0805</t>
  </si>
  <si>
    <t>0.079" L x 0.049" W (2.01mm x 1.25mm)</t>
  </si>
  <si>
    <t>490-1640-1-ND</t>
  </si>
  <si>
    <t>GRM2195C1H822JA01D</t>
  </si>
  <si>
    <t>CAP CER 8200PF 50V 5% NP0 0805</t>
  </si>
  <si>
    <t>8200pF</t>
  </si>
  <si>
    <t>490-1719-1-ND</t>
  </si>
  <si>
    <t>GRM21BR60J226ME39L</t>
  </si>
  <si>
    <t>CAP CER 22UF 6.3V 20% X5R 0805</t>
  </si>
  <si>
    <t>22ÂµF</t>
  </si>
  <si>
    <t>490-3335-1-ND</t>
  </si>
  <si>
    <t>GRM21BR61E475KA12L</t>
  </si>
  <si>
    <t>CAP CER 4.7UF 25V 10% X5R 0805</t>
  </si>
  <si>
    <t>490-5519-1-ND</t>
  </si>
  <si>
    <t>GRM21BC81C106KA73L</t>
  </si>
  <si>
    <t>CAP CER 10UF 16V 10% X6S 0805</t>
  </si>
  <si>
    <t>X6S</t>
  </si>
  <si>
    <t>-55Â°C ~ 105Â°C</t>
  </si>
  <si>
    <t>490-3328-1-ND</t>
  </si>
  <si>
    <t>GRM21BR71H474KA88L</t>
  </si>
  <si>
    <t>CAP CER 0.47UF 50V 10% X7R 0805</t>
  </si>
  <si>
    <t>0.47ÂµF</t>
  </si>
  <si>
    <t>490-6473-1-ND</t>
  </si>
  <si>
    <t>GRM21BR61C106KE15K</t>
  </si>
  <si>
    <t>490-1639-1-ND</t>
  </si>
  <si>
    <t>GRM2195C1H752JA01D</t>
  </si>
  <si>
    <t>CAP CER 7500PF 50V 5% NP0 0805</t>
  </si>
  <si>
    <t>7500pF</t>
  </si>
  <si>
    <t>490-5422-1-ND</t>
  </si>
  <si>
    <t>GRM21BR61E475MA12L</t>
  </si>
  <si>
    <t>CAP CER 4.7UF 25V 20% X5R 0805</t>
  </si>
  <si>
    <t>490-6477-1-ND</t>
  </si>
  <si>
    <t>GRM21BR71A106KE51K</t>
  </si>
  <si>
    <t>CAP CER 10UF 10V 10% X7R 0805</t>
  </si>
  <si>
    <t>490-3906-1-ND</t>
  </si>
  <si>
    <t>GRM21BR71C225KA12L</t>
  </si>
  <si>
    <t>CAP CER 2.2UF 16V 10% X7R 0805</t>
  </si>
  <si>
    <t>490-3327-1-ND</t>
  </si>
  <si>
    <t>GRM219R71H334KA88D</t>
  </si>
  <si>
    <t>CAP CER 0.33UF 50V 10% X7R 0805</t>
  </si>
  <si>
    <t>490-1700-1-ND</t>
  </si>
  <si>
    <t>GRM216R61E105KA12D</t>
  </si>
  <si>
    <t>CAP CER 1UF 25V 10% X5R 0805</t>
  </si>
  <si>
    <t>490-1642-1-ND</t>
  </si>
  <si>
    <t>GRM2195C1H103JA01D</t>
  </si>
  <si>
    <t>CAP CER 10000PF 50V 5% NP0 0805</t>
  </si>
  <si>
    <t>490-3904-1-ND</t>
  </si>
  <si>
    <t>GRM21BR70J106KE76L</t>
  </si>
  <si>
    <t>CAP CER 10UF 6.3V 10% X7R 0805</t>
  </si>
  <si>
    <t>490-3905-1-ND</t>
  </si>
  <si>
    <t>GRM21BR71A106KE51L</t>
  </si>
  <si>
    <t>490-1701-1-ND</t>
  </si>
  <si>
    <t>GRM219R61E225KA12D</t>
  </si>
  <si>
    <t>490-1643-1-ND</t>
  </si>
  <si>
    <t>GRM2195C1H153JA01D</t>
  </si>
  <si>
    <t>CAP CER 0.015UF 50V 5% NP0 0805</t>
  </si>
  <si>
    <t>490-3321-1-ND</t>
  </si>
  <si>
    <t>GRM21B5C1H183JA01L</t>
  </si>
  <si>
    <t>CAP CER 0.018UF 50V 5% NP0 0805</t>
  </si>
  <si>
    <t>490-1644-1-ND</t>
  </si>
  <si>
    <t>GRM21B5C1H223JA01L</t>
  </si>
  <si>
    <t>CAP CER 0.022UF 50V 5% NP0 0805</t>
  </si>
  <si>
    <t>490-5523-1-ND</t>
  </si>
  <si>
    <t>GRM21BR61E106KA73L</t>
  </si>
  <si>
    <t>490-4735-1-ND</t>
  </si>
  <si>
    <t>GRM219R61A106KE44D</t>
  </si>
  <si>
    <t>490-3337-1-ND</t>
  </si>
  <si>
    <t>GRM21BR61C335KA88L</t>
  </si>
  <si>
    <t>CAP CER 3.3UF 16V 10% X5R 0805</t>
  </si>
  <si>
    <t>3.3ÂµF</t>
  </si>
  <si>
    <t>490-4736-1-ND</t>
  </si>
  <si>
    <t>GRM21BR71H105KA12L</t>
  </si>
  <si>
    <t>CAP CER 1UF 50V 10% X7R 0805</t>
  </si>
  <si>
    <t>490-3331-1-ND</t>
  </si>
  <si>
    <t>GRM21BR71E225KA73L</t>
  </si>
  <si>
    <t>CAP CER 2.2UF 25V 10% X7R 0805</t>
  </si>
  <si>
    <t>490-3326-1-ND</t>
  </si>
  <si>
    <t>GRM21BR72A474KA73L</t>
  </si>
  <si>
    <t>CAP CER 0.47UF 100V 10% X7R 0805</t>
  </si>
  <si>
    <t>100V</t>
  </si>
  <si>
    <t>490-4522-1-ND</t>
  </si>
  <si>
    <t>GRM21BR71C475KA73L</t>
  </si>
  <si>
    <t>CAP CER 4.7UF 16V 10% X7R 0805</t>
  </si>
  <si>
    <t>490-8295-1-ND</t>
  </si>
  <si>
    <t>GRM2195C1H103FA01D</t>
  </si>
  <si>
    <t>CAP CER 10000PF 50V 1% NP0 0805</t>
  </si>
  <si>
    <t>Â±1%</t>
  </si>
  <si>
    <t>490-1726-1-ND</t>
  </si>
  <si>
    <t>GRM216F51E104ZA01D</t>
  </si>
  <si>
    <t>CAP CER 0.1UF 25V Y5V 0805</t>
  </si>
  <si>
    <t>-20%, +80%</t>
  </si>
  <si>
    <t>Y5V (F)</t>
  </si>
  <si>
    <t>-30Â°C ~ 85Â°C</t>
  </si>
  <si>
    <t>490-1673-1-ND</t>
  </si>
  <si>
    <t>GRM21BR71E104KA01L</t>
  </si>
  <si>
    <t>CAP CER 0.1UF 25V 10% X7R 0805</t>
  </si>
  <si>
    <t>490-9741-1-ND</t>
  </si>
  <si>
    <t>GRM216R71H102KA01D</t>
  </si>
  <si>
    <t>CAP CER 1000PF 50V 10% X7R 0805</t>
  </si>
  <si>
    <t>1000pF</t>
  </si>
  <si>
    <t>490-1720-1-ND</t>
  </si>
  <si>
    <t>GRM216F51H103ZA01D</t>
  </si>
  <si>
    <t>CAP CER 10000PF 50V Y5V 0805</t>
  </si>
  <si>
    <t>490-1622-1-ND</t>
  </si>
  <si>
    <t>GRM2165C1H102JA01D</t>
  </si>
  <si>
    <t>CAP CER 1000PF 50V 5% NP0 0805</t>
  </si>
  <si>
    <t>490-1660-1-ND</t>
  </si>
  <si>
    <t>GRM219R71H333KA01D</t>
  </si>
  <si>
    <t>CAP CER 0.033UF 50V 10% X7R 0805</t>
  </si>
  <si>
    <t>490-1615-1-ND</t>
  </si>
  <si>
    <t>GRM2165C1H101JA01D</t>
  </si>
  <si>
    <t>CAP CER 100PF 50V 5% NP0 0805</t>
  </si>
  <si>
    <t>100pF</t>
  </si>
  <si>
    <t>490-1665-1-ND</t>
  </si>
  <si>
    <t>GRM216R71H223KA01D</t>
  </si>
  <si>
    <t>CAP CER 0.022UF 50V 10% X7R 0805</t>
  </si>
  <si>
    <t>490-1683-1-ND</t>
  </si>
  <si>
    <t>GRM219R71C104KA01D</t>
  </si>
  <si>
    <t>CAP CER 0.1UF 16V 10% X7R 0805</t>
  </si>
  <si>
    <t>490-1652-1-ND</t>
  </si>
  <si>
    <t>GRM21BR72A103KA01L</t>
  </si>
  <si>
    <t>CAP CER 10000PF 100V X7R 0805</t>
  </si>
  <si>
    <t>490-8285-1-ND</t>
  </si>
  <si>
    <t>GRM2165C1H102JA01J</t>
  </si>
  <si>
    <t>490-3315-1-ND</t>
  </si>
  <si>
    <t>GRM2165C1H151JA01D</t>
  </si>
  <si>
    <t>CAP CER 150PF 50V 5% NP0 0805</t>
  </si>
  <si>
    <t>150pF</t>
  </si>
  <si>
    <t>490-3317-1-ND</t>
  </si>
  <si>
    <t>GRM2165C1H152JA01D</t>
  </si>
  <si>
    <t>CAP CER 1500PF 50V 5% NP0 0805</t>
  </si>
  <si>
    <t>1500pF</t>
  </si>
  <si>
    <t>490-1691-1-ND</t>
  </si>
  <si>
    <t>GRM21BR71C105KA01L</t>
  </si>
  <si>
    <t>CAP CER 1UF 16V 10% X7R 0805</t>
  </si>
  <si>
    <t>490-3340-1-ND</t>
  </si>
  <si>
    <t>GRM219R60J106KE19D</t>
  </si>
  <si>
    <t>490-1599-1-ND</t>
  </si>
  <si>
    <t>GRM2165C2A101JA01D</t>
  </si>
  <si>
    <t>CAP CER 100PF 100V 5% NP0 0805</t>
  </si>
  <si>
    <t>490-1626-1-ND</t>
  </si>
  <si>
    <t>GRM2165C1H182JA01D</t>
  </si>
  <si>
    <t>CAP CER 1800PF 50V 5% NP0 0805</t>
  </si>
  <si>
    <t>1800pF</t>
  </si>
  <si>
    <t>490-1655-1-ND</t>
  </si>
  <si>
    <t>GRM21BR72A153KA01L</t>
  </si>
  <si>
    <t>CAP CER 0.015UF 100V X7R 0805</t>
  </si>
  <si>
    <t>490-1646-1-ND</t>
  </si>
  <si>
    <t>GRM219R72A472KA01D</t>
  </si>
  <si>
    <t>CAP CER 4700PF 100V 10% X7R 0805</t>
  </si>
  <si>
    <t>490-1661-1-ND</t>
  </si>
  <si>
    <t>GRM21BR71H473KA01L</t>
  </si>
  <si>
    <t>CAP CER 0.047UF 50V 10% X7R 0805</t>
  </si>
  <si>
    <t>490-1601-1-ND</t>
  </si>
  <si>
    <t>GRM2165C2A121JA01D</t>
  </si>
  <si>
    <t>CAP CER 120PF 100V 5% NP0 0805</t>
  </si>
  <si>
    <t>120pF</t>
  </si>
  <si>
    <t>490-1605-1-ND</t>
  </si>
  <si>
    <t>GRM2165C2A181JA01D</t>
  </si>
  <si>
    <t>CAP CER 180PF 100V 5% NP0 0805</t>
  </si>
  <si>
    <t>180pF</t>
  </si>
  <si>
    <t>490-1603-1-ND</t>
  </si>
  <si>
    <t>GRM2165C2A151JA01D</t>
  </si>
  <si>
    <t>CAP CER 150PF 100V 5% NP0 0805</t>
  </si>
  <si>
    <t>490-1606-1-ND</t>
  </si>
  <si>
    <t>GRM2165C2A201JA01D</t>
  </si>
  <si>
    <t>CAP CER 200PF 100V 5% NP0 0805</t>
  </si>
  <si>
    <t>200pF</t>
  </si>
  <si>
    <t>490-1602-1-ND</t>
  </si>
  <si>
    <t>GRM2165C2A131JA01D</t>
  </si>
  <si>
    <t>CAP CER 130PF 100V 5% NP0 0805</t>
  </si>
  <si>
    <t>130pF</t>
  </si>
  <si>
    <t>490-1600-1-ND</t>
  </si>
  <si>
    <t>GRM2165C2A111JA01D</t>
  </si>
  <si>
    <t>CAP CER 110PF 100V 5% NP0 0805</t>
  </si>
  <si>
    <t>110pF</t>
  </si>
  <si>
    <t>490-1604-1-ND</t>
  </si>
  <si>
    <t>GRM2165C2A161JA01D</t>
  </si>
  <si>
    <t>CAP CER 160PF 100V 5% NP0 0805</t>
  </si>
  <si>
    <t>160pF</t>
  </si>
  <si>
    <t>490-6442-1-ND</t>
  </si>
  <si>
    <t>GRM2165C1H122JA01D</t>
  </si>
  <si>
    <t>CAP CER 1200PF 50V 5% NP0 0805</t>
  </si>
  <si>
    <t>1200pF</t>
  </si>
  <si>
    <t>http://media.digikey.com/Renders/Murata%20Renders/0805%28GRM21A%29.jpg</t>
  </si>
  <si>
    <t>490-3525-1-ND</t>
  </si>
  <si>
    <t>GRM21AR72E102KW01D</t>
  </si>
  <si>
    <t>CAP CER 1000PF 250V 10% X7R 0805</t>
  </si>
  <si>
    <t>250V</t>
  </si>
  <si>
    <t>0.039" (1.00mm)</t>
  </si>
  <si>
    <t>490-3316-1-ND</t>
  </si>
  <si>
    <t>GRM2165C1H331JA01D</t>
  </si>
  <si>
    <t>CAP CER 330PF 50V 5% NP0 0805</t>
  </si>
  <si>
    <t>330pF</t>
  </si>
  <si>
    <t>490-1632-1-ND</t>
  </si>
  <si>
    <t>GRM2165C1H332JA01D</t>
  </si>
  <si>
    <t>CAP CER 3300PF 50V 5% NP0 0805</t>
  </si>
  <si>
    <t>3300pF</t>
  </si>
  <si>
    <t>490-1624-1-ND</t>
  </si>
  <si>
    <t>GRM2165C1H132JA01D</t>
  </si>
  <si>
    <t>CAP CER 1300PF 50V 5% NP0 0805</t>
  </si>
  <si>
    <t>1300pF</t>
  </si>
  <si>
    <t>490-3529-1-ND</t>
  </si>
  <si>
    <t>GRM21AR72E222KW01D</t>
  </si>
  <si>
    <t>CAP CER 2200PF 250V 10% X7R 0805</t>
  </si>
  <si>
    <t>2200pF</t>
  </si>
  <si>
    <t>490-1658-1-ND</t>
  </si>
  <si>
    <t>GRM21BR72A223KA01L</t>
  </si>
  <si>
    <t>CAP CER 0.022UF 100V X7R 0805</t>
  </si>
  <si>
    <t>490-1628-1-ND</t>
  </si>
  <si>
    <t>GRM2165C1H222JA01D</t>
  </si>
  <si>
    <t>CAP CER 2200PF 50V 5% NP0 0805</t>
  </si>
  <si>
    <t>490-1609-1-ND</t>
  </si>
  <si>
    <t>GRM2165C2A271JA01D</t>
  </si>
  <si>
    <t>CAP CER 270PF 100V 5% NP0 0805</t>
  </si>
  <si>
    <t>270pF</t>
  </si>
  <si>
    <t>490-1614-1-ND</t>
  </si>
  <si>
    <t>GRM2195C2A102JA01D</t>
  </si>
  <si>
    <t>CAP CER 1000PF 100V 5% NP0 0805</t>
  </si>
  <si>
    <t>490-6445-1-ND</t>
  </si>
  <si>
    <t>GRM2165C2A102JA01D</t>
  </si>
  <si>
    <t>490-3532-1-ND</t>
  </si>
  <si>
    <t>GRM21AR72E472KW01D</t>
  </si>
  <si>
    <t>CAP CER 4700PF 250V 10% X7R 0805</t>
  </si>
  <si>
    <t>490-3314-1-ND</t>
  </si>
  <si>
    <t>GRM2195C2A152JA01D</t>
  </si>
  <si>
    <t>CAP CER 1500PF 100V 5% NP0 0805</t>
  </si>
  <si>
    <t>490-3531-1-ND</t>
  </si>
  <si>
    <t>GRM21AR72E332KW01D</t>
  </si>
  <si>
    <t>CAP CER 3300PF 250V 10% X7R 0805</t>
  </si>
  <si>
    <t>490-8290-1-ND</t>
  </si>
  <si>
    <t>GRM2165C2A132JA01D</t>
  </si>
  <si>
    <t>CAP CER 1300PF 100V 5% NP0 0805</t>
  </si>
  <si>
    <t>490-1695-1-ND</t>
  </si>
  <si>
    <t>GRM21BR71A105KA01L</t>
  </si>
  <si>
    <t>CAP CER 1UF 10V 10% X7R 0805</t>
  </si>
  <si>
    <t>490-1625-1-ND</t>
  </si>
  <si>
    <t>GRM2165C1H162JA01D</t>
  </si>
  <si>
    <t>CAP CER 1600PF 50V 5% NP0 0805</t>
  </si>
  <si>
    <t>1600pF</t>
  </si>
  <si>
    <t>490-1608-1-ND</t>
  </si>
  <si>
    <t>GRM2165C2A241JA01D</t>
  </si>
  <si>
    <t>CAP CER 240PF 100V 5% NP0 0805</t>
  </si>
  <si>
    <t>240pF</t>
  </si>
  <si>
    <t>490-3534-1-ND</t>
  </si>
  <si>
    <t>GRM21BR72E103KW03L</t>
  </si>
  <si>
    <t>CAP CER 10000PF 250V X7R 0805</t>
  </si>
  <si>
    <t>490-3306-1-ND</t>
  </si>
  <si>
    <t>GRM2165C2A391JA01D</t>
  </si>
  <si>
    <t>CAP CER 390PF 100V 5% NP0 0805</t>
  </si>
  <si>
    <t>390pF</t>
  </si>
  <si>
    <t>490-1692-1-ND</t>
  </si>
  <si>
    <t>GRM21BR71C105MA01L</t>
  </si>
  <si>
    <t>CAP CER 1UF 16V 20% X7R 0805</t>
  </si>
  <si>
    <t>490-6479-1-ND</t>
  </si>
  <si>
    <t>GRM21BR71A475KA73K</t>
  </si>
  <si>
    <t>CAP CER 4.7UF 10V 10% X7R 0805</t>
  </si>
  <si>
    <t>490-3046-1-ND</t>
  </si>
  <si>
    <t>GRM219R71E683KA01D</t>
  </si>
  <si>
    <t>CAP CER 0.068UF 25V 10% X7R 0805</t>
  </si>
  <si>
    <t>490-1617-1-ND</t>
  </si>
  <si>
    <t>GRM2165C1H471JA01D</t>
  </si>
  <si>
    <t>CAP CER 470PF 50V 5% NP0 0805</t>
  </si>
  <si>
    <t>470pF</t>
  </si>
  <si>
    <t>490-1627-1-ND</t>
  </si>
  <si>
    <t>GRM2165C1H202JA01D</t>
  </si>
  <si>
    <t>CAP CER 2000PF 50V 5% NP0 0805</t>
  </si>
  <si>
    <t>2000pF</t>
  </si>
  <si>
    <t>490-3325-1-ND</t>
  </si>
  <si>
    <t>GRM21BR72A473KA01L</t>
  </si>
  <si>
    <t>CAP CER 0.047UF 100V X7R 0805</t>
  </si>
  <si>
    <t>490-1651-1-ND</t>
  </si>
  <si>
    <t>GRM21BR72A822KA01L</t>
  </si>
  <si>
    <t>CAP CER 8200PF 100V 10% X7R 0805</t>
  </si>
  <si>
    <t>490-1611-1-ND</t>
  </si>
  <si>
    <t>GRM2165C2A471JA01D</t>
  </si>
  <si>
    <t>CAP CER 470PF 100V 5% NP0 0805</t>
  </si>
  <si>
    <t>490-1612-1-ND</t>
  </si>
  <si>
    <t>GRM2165C2A561JA01D</t>
  </si>
  <si>
    <t>CAP CER 560PF 100V 5% NP0 0805</t>
  </si>
  <si>
    <t>560pF</t>
  </si>
  <si>
    <t>490-1619-1-ND</t>
  </si>
  <si>
    <t>GRM2165C1H681JA01D</t>
  </si>
  <si>
    <t>CAP CER 680PF 50V 5% NP0 0805</t>
  </si>
  <si>
    <t>680pF</t>
  </si>
  <si>
    <t>490-3047-1-ND</t>
  </si>
  <si>
    <t>GRM216F51H224ZA01D</t>
  </si>
  <si>
    <t>CAP CER 0.22UF 50V Y5V 0805</t>
  </si>
  <si>
    <t>490-3346-1-ND</t>
  </si>
  <si>
    <t>GRM216F51E474ZA01D</t>
  </si>
  <si>
    <t>CAP CER 0.47UF 25V Y5V 0805</t>
  </si>
  <si>
    <t>490-7214-1-ND</t>
  </si>
  <si>
    <t>GRM21BR61C475KA88K</t>
  </si>
  <si>
    <t>490-1629-1-ND</t>
  </si>
  <si>
    <t>GRM2165C1H242JA01D</t>
  </si>
  <si>
    <t>CAP CER 2400PF 50V 5% NP0 0805</t>
  </si>
  <si>
    <t>2400pF</t>
  </si>
  <si>
    <t>490-6448-1-ND</t>
  </si>
  <si>
    <t>GRM2165C2A222JA01D</t>
  </si>
  <si>
    <t>CAP CER 2200PF 100V 5% NP0 0805</t>
  </si>
  <si>
    <t>490-6447-1-ND</t>
  </si>
  <si>
    <t>GRM2165C2A202JA01D</t>
  </si>
  <si>
    <t>CAP CER 2000PF 100V 5% NP0 0805</t>
  </si>
  <si>
    <t>490-6483-1-ND</t>
  </si>
  <si>
    <t>GRM21BR71E105KA99K</t>
  </si>
  <si>
    <t>CAP CER 1UF 25V 10% X7R 0805</t>
  </si>
  <si>
    <t>490-1654-1-ND</t>
  </si>
  <si>
    <t>GRM21BR72A123KA01L</t>
  </si>
  <si>
    <t>CAP CER 0.012UF 100V X7R 0805</t>
  </si>
  <si>
    <t>490-1712-1-ND</t>
  </si>
  <si>
    <t>GRM21BR60J225KA01L</t>
  </si>
  <si>
    <t>CAP CER 2.2UF 6.3V 10% X5R 0805</t>
  </si>
  <si>
    <t>490-1698-1-ND</t>
  </si>
  <si>
    <t>GRM21BR70J225KA01L</t>
  </si>
  <si>
    <t>CAP CER 2.2UF 6.3V 10% X7R 0805</t>
  </si>
  <si>
    <t>490-1745-1-ND</t>
  </si>
  <si>
    <t>GRM21BF51A475ZA01L</t>
  </si>
  <si>
    <t>CAP CER 4.7UF 10V Y5V 0805</t>
  </si>
  <si>
    <t>490-1631-1-ND</t>
  </si>
  <si>
    <t>GRM2165C1H302JA01D</t>
  </si>
  <si>
    <t>CAP CER 3000PF 50V 5% NP0 0805</t>
  </si>
  <si>
    <t>3000pF</t>
  </si>
  <si>
    <t>490-3318-1-ND</t>
  </si>
  <si>
    <t>GRM2165C1H362JA01D</t>
  </si>
  <si>
    <t>CAP CER 3600PF 50V 5% NP0 0805</t>
  </si>
  <si>
    <t>3600pF</t>
  </si>
  <si>
    <t>490-6484-1-ND</t>
  </si>
  <si>
    <t>GRM21BR71E105KA99L</t>
  </si>
  <si>
    <t>490-1636-1-ND</t>
  </si>
  <si>
    <t>GRM2195C1H562JA01D</t>
  </si>
  <si>
    <t>CAP CER 5600PF 50V 5% NP0 0805</t>
  </si>
  <si>
    <t>5600pF</t>
  </si>
  <si>
    <t>490-6470-1-ND</t>
  </si>
  <si>
    <t>GRM21BR60J106KE19K</t>
  </si>
  <si>
    <t>490-3319-1-ND</t>
  </si>
  <si>
    <t>GRM2165C1H432JA01D</t>
  </si>
  <si>
    <t>CAP CER 4300PF 50V 5% NP0 0805</t>
  </si>
  <si>
    <t>4300pF</t>
  </si>
  <si>
    <t>490-1663-1-ND</t>
  </si>
  <si>
    <t>GRM21BR71H683KA01L</t>
  </si>
  <si>
    <t>CAP CER 0.068UF 50V 10% X7R 0805</t>
  </si>
  <si>
    <t>490-1671-1-ND</t>
  </si>
  <si>
    <t>GRM21BR71H224MA01L</t>
  </si>
  <si>
    <t>CAP CER 0.22UF 50V 20% X7R 0805</t>
  </si>
  <si>
    <t>490-3901-1-ND</t>
  </si>
  <si>
    <t>GRM219C81A475KE34D</t>
  </si>
  <si>
    <t>CAP CER 4.7UF 10V 10% X6S 0805</t>
  </si>
  <si>
    <t>490-6450-1-ND</t>
  </si>
  <si>
    <t>GRM219R60J475KE19D</t>
  </si>
  <si>
    <t>CAP CER 4.7UF 6.3V 10% X5R 0805</t>
  </si>
  <si>
    <t>490-6441-1-ND</t>
  </si>
  <si>
    <t>GRM2165C1H102FA01D</t>
  </si>
  <si>
    <t>CAP CER 1000PF 50V 1% NP0 0805</t>
  </si>
  <si>
    <t>490-1635-1-ND</t>
  </si>
  <si>
    <t>GRM2195C1H512JA01D</t>
  </si>
  <si>
    <t>CAP CER 5100PF 50V 5% NP0 0805</t>
  </si>
  <si>
    <t>5100pF</t>
  </si>
  <si>
    <t>490-3323-1-ND</t>
  </si>
  <si>
    <t>GRM21BR72A333KA01L</t>
  </si>
  <si>
    <t>CAP CER 0.033UF 100V X7R 0805</t>
  </si>
  <si>
    <t>490-1741-1-ND</t>
  </si>
  <si>
    <t>GRM21BF51C225ZA01L</t>
  </si>
  <si>
    <t>CAP CER 2.2UF 16V Y5V 0805</t>
  </si>
  <si>
    <t>490-6475-1-ND</t>
  </si>
  <si>
    <t>GRM21BR61E475KA12K</t>
  </si>
  <si>
    <t>490-4741-1-ND</t>
  </si>
  <si>
    <t>GRM219R71C684KA01D</t>
  </si>
  <si>
    <t>CAP CER 0.68UF 16V 10% X7R 0805</t>
  </si>
  <si>
    <t>0.68ÂµF</t>
  </si>
  <si>
    <t>490-3332-1-ND</t>
  </si>
  <si>
    <t>GRM21BF51A106ZE15L</t>
  </si>
  <si>
    <t>CAP CER 10UF 10V Y5V 0805</t>
  </si>
  <si>
    <t>490-1674-1-ND</t>
  </si>
  <si>
    <t>GRM21BR71E154KA01L</t>
  </si>
  <si>
    <t>CAP CER 0.15UF 25V 10% X7R 0805</t>
  </si>
  <si>
    <t>0.15ÂµF</t>
  </si>
  <si>
    <t>490-6457-1-ND</t>
  </si>
  <si>
    <t>GRM21A7U2E121JW31D</t>
  </si>
  <si>
    <t>CAP CER 120PF 250V 5% U2J 0805</t>
  </si>
  <si>
    <t>U2J</t>
  </si>
  <si>
    <t>490-6466-1-ND</t>
  </si>
  <si>
    <t>GRM21BC81A106KE18L</t>
  </si>
  <si>
    <t>CAP CER 10UF 10V 10% X6S 0805</t>
  </si>
  <si>
    <t>490-6453-1-ND</t>
  </si>
  <si>
    <t>GRM219R61C475KE15D</t>
  </si>
  <si>
    <t>490-1637-1-ND</t>
  </si>
  <si>
    <t>GRM2195C1H622JA01D</t>
  </si>
  <si>
    <t>CAP CER 6200PF 50V 5% NP0 0805</t>
  </si>
  <si>
    <t>6200pF</t>
  </si>
  <si>
    <t>490-7772-1-ND</t>
  </si>
  <si>
    <t>GRM2165C1H152FA01D</t>
  </si>
  <si>
    <t>CAP CER 1500PF 50V 1% NP0 0805</t>
  </si>
  <si>
    <t>490-3336-1-ND</t>
  </si>
  <si>
    <t>GRM21BR61C225KA88L</t>
  </si>
  <si>
    <t>CAP CER 2.2UF 16V 10% X5R 0805</t>
  </si>
  <si>
    <t>490-1677-1-ND</t>
  </si>
  <si>
    <t>GRM21BR71E334KA01L</t>
  </si>
  <si>
    <t>CAP CER 0.33UF 25V 10% X7R 0805</t>
  </si>
  <si>
    <t>490-5539-1-ND</t>
  </si>
  <si>
    <t>GRM21A5C2E560JW01D</t>
  </si>
  <si>
    <t>CAP CER 56PF 250V 5% NP0 0805</t>
  </si>
  <si>
    <t>56pF</t>
  </si>
  <si>
    <t>490-5534-1-ND</t>
  </si>
  <si>
    <t>GRM21A5C2E220JW01D</t>
  </si>
  <si>
    <t>CAP CER 22PF 250V 5% NP0 0805</t>
  </si>
  <si>
    <t>22pF</t>
  </si>
  <si>
    <t>490-5530-1-ND</t>
  </si>
  <si>
    <t>GRM21A5C2E100JW01D</t>
  </si>
  <si>
    <t>CAP CER 10PF 250V 5% NP0 0805</t>
  </si>
  <si>
    <t>10pF</t>
  </si>
  <si>
    <t>490-5531-1-ND</t>
  </si>
  <si>
    <t>GRM21A5C2E120JW01D</t>
  </si>
  <si>
    <t>CAP CER 12PF 250V 5% NP0 0805</t>
  </si>
  <si>
    <t>12pF</t>
  </si>
  <si>
    <t>490-5532-1-ND</t>
  </si>
  <si>
    <t>GRM21A5C2E150JW01D</t>
  </si>
  <si>
    <t>CAP CER 15PF 250V 5% NP0 0805</t>
  </si>
  <si>
    <t>15pF</t>
  </si>
  <si>
    <t>490-5535-1-ND</t>
  </si>
  <si>
    <t>GRM21A5C2E270JW01D</t>
  </si>
  <si>
    <t>CAP CER 27PF 250V 5% NP0 0805</t>
  </si>
  <si>
    <t>27pF</t>
  </si>
  <si>
    <t>490-5540-1-ND</t>
  </si>
  <si>
    <t>GRM21A5C2E680JW01D</t>
  </si>
  <si>
    <t>CAP CER 68PF 250V 5% NP0 0805</t>
  </si>
  <si>
    <t>68pF</t>
  </si>
  <si>
    <t>490-5533-1-ND</t>
  </si>
  <si>
    <t>GRM21A5C2E180JW01D</t>
  </si>
  <si>
    <t>CAP CER 18PF 250V 5% NP0 0805</t>
  </si>
  <si>
    <t>18pF</t>
  </si>
  <si>
    <t>490-5538-1-ND</t>
  </si>
  <si>
    <t>GRM21A5C2E470JW01D</t>
  </si>
  <si>
    <t>CAP CER 47PF 250V 5% NP0 0805</t>
  </si>
  <si>
    <t>47pF</t>
  </si>
  <si>
    <t>490-5542-1-ND</t>
  </si>
  <si>
    <t>GRM21A5C2E101JW01D</t>
  </si>
  <si>
    <t>CAP CER 100PF 250V 5% NP0 0805</t>
  </si>
  <si>
    <t>490-6467-1-ND</t>
  </si>
  <si>
    <t>GRM21BC81E475KA12L</t>
  </si>
  <si>
    <t>CAP CER 4.7UF 25V 10% X6S 0805</t>
  </si>
  <si>
    <t>490-6481-1-ND</t>
  </si>
  <si>
    <t>GRM21BR71C225KA12K</t>
  </si>
  <si>
    <t>490-1667-1-ND</t>
  </si>
  <si>
    <t>GRM21BR71H154KA01L</t>
  </si>
  <si>
    <t>CAP CER 0.15UF 50V 10% X7R 0805</t>
  </si>
  <si>
    <t>490-6474-1-ND</t>
  </si>
  <si>
    <t>GRM21BR61C106ME15L</t>
  </si>
  <si>
    <t>CAP CER 10UF 16V 20% X5R 0805</t>
  </si>
  <si>
    <t>490-8305-1-ND</t>
  </si>
  <si>
    <t>GRM219R71H334KA88J</t>
  </si>
  <si>
    <t>490-6443-1-ND</t>
  </si>
  <si>
    <t>GRM2165C1H222FA01D</t>
  </si>
  <si>
    <t>CAP CER 2200PF 50V 1% NP0 0805</t>
  </si>
  <si>
    <t>490-8306-1-ND</t>
  </si>
  <si>
    <t>GRM21AR72A224KAC5K</t>
  </si>
  <si>
    <t>CAP CER 0.22UF 100V 10% X7R 0805</t>
  </si>
  <si>
    <t>490-8319-1-ND</t>
  </si>
  <si>
    <t>GRM21BR71H474KA88K</t>
  </si>
  <si>
    <t>490-5892-1-ND</t>
  </si>
  <si>
    <t>GRM219R71C564KA01D</t>
  </si>
  <si>
    <t>CAP CER 0.56UF 16V 10% X7R 0805</t>
  </si>
  <si>
    <t>490-8304-1-ND</t>
  </si>
  <si>
    <t>GRM219R71E824KA88D</t>
  </si>
  <si>
    <t>CAP CER 0.82UF 25V 10% X7R 0805</t>
  </si>
  <si>
    <t>490-6454-1-ND</t>
  </si>
  <si>
    <t>GRM219R71E684KA88D</t>
  </si>
  <si>
    <t>CAP CER 0.68UF 25V 10% X7R 0805</t>
  </si>
  <si>
    <t>490-8289-1-ND</t>
  </si>
  <si>
    <t>GRM2165C1H472GA01D</t>
  </si>
  <si>
    <t>CAP CER 4700PF 50V 2% NP0 0805</t>
  </si>
  <si>
    <t>Â±2%</t>
  </si>
  <si>
    <t>490-1676-1-ND</t>
  </si>
  <si>
    <t>GRM219R71E274KA01D</t>
  </si>
  <si>
    <t>CAP CER 0.27UF 25V 10% X7R 0805</t>
  </si>
  <si>
    <t>490-6461-1-ND</t>
  </si>
  <si>
    <t>GRM21AR72A224KAC5L</t>
  </si>
  <si>
    <t>490-8287-1-ND</t>
  </si>
  <si>
    <t>GRM2165C1H332FA01J</t>
  </si>
  <si>
    <t>CAP CER 3300PF 50V 1% NP0 0805</t>
  </si>
  <si>
    <t>490-3333-1-ND</t>
  </si>
  <si>
    <t>GRM21BR71C474KA01L</t>
  </si>
  <si>
    <t>CAP CER 0.47UF 16V 10% X7R 0805</t>
  </si>
  <si>
    <t>490-1669-1-ND</t>
  </si>
  <si>
    <t>GRM21BR71H184KA01L</t>
  </si>
  <si>
    <t>CAP CER 0.18UF 50V 10% X7R 0805</t>
  </si>
  <si>
    <t>490-5855-1-ND</t>
  </si>
  <si>
    <t>GRM21BR71C824KA01L</t>
  </si>
  <si>
    <t>CAP CER 0.82UF 16V 10% X7R 0805</t>
  </si>
  <si>
    <t>490-6464-1-ND</t>
  </si>
  <si>
    <t>GRM21BC80G226ME39L</t>
  </si>
  <si>
    <t>CAP CER 22UF 4V 20% X6S 0805</t>
  </si>
  <si>
    <t>4V</t>
  </si>
  <si>
    <t>490-6468-1-ND</t>
  </si>
  <si>
    <t>GRM21BE70G226ME51L</t>
  </si>
  <si>
    <t>CAP CER 22UF 4V 20% X7U 0805</t>
  </si>
  <si>
    <t>X7U</t>
  </si>
  <si>
    <t>490-9951-1-ND</t>
  </si>
  <si>
    <t>GRM219R61A226MEA0D</t>
  </si>
  <si>
    <t>CAP CER 22UF 10V 20% X5R 0805</t>
  </si>
  <si>
    <t>490-3330-1-ND</t>
  </si>
  <si>
    <t>GRM21BR71E155KA88L</t>
  </si>
  <si>
    <t>CAP CER 1.5UF 25V 10% X7R 0805</t>
  </si>
  <si>
    <t>1.5ÂµF</t>
  </si>
  <si>
    <t>490-3320-1-ND</t>
  </si>
  <si>
    <t>GRM2195C1H123JA01D</t>
  </si>
  <si>
    <t>CAP CER 0.012UF 50V 5% NP0 0805</t>
  </si>
  <si>
    <t>490-8297-1-ND</t>
  </si>
  <si>
    <t>GRM2195C1H113JA01D</t>
  </si>
  <si>
    <t>CAP CER 0.011UF 50V 5% NP0 0805</t>
  </si>
  <si>
    <t>490-8313-1-ND</t>
  </si>
  <si>
    <t>GRM21BR61E335KA12L</t>
  </si>
  <si>
    <t>CAP CER 3.3UF 25V 10% X5R 0805</t>
  </si>
  <si>
    <t>490-8307-1-ND</t>
  </si>
  <si>
    <t>GRM21B5C1H203JA01L</t>
  </si>
  <si>
    <t>CAP CER 0.02UF 50V 5% NP0 0805</t>
  </si>
  <si>
    <t>490-3902-1-ND</t>
  </si>
  <si>
    <t>GRM219R61C225KA88D</t>
  </si>
  <si>
    <t>490-6487-1-ND</t>
  </si>
  <si>
    <t>GRM21BR71H105MA12L</t>
  </si>
  <si>
    <t>CAP CER 1UF 50V 20% X7R 0805</t>
  </si>
  <si>
    <t>490-6463-1-ND</t>
  </si>
  <si>
    <t>GRM21B7U1H473JA01L</t>
  </si>
  <si>
    <t>CAP CER 0.047UF 50V 5% U2J 0805</t>
  </si>
  <si>
    <t>490-8300-1-ND</t>
  </si>
  <si>
    <t>GRM2195C1H682GA01D</t>
  </si>
  <si>
    <t>CAP CER 6800PF 50V 2% NP0 0805</t>
  </si>
  <si>
    <t>490-6462-1-ND</t>
  </si>
  <si>
    <t>GRM21AR72A334KAC5L</t>
  </si>
  <si>
    <t>CAP CER 0.33UF 100V 10% X7R 0805</t>
  </si>
  <si>
    <t>490-8299-1-ND</t>
  </si>
  <si>
    <t>GRM2195C1H562FA01D</t>
  </si>
  <si>
    <t>CAP CER 5600PF 50V 1% NP0 0805</t>
  </si>
  <si>
    <t>490-8296-1-ND</t>
  </si>
  <si>
    <t>GRM2195C1H103GA01D</t>
  </si>
  <si>
    <t>CAP CER 10000PF 50V 2% NP0 0805</t>
  </si>
  <si>
    <t>490-6476-1-ND</t>
  </si>
  <si>
    <t>GRM21BR70J106KE76K</t>
  </si>
  <si>
    <t>490-6480-1-ND</t>
  </si>
  <si>
    <t>GRM21BR71A475KA73L</t>
  </si>
  <si>
    <t>490-6486-1-ND</t>
  </si>
  <si>
    <t>GRM21BR71E335KA73L</t>
  </si>
  <si>
    <t>CAP CER 3.3UF 25V 10% X7R 0805</t>
  </si>
  <si>
    <t>490-6482-1-ND</t>
  </si>
  <si>
    <t>GRM21BR71C335KA99L</t>
  </si>
  <si>
    <t>CAP CER 3.3UF 16V 10% X7R 0805</t>
  </si>
  <si>
    <t>490-8316-1-ND</t>
  </si>
  <si>
    <t>GRM21BR71A106ME51L</t>
  </si>
  <si>
    <t>CAP CER 10UF 10V 20% X7R 0805</t>
  </si>
  <si>
    <t>490-8288-1-ND</t>
  </si>
  <si>
    <t>GRM2165C1H472FA01D</t>
  </si>
  <si>
    <t>CAP CER 4700PF 50V 1% NP0 0805</t>
  </si>
  <si>
    <t>490-8309-1-ND</t>
  </si>
  <si>
    <t>GRM21B7U1H433JA01L</t>
  </si>
  <si>
    <t>CAP CER 0.043UF 50V 5% U2J 0805</t>
  </si>
  <si>
    <t>490-8317-1-ND</t>
  </si>
  <si>
    <t>GRM21BR71C475KA73K</t>
  </si>
  <si>
    <t>490-8298-1-ND</t>
  </si>
  <si>
    <t>GRM2195C1H152JA01D</t>
  </si>
  <si>
    <t>490-1649-1-ND</t>
  </si>
  <si>
    <t>GRM219R72A682KA01D</t>
  </si>
  <si>
    <t>CAP CER 6800PF 100V 10% X7R 0805</t>
  </si>
  <si>
    <t>490-3313-1-ND</t>
  </si>
  <si>
    <t>GRM2195C2A122JA01D</t>
  </si>
  <si>
    <t>CAP CER 1200PF 100V 5% NP0 0805</t>
  </si>
  <si>
    <t>490-3527-1-ND</t>
  </si>
  <si>
    <t>GRM21AR72E152KW01D</t>
  </si>
  <si>
    <t>CAP CER 1500PF 250V 10% X7R 0805</t>
  </si>
  <si>
    <t>490-1728-1-ND</t>
  </si>
  <si>
    <t>GRM219F51E224ZA01D</t>
  </si>
  <si>
    <t>CAP CER 0.22UF 25V Y5V 0805</t>
  </si>
  <si>
    <t>490-9736-1-ND</t>
  </si>
  <si>
    <t>GRM2165C1H101FA01D</t>
  </si>
  <si>
    <t>CAP CER 100PF 50V 1% NP0 0805</t>
  </si>
  <si>
    <t>490-6449-1-ND</t>
  </si>
  <si>
    <t>GRM219R60J106ME19D</t>
  </si>
  <si>
    <t>490-1657-1-ND</t>
  </si>
  <si>
    <t>GRM21BR72A183KA01L</t>
  </si>
  <si>
    <t>CAP CER 0.018UF 100V X7R 0805</t>
  </si>
  <si>
    <t>490-1699-1-ND</t>
  </si>
  <si>
    <t>GRM21BR70J225MA01L</t>
  </si>
  <si>
    <t>CAP CER 2.2UF 6.3V 20% X7R 0805</t>
  </si>
  <si>
    <t>490-1730-1-ND</t>
  </si>
  <si>
    <t>GRM21BF51E474ZA01L</t>
  </si>
  <si>
    <t>490-8291-1-ND</t>
  </si>
  <si>
    <t>GRM2165C2A332JA01D</t>
  </si>
  <si>
    <t>CAP CER 3300PF 100V 5% NP0 0805</t>
  </si>
  <si>
    <t>490-8301-1-ND</t>
  </si>
  <si>
    <t>GRM219R60J106KE19J</t>
  </si>
  <si>
    <t>490-9749-1-ND</t>
  </si>
  <si>
    <t>GRM21BR60J475KA11L</t>
  </si>
  <si>
    <t>0.055" (1.40mm)</t>
  </si>
  <si>
    <t>490-6459-1-ND</t>
  </si>
  <si>
    <t>GRM21A7U2E222JW31D</t>
  </si>
  <si>
    <t>CAP CER 2200PF 250V 5% U2J 0805</t>
  </si>
  <si>
    <t>490-6458-1-ND</t>
  </si>
  <si>
    <t>GRM21A7U2E221JW31D</t>
  </si>
  <si>
    <t>CAP CER 220PF 250V 5% U2J 0805</t>
  </si>
  <si>
    <t>220pF</t>
  </si>
  <si>
    <t>490-8311-1-ND</t>
  </si>
  <si>
    <t>GRM21BR61A106ME19L</t>
  </si>
  <si>
    <t>CAP CER 10UF 10V 20% X5R 0805</t>
  </si>
  <si>
    <t>490-9750-1-ND</t>
  </si>
  <si>
    <t>GRM21BR61A475KA73L</t>
  </si>
  <si>
    <t>CAP CER 4.7UF 10V 10% X5R 0805</t>
  </si>
  <si>
    <t>490-3345-1-ND</t>
  </si>
  <si>
    <t>GRM21BF51E475ZA01L</t>
  </si>
  <si>
    <t>CAP CER 4.7UF 25V Y5V 0805</t>
  </si>
  <si>
    <t>490-1705-1-ND</t>
  </si>
  <si>
    <t>GRM216R61A225ME24D</t>
  </si>
  <si>
    <t>CAP CER 2.2UF 10V 20% X5R 0805</t>
  </si>
  <si>
    <t>490-8310-1-ND</t>
  </si>
  <si>
    <t>GRM21BC81C475KA88L</t>
  </si>
  <si>
    <t>CAP CER 4.7UF 16V 10% X6S 0805</t>
  </si>
  <si>
    <t>490-8292-1-ND</t>
  </si>
  <si>
    <t>GRM216C81C105KA12D</t>
  </si>
  <si>
    <t>CAP CER 1UF 16V 10% X6S 0805</t>
  </si>
  <si>
    <t>490-6451-1-ND</t>
  </si>
  <si>
    <t>GRM219R61A225KA01D</t>
  </si>
  <si>
    <t>CAP CER 2.2UF 10V 10% X5R 0805</t>
  </si>
  <si>
    <t>490-6455-1-ND</t>
  </si>
  <si>
    <t>GRM21A7U1H333JA39L</t>
  </si>
  <si>
    <t>CAP CER 0.033UF 50V 5% U2J 0805</t>
  </si>
  <si>
    <t>490-6478-1-ND</t>
  </si>
  <si>
    <t>GRM21BR71A335KA99L</t>
  </si>
  <si>
    <t>CAP CER 3.3UF 10V 10% X7R 0805</t>
  </si>
  <si>
    <t>490-9953-1-ND</t>
  </si>
  <si>
    <t>GRM219R61E106MA12D</t>
  </si>
  <si>
    <t>CAP CER 10UF 25V 20% X5R 0805</t>
  </si>
  <si>
    <t>490-7208-1-ND</t>
  </si>
  <si>
    <t>GRM219R6YA475KA73D</t>
  </si>
  <si>
    <t>CAP CER 4.7UF 35V 10% X5R 0805</t>
  </si>
  <si>
    <t>35V</t>
  </si>
  <si>
    <t>490-8284-1-ND</t>
  </si>
  <si>
    <t>GRM2165C1H102FA01J</t>
  </si>
  <si>
    <t>490-8294-1-ND</t>
  </si>
  <si>
    <t>GRM216R61C105KA88D</t>
  </si>
  <si>
    <t>CAP CER 1UF 16V 10% X5R 0805</t>
  </si>
  <si>
    <t>490-8293-1-ND</t>
  </si>
  <si>
    <t>GRM216R61A105KA01D</t>
  </si>
  <si>
    <t>CAP CER 1UF 10V 10% X5R 0805</t>
  </si>
  <si>
    <t>490-8312-1-ND</t>
  </si>
  <si>
    <t>GRM21BR61E225KA12K</t>
  </si>
  <si>
    <t>490-8314-1-ND</t>
  </si>
  <si>
    <t>GRM21BR70J106ME76L</t>
  </si>
  <si>
    <t>CAP CER 10UF 6.3V 20% X7R 0805</t>
  </si>
  <si>
    <t>490-1659-1-ND</t>
  </si>
  <si>
    <t>GRM21BR72A223MA01L</t>
  </si>
  <si>
    <t>490-1650-1-ND</t>
  </si>
  <si>
    <t>GRM219R72A682MA01D</t>
  </si>
  <si>
    <t>CAP CER 6800PF 100V 20% X7R 0805</t>
  </si>
  <si>
    <t>490-1656-1-ND</t>
  </si>
  <si>
    <t>GRM21BR72A153MA01L</t>
  </si>
  <si>
    <t>490-9737-1-ND</t>
  </si>
  <si>
    <t>GRM2165C1H121JA01D</t>
  </si>
  <si>
    <t>CAP CER 120PF 50V 5% NP0 0805</t>
  </si>
  <si>
    <t>490-9694-1-ND</t>
  </si>
  <si>
    <t>GRM219F51E105ZA01J</t>
  </si>
  <si>
    <t>CAP CER 1UF 25V Y5V 0805</t>
  </si>
  <si>
    <t>490-9740-1-ND</t>
  </si>
  <si>
    <t>GRM2165C1H561JA01D</t>
  </si>
  <si>
    <t>CAP CER 560PF 50V 5% NP0 0805</t>
  </si>
  <si>
    <t>490-10508-1-ND</t>
  </si>
  <si>
    <t>GRM21BE71C475KA12L</t>
  </si>
  <si>
    <t>CAP CER 4.7UF 16V 10% X7U 0805</t>
  </si>
  <si>
    <t>490-10495-1-ND</t>
  </si>
  <si>
    <t>GRM219R7YA105MA12D</t>
  </si>
  <si>
    <t>CAP CER 1UF 35V 20% X7R 0805</t>
  </si>
  <si>
    <t>490-10513-1-ND</t>
  </si>
  <si>
    <t>GRM21BR61D106ME15L</t>
  </si>
  <si>
    <t>CAP CER 10UF 20V 20% X5R 0805</t>
  </si>
  <si>
    <t>20V</t>
  </si>
  <si>
    <t>490-10489-1-ND</t>
  </si>
  <si>
    <t>GRM216D71C105KA12D</t>
  </si>
  <si>
    <t>CAP CER 1UF 16V 10% X7T 0805</t>
  </si>
  <si>
    <t>X7T</t>
  </si>
  <si>
    <t>490-9752-1-ND</t>
  </si>
  <si>
    <t>GRM21BR71C334KA01L</t>
  </si>
  <si>
    <t>CAP CER 0.33UF 16V 10% X7R 0805</t>
  </si>
  <si>
    <t>490-10493-1-ND</t>
  </si>
  <si>
    <t>GRM219D71C225MA12D</t>
  </si>
  <si>
    <t>CAP CER 2.2UF 16V 20% X7T 0805</t>
  </si>
  <si>
    <t>490-10491-1-ND</t>
  </si>
  <si>
    <t>GRM219C80E226ME47D</t>
  </si>
  <si>
    <t>CAP CER 22UF 2.5V 20% X6S 0805</t>
  </si>
  <si>
    <t>2.5V</t>
  </si>
  <si>
    <t>490-8303-1-ND</t>
  </si>
  <si>
    <t>GRM219R61E225KA12J</t>
  </si>
  <si>
    <t>490-8286-1-ND</t>
  </si>
  <si>
    <t>GRM2165C1H272JA01J</t>
  </si>
  <si>
    <t>CAP CER 2700PF 50V 5% NP0 0805</t>
  </si>
  <si>
    <t>2700pF</t>
  </si>
  <si>
    <t>490-8315-1-ND</t>
  </si>
  <si>
    <t>GRM21BR70J225KA01K</t>
  </si>
  <si>
    <t>490-10494-1-ND</t>
  </si>
  <si>
    <t>GRM219R7YA105KA12D</t>
  </si>
  <si>
    <t>CAP CER 1UF 35V 10% X7R 0805</t>
  </si>
  <si>
    <t>490-10500-1-ND</t>
  </si>
  <si>
    <t>GRM21BC81D106KE51L</t>
  </si>
  <si>
    <t>CAP CER 10UF 20V 10% X6S 0805</t>
  </si>
  <si>
    <t>490-8302-1-ND</t>
  </si>
  <si>
    <t>GRM219R60J106ME19J</t>
  </si>
  <si>
    <t>490-10503-1-ND</t>
  </si>
  <si>
    <t>GRM21BC81E106ME51L</t>
  </si>
  <si>
    <t>CAP CER 10UF 25V 20% X6S 0805</t>
  </si>
  <si>
    <t>490-10502-1-ND</t>
  </si>
  <si>
    <t>GRM21BC81E106KE51L</t>
  </si>
  <si>
    <t>CAP CER 10UF 25V 10% X6S 0805</t>
  </si>
  <si>
    <t>490-9950-1-ND</t>
  </si>
  <si>
    <t>GRM219R60J226ME47D</t>
  </si>
  <si>
    <t>490-9957-1-ND</t>
  </si>
  <si>
    <t>GRM21BC81E106KE11L</t>
  </si>
  <si>
    <t>0.057" (1.45mm)</t>
  </si>
  <si>
    <t>490-10505-1-ND</t>
  </si>
  <si>
    <t>GRM21BC8YA106ME11L</t>
  </si>
  <si>
    <t>CAP CER 10UF 35V 20% X6S 0805</t>
  </si>
  <si>
    <t>490-10515-1-ND</t>
  </si>
  <si>
    <t>GRM21BR6YA106ME43L</t>
  </si>
  <si>
    <t>CAP CER 10UF 35V 20% X5R 0805</t>
  </si>
  <si>
    <t>490-9770-1-ND</t>
  </si>
  <si>
    <t>GRM219R61A106ME47L</t>
  </si>
  <si>
    <t>490-9963-1-ND</t>
  </si>
  <si>
    <t>GRM21BR71E475MA73L</t>
  </si>
  <si>
    <t>CAP CER 4.7UF 25V 20% X7R 0805</t>
  </si>
  <si>
    <t>490-9959-1-ND</t>
  </si>
  <si>
    <t>GRM21BD71A226ME44L</t>
  </si>
  <si>
    <t>CAP CER 22UF 10V 20% X7T 0805</t>
  </si>
  <si>
    <t>490-9949-1-ND</t>
  </si>
  <si>
    <t>GRM219R60G476ME44D</t>
  </si>
  <si>
    <t>CAP CER 47UF 4V 20% X5R 0805</t>
  </si>
  <si>
    <t>47ÂµF</t>
  </si>
  <si>
    <t>490-1682-1-ND</t>
  </si>
  <si>
    <t>GRM219R71C683KA01D</t>
  </si>
  <si>
    <t>CAP CER 0.068UF 16V 10% X7R 0805</t>
  </si>
  <si>
    <t>490-1733-1-ND</t>
  </si>
  <si>
    <t>GRM21BF51E225ZA01L</t>
  </si>
  <si>
    <t>CAP CER 2.2UF 25V Y5V 0805</t>
  </si>
  <si>
    <t>490-9746-1-ND</t>
  </si>
  <si>
    <t>GRM216R71H472KA01D</t>
  </si>
  <si>
    <t>CAP CER 4700PF 50V 10% X7R 0805</t>
  </si>
  <si>
    <t>490-9744-1-ND</t>
  </si>
  <si>
    <t>GRM216R71H222KA01D</t>
  </si>
  <si>
    <t>CAP CER 2200PF 50V 10% X7R 0805</t>
  </si>
  <si>
    <t>490-1713-1-ND</t>
  </si>
  <si>
    <t>GRM21BR60J335KA11L</t>
  </si>
  <si>
    <t>CAP CER 3.3UF 6.3V 10% X5R 0805</t>
  </si>
  <si>
    <t>490-1592-1-ND</t>
  </si>
  <si>
    <t>GRM2195C2A330JZ01D</t>
  </si>
  <si>
    <t>CAP CER 33PF 100V 5% NP0 0805</t>
  </si>
  <si>
    <t>33pF</t>
  </si>
  <si>
    <t>490-1616-1-ND</t>
  </si>
  <si>
    <t>GRM2165C1H221JA01D</t>
  </si>
  <si>
    <t>CAP CER 220PF 50V 5% NP0 0805</t>
  </si>
  <si>
    <t>490-9738-1-ND</t>
  </si>
  <si>
    <t>GRM2165C1H271JA01D</t>
  </si>
  <si>
    <t>CAP CER 270PF 50V 5% NP0 0805</t>
  </si>
  <si>
    <t>490-9754-1-ND</t>
  </si>
  <si>
    <t>GRM21BR71H104KA01K</t>
  </si>
  <si>
    <t>490-1607-1-ND</t>
  </si>
  <si>
    <t>GRM2165C2A221JA01D</t>
  </si>
  <si>
    <t>CAP CER 220PF 100V 5% NP0 0805</t>
  </si>
  <si>
    <t>490-1623-1-ND</t>
  </si>
  <si>
    <t>GRM2165C1H112JA01D</t>
  </si>
  <si>
    <t>CAP CER 1100PF 50V 5% NP0 0805</t>
  </si>
  <si>
    <t>1100pF</t>
  </si>
  <si>
    <t>490-1610-1-ND</t>
  </si>
  <si>
    <t>GRM2165C2A331JA01D</t>
  </si>
  <si>
    <t>CAP CER 330PF 100V 5% NP0 0805</t>
  </si>
  <si>
    <t>490-1743-1-ND</t>
  </si>
  <si>
    <t>GRM21BF51A225ZA01L</t>
  </si>
  <si>
    <t>CAP CER 2.2UF 10V Y5V 0805</t>
  </si>
  <si>
    <t>490-10517-1-ND</t>
  </si>
  <si>
    <t>GRM21BR71A106MA73L</t>
  </si>
  <si>
    <t>490-1648-1-ND</t>
  </si>
  <si>
    <t>GRM219R72A562KA01D</t>
  </si>
  <si>
    <t>CAP CER 5600PF 100V 10% X7R 0805</t>
  </si>
  <si>
    <t>490-6446-1-ND</t>
  </si>
  <si>
    <t>GRM2165C2A122JA01D</t>
  </si>
  <si>
    <t>490-10506-1-ND</t>
  </si>
  <si>
    <t>GRM21BD71C475KA12L</t>
  </si>
  <si>
    <t>CAP CER 4.7UF 16V 10% X7T 0805</t>
  </si>
  <si>
    <t>490-10499-1-ND</t>
  </si>
  <si>
    <t>GRM21BC81C106ME15L</t>
  </si>
  <si>
    <t>CAP CER 10UF 16V 20% X6S 0805</t>
  </si>
  <si>
    <t>490-3533-1-ND</t>
  </si>
  <si>
    <t>GRM21AR72E682KW01D</t>
  </si>
  <si>
    <t>CAP CER 6800PF 250V 10% X7R 0805</t>
  </si>
  <si>
    <t>490-1630-1-ND</t>
  </si>
  <si>
    <t>GRM2165C1H272JA01D</t>
  </si>
  <si>
    <t>490-7215-1-ND</t>
  </si>
  <si>
    <t>GRM21BR61C475MA88L</t>
  </si>
  <si>
    <t>CAP CER 4.7UF 16V 20% X5R 0805</t>
  </si>
  <si>
    <t>490-9751-1-ND</t>
  </si>
  <si>
    <t>GRM21BR71C105JA01L</t>
  </si>
  <si>
    <t>CAP CER 1UF 16V 5% X7R 0805</t>
  </si>
  <si>
    <t>490-6472-1-ND</t>
  </si>
  <si>
    <t>GRM21BR61A106KE19K</t>
  </si>
  <si>
    <t>490-9695-1-ND</t>
  </si>
  <si>
    <t>GRM219F51H105ZA01J</t>
  </si>
  <si>
    <t>CAP CER 1UF 50V Y5V 0805</t>
  </si>
  <si>
    <t>490-9748-1-ND</t>
  </si>
  <si>
    <t>GRM219F51H105ZA01D</t>
  </si>
  <si>
    <t>490-6460-1-ND</t>
  </si>
  <si>
    <t>GRM21A7U2E471JW31D</t>
  </si>
  <si>
    <t>CAP CER 470PF 250V 5% U2J 0805</t>
  </si>
  <si>
    <t>490-6456-1-ND</t>
  </si>
  <si>
    <t>GRM21A7U2E102JW31D</t>
  </si>
  <si>
    <t>CAP CER 1000PF 250V 5% U2J 0805</t>
  </si>
  <si>
    <t>490-9671-1-ND</t>
  </si>
  <si>
    <t>GRM219R6YA475MA73D</t>
  </si>
  <si>
    <t>CAP CER 4.7UF 35V 20% X5R 0805</t>
  </si>
  <si>
    <t>490-6444-1-ND</t>
  </si>
  <si>
    <t>GRM2165C1H222GA01D</t>
  </si>
  <si>
    <t>CAP CER 2200PF 50V 2% NP0 0805</t>
  </si>
  <si>
    <t>490-9739-1-ND</t>
  </si>
  <si>
    <t>GRM2165C1H331FA01D</t>
  </si>
  <si>
    <t>CAP CER 330PF 50V 1% NP0 0805</t>
  </si>
  <si>
    <t>490-5541-1-ND</t>
  </si>
  <si>
    <t>GRM21A5C2E820JW01D</t>
  </si>
  <si>
    <t>CAP CER 82PF 250V 5% NP0 0805</t>
  </si>
  <si>
    <t>82pF</t>
  </si>
  <si>
    <t>490-1704-1-ND</t>
  </si>
  <si>
    <t>GRM216R61A225KE24D</t>
  </si>
  <si>
    <t>490-1668-1-ND</t>
  </si>
  <si>
    <t>GRM21BR71H154MA01L</t>
  </si>
  <si>
    <t>CAP CER 0.15UF 50V 20% X7R 0805</t>
  </si>
  <si>
    <t>490-6452-1-ND</t>
  </si>
  <si>
    <t>GRM219R61A475KE34J</t>
  </si>
  <si>
    <t>490-3347-1-ND</t>
  </si>
  <si>
    <t>GRM21BF51C106ZE15L</t>
  </si>
  <si>
    <t>CAP CER 10UF 16V Y5V 0805</t>
  </si>
  <si>
    <t>490-1641-1-ND</t>
  </si>
  <si>
    <t>GRM2195C1H912JA01D</t>
  </si>
  <si>
    <t>CAP CER 9100PF 50V 5% NP0 0805</t>
  </si>
  <si>
    <t>9100pF</t>
  </si>
  <si>
    <t>490-6471-1-ND</t>
  </si>
  <si>
    <t>GRM21BR60J226ME39K</t>
  </si>
  <si>
    <t>490-9753-1-ND</t>
  </si>
  <si>
    <t>GRM21BR71E474KA01L</t>
  </si>
  <si>
    <t>CAP CER 0.47UF 25V 10% X7R 0805</t>
  </si>
  <si>
    <t>490-1744-1-ND</t>
  </si>
  <si>
    <t>GRM219F51A335ZA01D</t>
  </si>
  <si>
    <t>CAP CER 3.3UF 10V Y5V 0805</t>
  </si>
  <si>
    <t>490-1723-1-ND</t>
  </si>
  <si>
    <t>GRM219F51H104ZA01D</t>
  </si>
  <si>
    <t>CAP CER 0.1UF 50V Y5V 0805</t>
  </si>
  <si>
    <t>490-9742-1-ND</t>
  </si>
  <si>
    <t>GRM216R71H103JA01D</t>
  </si>
  <si>
    <t>CAP CER 10000PF 50V 5% X7R 0805</t>
  </si>
  <si>
    <t>490-9952-1-ND</t>
  </si>
  <si>
    <t>GRM219R61C226ME15L</t>
  </si>
  <si>
    <t>CAP CER 22UF 16V 20% X5R 0805</t>
  </si>
  <si>
    <t>490-8318-1-ND</t>
  </si>
  <si>
    <t>GRM21BR71C475MA73L</t>
  </si>
  <si>
    <t>CAP CER 4.7UF 16V 20% X7R 0805</t>
  </si>
  <si>
    <t>490-1647-1-ND</t>
  </si>
  <si>
    <t>GRM219R72A472MA01D</t>
  </si>
  <si>
    <t>CAP CER 4700PF 100V 20% X7R 0805</t>
  </si>
  <si>
    <t>490-9747-1-ND</t>
  </si>
  <si>
    <t>GRM216R71H682KA01D</t>
  </si>
  <si>
    <t>CAP CER 6800PF 50V 10% X7R 0805</t>
  </si>
  <si>
    <t>490-9745-1-ND</t>
  </si>
  <si>
    <t>GRM216R71H332KA01D</t>
  </si>
  <si>
    <t>CAP CER 3300PF 50V 10% X7R 0805</t>
  </si>
  <si>
    <t>490-9743-1-ND</t>
  </si>
  <si>
    <t>GRM216R71H221KA01D</t>
  </si>
  <si>
    <t>CAP CER 220PF 50V 10% X7R 0805</t>
  </si>
  <si>
    <t>490-9955-1-ND</t>
  </si>
  <si>
    <t>GRM21BC80J226ME51L</t>
  </si>
  <si>
    <t>CAP CER 22UF 6.3V 20% X6S 0805</t>
  </si>
  <si>
    <t>490-9672-1-ND</t>
  </si>
  <si>
    <t>GRM21BR71H104MA01L</t>
  </si>
  <si>
    <t>CAP CER 0.1UF 50V 20% X7R 0805</t>
  </si>
  <si>
    <t>490-1662-1-ND</t>
  </si>
  <si>
    <t>GRM21BR71H563KA01L</t>
  </si>
  <si>
    <t>CAP CER 0.056UF 50V 10% X7R 0805</t>
  </si>
  <si>
    <t>490-7206-1-ND</t>
  </si>
  <si>
    <t>GRM219C81E225KE15D</t>
  </si>
  <si>
    <t>CAP CER 2.2UF 25V 10% X6S 0805</t>
  </si>
  <si>
    <t>490-10498-1-ND</t>
  </si>
  <si>
    <t>GRM21BC81C106KE15L</t>
  </si>
  <si>
    <t>490-1696-1-ND</t>
  </si>
  <si>
    <t>GRM21BR71A225KA01L</t>
  </si>
  <si>
    <t>CAP CER 2.2UF 10V 10% X7R 0805</t>
  </si>
  <si>
    <t>490-5899-1-ND</t>
  </si>
  <si>
    <t>GRM219R71E105KA88D</t>
  </si>
  <si>
    <t>490-5537-1-ND</t>
  </si>
  <si>
    <t>GRM21A5C2E390JW01D</t>
  </si>
  <si>
    <t>CAP CER 39PF 250V 5% NP0 0805</t>
  </si>
  <si>
    <t>39pF</t>
  </si>
  <si>
    <t>490-3339-1-ND</t>
  </si>
  <si>
    <t>GRM219R61A475KE34D</t>
  </si>
  <si>
    <t>http://media.digikey.com/Renders/Murata%20Renders/0805%20(2012%20Metric)%20.85mm.jpg</t>
  </si>
  <si>
    <t>490-1710-1-ND</t>
  </si>
  <si>
    <t>GRM219R60J155KC01D</t>
  </si>
  <si>
    <t>CAP CER 1.5UF 6.3V 10% X5R 0805</t>
  </si>
  <si>
    <t>490-1714-1-ND</t>
  </si>
  <si>
    <t>GRM21BR60J335MA11L</t>
  </si>
  <si>
    <t>CAP CER 3.3UF 6.3V 20% X5R 0805</t>
  </si>
  <si>
    <t>490-6469-1-ND</t>
  </si>
  <si>
    <t>GRM21BR60G476ME15L</t>
  </si>
  <si>
    <t>490-3045-1-ND</t>
  </si>
  <si>
    <t>GRM2165C1H392JA01D</t>
  </si>
  <si>
    <t>CAP CER 3900PF 50V 5% NP0 0805</t>
  </si>
  <si>
    <t>3900pF</t>
  </si>
  <si>
    <t>490-5536-1-ND</t>
  </si>
  <si>
    <t>GRM21A5C2E330JW01D</t>
  </si>
  <si>
    <t>CAP CER 33PF 250V 5% NP0 0805</t>
  </si>
  <si>
    <t>490-8308-1-ND</t>
  </si>
  <si>
    <t>GRM21B5C1H223GA01L</t>
  </si>
  <si>
    <t>CAP CER 0.022UF 50V 2% NP0 0805</t>
  </si>
  <si>
    <t>490-10516-1-ND</t>
  </si>
  <si>
    <t>GRM21BR71A106KA73L</t>
  </si>
  <si>
    <t>490-6465-1-ND</t>
  </si>
  <si>
    <t>GRM21BC80J106KE19L</t>
  </si>
  <si>
    <t>CAP CER 10UF 6.3V 10% X6S 0805</t>
  </si>
  <si>
    <t>490-10511-1-ND</t>
  </si>
  <si>
    <t>GRM21BR61A226ME51L</t>
  </si>
  <si>
    <t>490-9961-1-ND</t>
  </si>
  <si>
    <t>GRM21BR61A476ME15L</t>
  </si>
  <si>
    <t>CAP CER 47UF 10V 20% X5R 0805</t>
  </si>
  <si>
    <t>490-10507-1-ND</t>
  </si>
  <si>
    <t>GRM21BD71C475MA12L</t>
  </si>
  <si>
    <t>CAP CER 4.7UF 16V 20% X7T 0805</t>
  </si>
  <si>
    <t>490-10509-1-ND</t>
  </si>
  <si>
    <t>GRM21BE71C475MA12L</t>
  </si>
  <si>
    <t>CAP CER 4.7UF 16V 20% X7U 0805</t>
  </si>
  <si>
    <t>490-10501-1-ND</t>
  </si>
  <si>
    <t>GRM21BC81D106ME51L</t>
  </si>
  <si>
    <t>CAP CER 10UF 20V 20% X6S 0805</t>
  </si>
  <si>
    <t>490-10512-1-ND</t>
  </si>
  <si>
    <t>GRM21BR61D106KE15L</t>
  </si>
  <si>
    <t>CAP CER 10UF 20V 10% X5R 0805</t>
  </si>
  <si>
    <t>490-10490-1-ND</t>
  </si>
  <si>
    <t>GRM216D71C105MA12D</t>
  </si>
  <si>
    <t>CAP CER 1UF 16V 20% X7T 0805</t>
  </si>
  <si>
    <t>490-10492-1-ND</t>
  </si>
  <si>
    <t>GRM219D71C225KA12D</t>
  </si>
  <si>
    <t>CAP CER 2.2UF 16V 10% X7T 0805</t>
  </si>
  <si>
    <t>490-9958-1-ND</t>
  </si>
  <si>
    <t>GRM21BC81E106ME11L</t>
  </si>
  <si>
    <t>490-10504-1-ND</t>
  </si>
  <si>
    <t>GRM21BC8YA106KE11L</t>
  </si>
  <si>
    <t>CAP CER 10UF 35V 10% X6S 0805</t>
  </si>
  <si>
    <t>490-10514-1-ND</t>
  </si>
  <si>
    <t>GRM21BR6YA106KE43L</t>
  </si>
  <si>
    <t>CAP CER 10UF 35V 10% X5R 0805</t>
  </si>
  <si>
    <t>490-9962-1-ND</t>
  </si>
  <si>
    <t>GRM21BR71E475KA73L</t>
  </si>
  <si>
    <t>CAP CER 4.7UF 25V 10% X7R 0805</t>
  </si>
  <si>
    <t>490-9954-1-ND</t>
  </si>
  <si>
    <t>GRM21BC80G476ME15L</t>
  </si>
  <si>
    <t>CAP CER 47UF 4V 20% X6S 0805</t>
  </si>
  <si>
    <t>490-9960-1-ND</t>
  </si>
  <si>
    <t>GRM21BR60J476ME15L</t>
  </si>
  <si>
    <t>CAP CER 47UF 6.3V 20% X5R 0805</t>
  </si>
  <si>
    <t>490-9956-1-ND</t>
  </si>
  <si>
    <t>GRM21BC81C226ME44L</t>
  </si>
  <si>
    <t>CAP CER 22UF 16V 20% X6S 0805</t>
  </si>
  <si>
    <t>490-10496-1-ND</t>
  </si>
  <si>
    <t>GRM21BC71E106KE11L</t>
  </si>
  <si>
    <t>CAP CER 10UF 25V 10% X7S 0805</t>
  </si>
  <si>
    <t>X7S</t>
  </si>
  <si>
    <t>490-10497-1-ND</t>
  </si>
  <si>
    <t>GRM21BC71E106ME11L</t>
  </si>
  <si>
    <t>CAP CER 10UF 25V 20% X7S 0805</t>
  </si>
  <si>
    <t>490-1734-1-ND</t>
  </si>
  <si>
    <t>GRM216F51C104ZA01D</t>
  </si>
  <si>
    <t>CAP CER 0.1UF 16V Y5V 0805</t>
  </si>
  <si>
    <t>Call</t>
  </si>
  <si>
    <t>490-5760-1-ND</t>
  </si>
  <si>
    <t>GRM219R61A105KA01D</t>
  </si>
  <si>
    <t>490-1684-1-ND</t>
  </si>
  <si>
    <t>GRM219R71C224KA01D</t>
  </si>
  <si>
    <t>CAP CER 0.22UF 16V 10% X7R 0805</t>
  </si>
  <si>
    <t>490-1735-1-ND</t>
  </si>
  <si>
    <t>GRM219F51C224ZA01D</t>
  </si>
  <si>
    <t>CAP CER 0.22UF 16V Y5V 0805</t>
  </si>
  <si>
    <t>490-1621-1-ND</t>
  </si>
  <si>
    <t>GRM2165C1H911JA01D</t>
  </si>
  <si>
    <t>CAP CER 910PF 50V 5% NP0 0805</t>
  </si>
  <si>
    <t>910pF</t>
  </si>
  <si>
    <t>490-1746-1-ND</t>
  </si>
  <si>
    <t>GRM21BF50J106ZE01L</t>
  </si>
  <si>
    <t>CAP CER 10UF 6.3V Y5V 0805</t>
  </si>
  <si>
    <t>490-1613-1-ND</t>
  </si>
  <si>
    <t>GRM2195C2A681JA01D</t>
  </si>
  <si>
    <t>CAP CER 680PF 100V 5% NP0 0805</t>
  </si>
  <si>
    <t>490-1739-1-ND</t>
  </si>
  <si>
    <t>GRM219F51C105ZA01D</t>
  </si>
  <si>
    <t>CAP CER 1UF 16V Y5V 0805</t>
  </si>
  <si>
    <t>490-1731-1-ND</t>
  </si>
  <si>
    <t>GRM219F51E105ZA01D</t>
  </si>
  <si>
    <t>490-1697-1-ND</t>
  </si>
  <si>
    <t>GRM21BR71A225MA01L</t>
  </si>
  <si>
    <t>CAP CER 2.2UF 10V 20% X7R 0805</t>
  </si>
  <si>
    <t>490-1675-1-ND</t>
  </si>
  <si>
    <t>GRM219R71E224KA01D</t>
  </si>
  <si>
    <t>CAP CER 0.22UF 25V 10% X7R 0805</t>
  </si>
  <si>
    <t>490-1737-1-ND</t>
  </si>
  <si>
    <t>GRM21BF51C474ZA01L</t>
  </si>
  <si>
    <t>CAP CER 0.47UF 16V Y5V 0805</t>
  </si>
  <si>
    <t>490-1736-1-ND</t>
  </si>
  <si>
    <t>GRM219F51C334ZA01D</t>
  </si>
  <si>
    <t>CAP CER 0.33UF 16V Y5V 0805</t>
  </si>
  <si>
    <t>490-10510-1-ND</t>
  </si>
  <si>
    <t>GRM21BR60G107ME15L</t>
  </si>
  <si>
    <t>CAP CER 100UF 4V 20% X5R 0805</t>
  </si>
  <si>
    <t>100ÂµF</t>
  </si>
  <si>
    <t>490-1729-1-ND</t>
  </si>
  <si>
    <t>GRM21BF51E334ZA01L</t>
  </si>
  <si>
    <t>CAP CER 0.33UF 25V Y5V 0805</t>
  </si>
  <si>
    <t>490-1653-1-ND</t>
  </si>
  <si>
    <t>GRM21BR72A103MA01L</t>
  </si>
  <si>
    <t>490-1732-1-ND</t>
  </si>
  <si>
    <t>GRM21BF51E155ZA01L</t>
  </si>
  <si>
    <t>CAP CER 1.5UF 25V Y5V 0805</t>
  </si>
  <si>
    <t>490-1742-1-ND</t>
  </si>
  <si>
    <t>GRM21BF51A155ZA01L</t>
  </si>
  <si>
    <t>CAP CER 1.5UF 10V Y5V 0805</t>
  </si>
  <si>
    <t>490-1740-1-ND</t>
  </si>
  <si>
    <t>GRM21BF51C155ZA01L</t>
  </si>
  <si>
    <t>CAP CER 1.5UF 16V Y5V 0805</t>
  </si>
  <si>
    <t>490-1738-1-ND</t>
  </si>
  <si>
    <t>GRM21BF51C684ZA01L</t>
  </si>
  <si>
    <t>CAP CER 0.68UF 16V Y5V 0805</t>
  </si>
  <si>
    <t>490-1690-1-ND</t>
  </si>
  <si>
    <t>GRM21BR71C824KC01L</t>
  </si>
  <si>
    <t>490-1679-1-ND</t>
  </si>
  <si>
    <t>GRM21BR71E394KA01L</t>
  </si>
  <si>
    <t>CAP CER 0.39UF 25V 10% X7R 0805</t>
  </si>
  <si>
    <t>490-1680-1-ND</t>
  </si>
  <si>
    <t>GRM21BR71E474KC01L</t>
  </si>
  <si>
    <t>490-1681-1-ND</t>
  </si>
  <si>
    <t>GRM21BR71E474MA01L</t>
  </si>
  <si>
    <t>CAP CER 0.47UF 25V 20% X7R 0805</t>
  </si>
  <si>
    <t>490-1618-1-ND</t>
  </si>
  <si>
    <t>GRM2165C1H621JA01D</t>
  </si>
  <si>
    <t>CAP CER 620PF 50V 5% NP0 0805</t>
  </si>
  <si>
    <t>620pF</t>
  </si>
  <si>
    <t>490-1620-1-ND</t>
  </si>
  <si>
    <t>GRM2165C1H751JA01D</t>
  </si>
  <si>
    <t>CAP CER 750PF 50V 5% NP0 0805</t>
  </si>
  <si>
    <t>750pF</t>
  </si>
  <si>
    <t>490-1645-1-ND</t>
  </si>
  <si>
    <t>GRM219R72A392KA01D</t>
  </si>
  <si>
    <t>CAP CER 3900PF 100V 10% X7R 0805</t>
  </si>
  <si>
    <t>490-1685-1-ND</t>
  </si>
  <si>
    <t>GRM219R71C474KC01D</t>
  </si>
  <si>
    <t>490-1597-1-ND</t>
  </si>
  <si>
    <t>GRM2195C2A820JZ01D</t>
  </si>
  <si>
    <t>CAP CER 82PF 100V 5% NP0 0805</t>
  </si>
  <si>
    <t>490-1686-1-ND</t>
  </si>
  <si>
    <t>GRM219R71C474MA01D</t>
  </si>
  <si>
    <t>CAP CER 0.47UF 16V 20% X7R 0805</t>
  </si>
  <si>
    <t>490-1715-1-ND</t>
  </si>
  <si>
    <t>GRM219R60J475KE01D</t>
  </si>
  <si>
    <t>490-1711-1-ND</t>
  </si>
  <si>
    <t>GRM219R60J155MC01D</t>
  </si>
  <si>
    <t>CAP CER 1.5UF 6.3V 20% X5R 0805</t>
  </si>
  <si>
    <t>490-1708-1-ND</t>
  </si>
  <si>
    <t>GRM219R61A475ME19D</t>
  </si>
  <si>
    <t>CAP CER 4.7UF 10V 20% X5R 0805</t>
  </si>
  <si>
    <t>490-1707-1-ND</t>
  </si>
  <si>
    <t>GRM219R61A475KE19D</t>
  </si>
  <si>
    <t>490-1706-1-ND</t>
  </si>
  <si>
    <t>GRM219R61A335KE19D</t>
  </si>
  <si>
    <t>CAP CER 3.3UF 10V 10% X5R 0805</t>
  </si>
  <si>
    <t>490-1702-1-ND</t>
  </si>
  <si>
    <t>GRM219R61A105KC01D</t>
  </si>
  <si>
    <t>490-1703-1-ND</t>
  </si>
  <si>
    <t>GRM219R61A105MA01D</t>
  </si>
  <si>
    <t>CAP CER 1UF 10V 20% X5R 0805</t>
  </si>
  <si>
    <t>490-1694-1-ND</t>
  </si>
  <si>
    <t>GRM216R71A334KC01D</t>
  </si>
  <si>
    <t>CAP CER 0.33UF 10V 10% X7R 0805</t>
  </si>
  <si>
    <t>490-1693-1-ND</t>
  </si>
  <si>
    <t>GRM216R71A224KC01D</t>
  </si>
  <si>
    <t>CAP CER 0.22UF 10V 10% X7R 0805</t>
  </si>
  <si>
    <t>490-1689-1-ND</t>
  </si>
  <si>
    <t>GRM219R71C684MA01D</t>
  </si>
  <si>
    <t>CAP CER 0.68UF 16V 20% X7R 0805</t>
  </si>
  <si>
    <t>490-1688-1-ND</t>
  </si>
  <si>
    <t>GRM219R71C684KC01D</t>
  </si>
  <si>
    <t>490-1687-1-ND</t>
  </si>
  <si>
    <t>GRM219R71C564KC01D</t>
  </si>
  <si>
    <t>490-1716-1-ND</t>
  </si>
  <si>
    <t>GRM219R60J475ME01D</t>
  </si>
  <si>
    <t>CAP CER 4.7UF 6.3V 20% X5R 0805</t>
  </si>
  <si>
    <t>490-1722-1-ND</t>
  </si>
  <si>
    <t>GRM216F51H683ZA01D</t>
  </si>
  <si>
    <t>CAP CER 0.068UF 50V Y5V 0805</t>
  </si>
  <si>
    <t>490-1721-1-ND</t>
  </si>
  <si>
    <t>GRM216F51H333ZA01D</t>
  </si>
  <si>
    <t>CAP CER 0.033UF 50V Y5V 0805</t>
  </si>
  <si>
    <t>490-1748-1-ND</t>
  </si>
  <si>
    <t>GRM219E41H104MA01D</t>
  </si>
  <si>
    <t>CAP CER 0.1UF 50V 20% Z5U 0805</t>
  </si>
  <si>
    <t>Z5U</t>
  </si>
  <si>
    <t>10Â°C ~ 85Â°C</t>
  </si>
  <si>
    <t>490-1747-1-ND</t>
  </si>
  <si>
    <t>GRM216E41H473MA01D</t>
  </si>
  <si>
    <t>CAP CER 0.047UF 50V 20% Z5U 0805</t>
  </si>
  <si>
    <t>490-1727-1-ND</t>
  </si>
  <si>
    <t>GRM216F51E154ZA01D</t>
  </si>
  <si>
    <t>CAP CER 0.15UF 25V Y5V 0805</t>
  </si>
  <si>
    <t>490-1724-1-ND</t>
  </si>
  <si>
    <t>GRM219F51H154ZA01D</t>
  </si>
  <si>
    <t>CAP CER 0.15UF 50V Y5V 0805</t>
  </si>
  <si>
    <t>490-1598-1-ND</t>
  </si>
  <si>
    <t>GRM2195C2A910JZ01D</t>
  </si>
  <si>
    <t>CAP CER 91PF 100V 5% NP0 0805</t>
  </si>
  <si>
    <t>91pF</t>
  </si>
  <si>
    <t>490-1596-1-ND</t>
  </si>
  <si>
    <t>GRM2195C2A750JZ01D</t>
  </si>
  <si>
    <t>CAP CER 75PF 100V 5% NP0 0805</t>
  </si>
  <si>
    <t>75pF</t>
  </si>
  <si>
    <t>490-1595-1-ND</t>
  </si>
  <si>
    <t>GRM2195C2A680JZ01D</t>
  </si>
  <si>
    <t>CAP CER 68PF 100V 5% NP0 0805</t>
  </si>
  <si>
    <t>490-1590-1-ND</t>
  </si>
  <si>
    <t>GRM2195C2A100JZ01D</t>
  </si>
  <si>
    <t>CAP CER 10PF 100V 5% NP0 0805</t>
  </si>
  <si>
    <t>490-1591-1-ND</t>
  </si>
  <si>
    <t>GRM2195C2A220JZ01D</t>
  </si>
  <si>
    <t>CAP CER 22PF 100V 5% NP0 0805</t>
  </si>
  <si>
    <t>490-1593-1-ND</t>
  </si>
  <si>
    <t>GRM2195C2A470JZ01D</t>
  </si>
  <si>
    <t>CAP CER 47PF 100V 5% NP0 0805</t>
  </si>
  <si>
    <t>490-1594-1-ND</t>
  </si>
  <si>
    <t>GRM2195C2A560JZ01D</t>
  </si>
  <si>
    <t>CAP CER 56PF 100V 5% NP0 0805</t>
  </si>
  <si>
    <t>490-3311-1-ND</t>
  </si>
  <si>
    <t>GRM2195C2A821JA01D</t>
  </si>
  <si>
    <t>CAP CER 820PF 100V 5% NP0 0805</t>
  </si>
  <si>
    <t>820pF</t>
  </si>
  <si>
    <t>490-3342-1-ND</t>
  </si>
  <si>
    <t>GRM21BF52A103ZD01L</t>
  </si>
  <si>
    <t>CAP CER 10000PF 100V Y5V 0805</t>
  </si>
  <si>
    <t>490-3903-1-ND</t>
  </si>
  <si>
    <t>GRM21BF51H105ZA12L</t>
  </si>
  <si>
    <t>490-4742-1-ND</t>
  </si>
  <si>
    <t>GRM21BR71H473MA01L</t>
  </si>
  <si>
    <t>CAP CER 0.047UF 50V 20% X7R 0805</t>
  </si>
  <si>
    <t>490-5529-1-ND</t>
  </si>
  <si>
    <t>GRM219R61C106KA73D</t>
  </si>
  <si>
    <t>490-6485-1-ND</t>
  </si>
  <si>
    <t>GRM21BR71E225KA73K</t>
  </si>
  <si>
    <t>Column6</t>
  </si>
  <si>
    <t>STOCK</t>
  </si>
  <si>
    <t>Package</t>
  </si>
  <si>
    <t>http://media.digikey.com/photos/Murata%20Photos/0201%20Murata%20MLCC%20Caps.jpg</t>
  </si>
  <si>
    <t>490-10412-1-ND</t>
  </si>
  <si>
    <t>GRM033R61C123KE84D</t>
  </si>
  <si>
    <t>CAP CER 0.012UF 16V 10% X5R 0201</t>
  </si>
  <si>
    <t>0201 (0603 Metric)</t>
  </si>
  <si>
    <t>0.024" L x 0.012" W (0.60mm x 0.30mm)</t>
  </si>
  <si>
    <t>0.013" (0.33mm)</t>
  </si>
  <si>
    <t>0.50pF</t>
  </si>
  <si>
    <t>Â±0.25pF</t>
  </si>
  <si>
    <t>1.1pF</t>
  </si>
  <si>
    <t>1.2pF</t>
  </si>
  <si>
    <t>1.3pF</t>
  </si>
  <si>
    <t>1.5pF</t>
  </si>
  <si>
    <t>1.8pF</t>
  </si>
  <si>
    <t>13pF</t>
  </si>
  <si>
    <t>1pF</t>
  </si>
  <si>
    <t>2.2pF</t>
  </si>
  <si>
    <t>2.7pF</t>
  </si>
  <si>
    <t>20pF</t>
  </si>
  <si>
    <t>24pF</t>
  </si>
  <si>
    <t>2pF</t>
  </si>
  <si>
    <t>3.3pF</t>
  </si>
  <si>
    <t>3.6pF</t>
  </si>
  <si>
    <t>3.9pF</t>
  </si>
  <si>
    <t>36pF</t>
  </si>
  <si>
    <t>3pF</t>
  </si>
  <si>
    <t>4.7pF</t>
  </si>
  <si>
    <t>4pF</t>
  </si>
  <si>
    <t>5.6pF</t>
  </si>
  <si>
    <t>Â±0.5pF</t>
  </si>
  <si>
    <t>5pF</t>
  </si>
  <si>
    <t>6.8pF</t>
  </si>
  <si>
    <t>6pF</t>
  </si>
  <si>
    <t>7pF</t>
  </si>
  <si>
    <t>8.2pF</t>
  </si>
  <si>
    <t>8pF</t>
  </si>
  <si>
    <t>9pF</t>
  </si>
  <si>
    <t>2.4pF</t>
  </si>
  <si>
    <t>30pF</t>
  </si>
  <si>
    <t>4.3pF</t>
  </si>
  <si>
    <t>5.1pF</t>
  </si>
  <si>
    <t>Stock</t>
  </si>
  <si>
    <t>Column4</t>
  </si>
  <si>
    <t>Stock Capacitance</t>
  </si>
  <si>
    <t>Target Value</t>
  </si>
  <si>
    <t>0805 Status</t>
  </si>
  <si>
    <t>TH Status</t>
  </si>
  <si>
    <t>Query</t>
  </si>
  <si>
    <t>http://media.digikey.com/photos/Murata%20Photos/0603%20Murata%20MLCC%20Caps.jpg</t>
  </si>
  <si>
    <t>490-1512-1-ND</t>
  </si>
  <si>
    <t>GRM188R71H103KA01D</t>
  </si>
  <si>
    <t>CAP CER 10000PF 50V 10% X7R 0603</t>
  </si>
  <si>
    <t>0603 (1608 Metric)</t>
  </si>
  <si>
    <t>0.063" L x 0.031" W (1.60mm x 0.80mm)</t>
  </si>
  <si>
    <t>0.035" (0.90mm)</t>
  </si>
  <si>
    <t>490-1532-1-ND</t>
  </si>
  <si>
    <t>GRM188R71C104KA01D</t>
  </si>
  <si>
    <t>CAP CER 0.1UF 16V 10% X7R 0603</t>
  </si>
  <si>
    <t>490-1524-1-ND</t>
  </si>
  <si>
    <t>GRM188R71E104KA01D</t>
  </si>
  <si>
    <t>CAP CER 0.1UF 25V 10% X7R 0603</t>
  </si>
  <si>
    <t>490-1494-1-ND</t>
  </si>
  <si>
    <t>GRM188R71H102KA01D</t>
  </si>
  <si>
    <t>CAP CER 1000PF 50V 10% X7R 0603</t>
  </si>
  <si>
    <t>490-1427-1-ND</t>
  </si>
  <si>
    <t>GRM1885C1H101JA01D</t>
  </si>
  <si>
    <t>CAP CER 100PF 50V 5% NP0 0603</t>
  </si>
  <si>
    <t>490-1519-1-ND</t>
  </si>
  <si>
    <t>GRM188R71H104KA93D</t>
  </si>
  <si>
    <t>CAP CER 0.1UF 50V 10% X7R 0603</t>
  </si>
  <si>
    <t>490-1543-1-ND</t>
  </si>
  <si>
    <t>GRM188R61A105KA61D</t>
  </si>
  <si>
    <t>CAP CER 1UF 10V 10% X5R 0603</t>
  </si>
  <si>
    <t>490-3897-1-ND</t>
  </si>
  <si>
    <t>GRM188R61E105KA12D</t>
  </si>
  <si>
    <t>CAP CER 1UF 25V 10% X5R 0603</t>
  </si>
  <si>
    <t>490-1451-1-ND</t>
  </si>
  <si>
    <t>GRM1885C1H102JA01D</t>
  </si>
  <si>
    <t>CAP CER 1000PF 50V 5% NP0 0603</t>
  </si>
  <si>
    <t>490-1536-1-ND</t>
  </si>
  <si>
    <t>GRM188R61C105KA93D</t>
  </si>
  <si>
    <t>CAP CER 1UF 16V 10% X5R 0603</t>
  </si>
  <si>
    <t>490-3297-1-ND</t>
  </si>
  <si>
    <t>GRM188R60J475KE19D</t>
  </si>
  <si>
    <t>CAP CER 4.7UF 6.3V 10% X5R 0603</t>
  </si>
  <si>
    <t>490-5421-1-ND</t>
  </si>
  <si>
    <t>GRM188R60J475ME19D</t>
  </si>
  <si>
    <t>CAP CER 4.7UF 6.3V 20% X5R 0603</t>
  </si>
  <si>
    <t>490-1459-1-ND</t>
  </si>
  <si>
    <t>GRM1885C1H222JA01D</t>
  </si>
  <si>
    <t>CAP CER 2200PF 50V 5% NP0 0603</t>
  </si>
  <si>
    <t>490-3290-1-ND</t>
  </si>
  <si>
    <t>GRM188R71E224KA88D</t>
  </si>
  <si>
    <t>CAP CER 0.22UF 25V 10% X7R 0603</t>
  </si>
  <si>
    <t>490-3295-1-ND</t>
  </si>
  <si>
    <t>GRM188R71C474KA88D</t>
  </si>
  <si>
    <t>CAP CER 0.47UF 16V 10% X7R 0603</t>
  </si>
  <si>
    <t>490-3302-1-ND</t>
  </si>
  <si>
    <t>GRM188F51A475ZE20D</t>
  </si>
  <si>
    <t>CAP CER 4.7UF 10V Y5V 0603</t>
  </si>
  <si>
    <t>490-3291-1-ND</t>
  </si>
  <si>
    <t>GRM188R71E474KA12D</t>
  </si>
  <si>
    <t>CAP CER 0.47UF 25V 10% X7R 0603</t>
  </si>
  <si>
    <t>490-1552-1-ND</t>
  </si>
  <si>
    <t>GRM188R60J225KE19D</t>
  </si>
  <si>
    <t>CAP CER 2.2UF 6.3V 10% X5R 0603</t>
  </si>
  <si>
    <t>490-1545-1-ND</t>
  </si>
  <si>
    <t>GRM188R61A225KE34D</t>
  </si>
  <si>
    <t>CAP CER 2.2UF 10V 10% X5R 0603</t>
  </si>
  <si>
    <t>490-3896-1-ND</t>
  </si>
  <si>
    <t>GRM188R60J106ME47D</t>
  </si>
  <si>
    <t>CAP CER 10UF 6.3V 20% X5R 0603</t>
  </si>
  <si>
    <t>490-3298-1-ND</t>
  </si>
  <si>
    <t>GRM188R60G106ME47D</t>
  </si>
  <si>
    <t>CAP CER 10UF 4V 20% X5R 0603</t>
  </si>
  <si>
    <t>490-3296-1-ND</t>
  </si>
  <si>
    <t>GRM188R61C225KE15D</t>
  </si>
  <si>
    <t>CAP CER 2.2UF 16V 10% X5R 0603</t>
  </si>
  <si>
    <t>490-3285-1-ND</t>
  </si>
  <si>
    <t>GRM188R72A104KA35D</t>
  </si>
  <si>
    <t>CAP CER 0.1UF 100V 10% X7R 0603</t>
  </si>
  <si>
    <t>490-3898-1-ND</t>
  </si>
  <si>
    <t>GRM188R70J105KA01D</t>
  </si>
  <si>
    <t>CAP CER 1UF 6.3V 10% X7R 0603</t>
  </si>
  <si>
    <t>490-3900-1-ND</t>
  </si>
  <si>
    <t>GRM188R71C105KA12D</t>
  </si>
  <si>
    <t>CAP CER 1UF 16V 10% X7R 0603</t>
  </si>
  <si>
    <t>490-5307-1-ND</t>
  </si>
  <si>
    <t>GRM188R71E105KA12D</t>
  </si>
  <si>
    <t>CAP CER 1UF 25V 10% X7R 0603</t>
  </si>
  <si>
    <t>490-3899-1-ND</t>
  </si>
  <si>
    <t>GRM188R71A105KA61D</t>
  </si>
  <si>
    <t>CAP CER 1UF 10V 10% X7R 0603</t>
  </si>
  <si>
    <t>490-4520-1-ND</t>
  </si>
  <si>
    <t>GRM188R71A225KE15D</t>
  </si>
  <si>
    <t>CAP CER 2.2UF 10V 10% X7R 0603</t>
  </si>
  <si>
    <t>490-7202-1-ND</t>
  </si>
  <si>
    <t>GRM188R61E106MA73D</t>
  </si>
  <si>
    <t>CAP CER 10UF 25V 20% X5R 0603</t>
  </si>
  <si>
    <t>0.031" (0.80mm)</t>
  </si>
  <si>
    <t>490-7200-1-ND</t>
  </si>
  <si>
    <t>GRM188D71A106MA73D</t>
  </si>
  <si>
    <t>CAP CER 10UF 10V 20% X7T 0603</t>
  </si>
  <si>
    <t>490-7199-1-ND</t>
  </si>
  <si>
    <t>GRM188C81E475KE11D</t>
  </si>
  <si>
    <t>CAP CER 4.7UF 25V 10% X6S 0603</t>
  </si>
  <si>
    <t>490-7205-1-ND</t>
  </si>
  <si>
    <t>GRM188R6YA475KE15D</t>
  </si>
  <si>
    <t>CAP CER 4.7UF 35V 10% X5R 0603</t>
  </si>
  <si>
    <t>490-3530-1-ND</t>
  </si>
  <si>
    <t>GRM188R72E222KW07D</t>
  </si>
  <si>
    <t>CAP CER 2200PF 250V 10% X7R 0603</t>
  </si>
  <si>
    <t>490-7213-1-ND</t>
  </si>
  <si>
    <t>GRM188R71H103KA01J</t>
  </si>
  <si>
    <t>490-1511-1-ND</t>
  </si>
  <si>
    <t>GRM188R71H103MA01D</t>
  </si>
  <si>
    <t>CAP CER 10000PF 50V 20% X7R 0603</t>
  </si>
  <si>
    <t>490-1520-1-ND</t>
  </si>
  <si>
    <t>GRM188R71E103KA01D</t>
  </si>
  <si>
    <t>CAP CER 10000PF 25V 10% X7R 0603</t>
  </si>
  <si>
    <t>490-1506-1-ND</t>
  </si>
  <si>
    <t>GRM188R71H472KA01D</t>
  </si>
  <si>
    <t>CAP CER 4700PF 50V 10% X7R 0603</t>
  </si>
  <si>
    <t>490-1419-1-ND</t>
  </si>
  <si>
    <t>GRM1885C1H470JA01D</t>
  </si>
  <si>
    <t>CAP CER 47PF 50V 5% NP0 0603</t>
  </si>
  <si>
    <t>490-1415-1-ND</t>
  </si>
  <si>
    <t>GRM1885C1H330JA01D</t>
  </si>
  <si>
    <t>CAP CER 33PF 50V 5% NP0 0603</t>
  </si>
  <si>
    <t>490-1500-1-ND</t>
  </si>
  <si>
    <t>GRM188R71H222KA01D</t>
  </si>
  <si>
    <t>CAP CER 2200PF 50V 10% X7R 0603</t>
  </si>
  <si>
    <t>490-1498-1-ND</t>
  </si>
  <si>
    <t>GRM188R71H152KA01D</t>
  </si>
  <si>
    <t>CAP CER 1500PF 50V 10% X7R 0603</t>
  </si>
  <si>
    <t>490-1503-1-ND</t>
  </si>
  <si>
    <t>GRM188R71H332KA01D</t>
  </si>
  <si>
    <t>CAP CER 3300PF 50V 10% X7R 0603</t>
  </si>
  <si>
    <t>490-1567-1-ND</t>
  </si>
  <si>
    <t>GRM188F51H473ZA01D</t>
  </si>
  <si>
    <t>CAP CER 0.047UF 50V Y5V 0603</t>
  </si>
  <si>
    <t>490-1508-1-ND</t>
  </si>
  <si>
    <t>GRM188R71H682KA01D</t>
  </si>
  <si>
    <t>CAP CER 6800PF 50V 10% X7R 0603</t>
  </si>
  <si>
    <t>490-1435-1-ND</t>
  </si>
  <si>
    <t>GRM1885C1H221JA01D</t>
  </si>
  <si>
    <t>CAP CER 220PF 50V 5% NP0 0603</t>
  </si>
  <si>
    <t>490-1403-1-ND</t>
  </si>
  <si>
    <t>GRM1885C1H100JA01D</t>
  </si>
  <si>
    <t>CAP CER 10PF 50V 5% NP0 0603</t>
  </si>
  <si>
    <t>490-1409-1-ND</t>
  </si>
  <si>
    <t>GRM1885C1H180JA01D</t>
  </si>
  <si>
    <t>CAP CER 18PF 50V 5% NP0 0603</t>
  </si>
  <si>
    <t>490-1405-1-ND</t>
  </si>
  <si>
    <t>GRM1885C1H120JA01D</t>
  </si>
  <si>
    <t>CAP CER 12PF 50V 5% NP0 0603</t>
  </si>
  <si>
    <t>490-1413-1-ND</t>
  </si>
  <si>
    <t>GRM1885C1H270JA01D</t>
  </si>
  <si>
    <t>CAP CER 27PF 50V 5% NP0 0603</t>
  </si>
  <si>
    <t>490-1407-1-ND</t>
  </si>
  <si>
    <t>GRM1885C1H150JA01D</t>
  </si>
  <si>
    <t>CAP CER 15PF 50V 5% NP0 0603</t>
  </si>
  <si>
    <t>490-1421-1-ND</t>
  </si>
  <si>
    <t>GRM1885C1H560JA01D</t>
  </si>
  <si>
    <t>CAP CER 56PF 50V 5% NP0 0603</t>
  </si>
  <si>
    <t>490-1425-1-ND</t>
  </si>
  <si>
    <t>GRM1885C1H820JA01D</t>
  </si>
  <si>
    <t>CAP CER 82PF 50V 5% NP0 0603</t>
  </si>
  <si>
    <t>490-1423-1-ND</t>
  </si>
  <si>
    <t>GRM1885C1H680JA01D</t>
  </si>
  <si>
    <t>CAP CER 68PF 50V 5% NP0 0603</t>
  </si>
  <si>
    <t>490-1417-1-ND</t>
  </si>
  <si>
    <t>GRM1885C1H390JA01D</t>
  </si>
  <si>
    <t>CAP CER 39PF 50V 5% NP0 0603</t>
  </si>
  <si>
    <t>490-1411-1-ND</t>
  </si>
  <si>
    <t>GRM1885C1H220JA01D</t>
  </si>
  <si>
    <t>CAP CER 22PF 50V 5% NP0 0603</t>
  </si>
  <si>
    <t>490-1529-1-ND</t>
  </si>
  <si>
    <t>GRM188R71C473KA01D</t>
  </si>
  <si>
    <t>CAP CER 0.047UF 16V 10% X7R 0603</t>
  </si>
  <si>
    <t>490-1522-1-ND</t>
  </si>
  <si>
    <t>GRM188R71E473KA01D</t>
  </si>
  <si>
    <t>CAP CER 0.047UF 25V 10% X7R 0603</t>
  </si>
  <si>
    <t>490-6379-1-ND</t>
  </si>
  <si>
    <t>GRM1885C1H102JA01J</t>
  </si>
  <si>
    <t>490-8626-1-ND</t>
  </si>
  <si>
    <t>GRM188R71E102KA01D</t>
  </si>
  <si>
    <t>CAP CER 1000PF 25V 10% X7R 0603</t>
  </si>
  <si>
    <t>490-1585-1-ND</t>
  </si>
  <si>
    <t>GRM188F51A105ZA01D</t>
  </si>
  <si>
    <t>CAP CER 1UF 10V Y5V 0603</t>
  </si>
  <si>
    <t>490-1489-1-ND</t>
  </si>
  <si>
    <t>GRM188R71H471KA01D</t>
  </si>
  <si>
    <t>CAP CER 470PF 50V 10% X7R 0603</t>
  </si>
  <si>
    <t>490-1514-1-ND</t>
  </si>
  <si>
    <t>GRM188R71H153KA01D</t>
  </si>
  <si>
    <t>CAP CER 0.015UF 50V 10% X7R 0603</t>
  </si>
  <si>
    <t>490-1469-1-ND</t>
  </si>
  <si>
    <t>GRM188R72A681KA01D</t>
  </si>
  <si>
    <t>CAP CER 680PF 100V 10% X7R 0603</t>
  </si>
  <si>
    <t>490-1410-1-ND</t>
  </si>
  <si>
    <t>GRM1885C1H200JA01D</t>
  </si>
  <si>
    <t>CAP CER 20PF 50V 5% NP0 0603</t>
  </si>
  <si>
    <t>490-1527-1-ND</t>
  </si>
  <si>
    <t>GRM188R71C223KA01D</t>
  </si>
  <si>
    <t>CAP CER 0.022UF 16V 10% X7R 0603</t>
  </si>
  <si>
    <t>490-1491-1-ND</t>
  </si>
  <si>
    <t>GRM188R71H681KA01D</t>
  </si>
  <si>
    <t>CAP CER 680PF 50V 10% X7R 0603</t>
  </si>
  <si>
    <t>490-1472-1-ND</t>
  </si>
  <si>
    <t>GRM188R72A102KA01D</t>
  </si>
  <si>
    <t>CAP CER 1000PF 100V 10% X7R 0603</t>
  </si>
  <si>
    <t>490-1431-1-ND</t>
  </si>
  <si>
    <t>GRM1885C1H151JA01D</t>
  </si>
  <si>
    <t>CAP CER 150PF 50V 5% NP0 0603</t>
  </si>
  <si>
    <t>490-1433-1-ND</t>
  </si>
  <si>
    <t>GRM1885C1H181JA01D</t>
  </si>
  <si>
    <t>CAP CER 180PF 50V 5% NP0 0603</t>
  </si>
  <si>
    <t>490-1483-1-ND</t>
  </si>
  <si>
    <t>GRM188R71H221KA01D</t>
  </si>
  <si>
    <t>CAP CER 220PF 50V 10% X7R 0603</t>
  </si>
  <si>
    <t>490-1429-1-ND</t>
  </si>
  <si>
    <t>GRM1885C1H121JA01D</t>
  </si>
  <si>
    <t>CAP CER 120PF 50V 5% NP0 0603</t>
  </si>
  <si>
    <t>490-1486-1-ND</t>
  </si>
  <si>
    <t>GRM188R71H331KA01D</t>
  </si>
  <si>
    <t>CAP CER 330PF 50V 10% X7R 0603</t>
  </si>
  <si>
    <t>490-1437-1-ND</t>
  </si>
  <si>
    <t>GRM1885C1H271JA01D</t>
  </si>
  <si>
    <t>CAP CER 270PF 50V 5% NP0 0603</t>
  </si>
  <si>
    <t>490-1478-1-ND</t>
  </si>
  <si>
    <t>GRM188R72A222KA01D</t>
  </si>
  <si>
    <t>CAP CER 2200PF 100V 10% X7R 0603</t>
  </si>
  <si>
    <t>490-1517-1-ND</t>
  </si>
  <si>
    <t>GRM188R71H223KA01D</t>
  </si>
  <si>
    <t>CAP CER 0.022UF 50V 10% X7R 0603</t>
  </si>
  <si>
    <t>490-9729-1-ND</t>
  </si>
  <si>
    <t>GRM188R70J103KA01D</t>
  </si>
  <si>
    <t>CAP CER 10000PF 6.3V X7R 0603</t>
  </si>
  <si>
    <t>490-1481-1-ND</t>
  </si>
  <si>
    <t>GRM188R72A332KA01D</t>
  </si>
  <si>
    <t>CAP CER 3300PF 100V 10% X7R 0603</t>
  </si>
  <si>
    <t>490-1563-1-ND</t>
  </si>
  <si>
    <t>GRM188F51H103ZA01D</t>
  </si>
  <si>
    <t>CAP CER 10000PF 50V Y5V 0603</t>
  </si>
  <si>
    <t>490-1331-1-ND</t>
  </si>
  <si>
    <t>GRM1885C2A150JA01D</t>
  </si>
  <si>
    <t>CAP CER 15PF 100V 5% NP0 0603</t>
  </si>
  <si>
    <t>490-1351-1-ND</t>
  </si>
  <si>
    <t>GRM1885C2A101JA01D</t>
  </si>
  <si>
    <t>CAP CER 100PF 100V 5% NP0 0603</t>
  </si>
  <si>
    <t>490-1439-1-ND</t>
  </si>
  <si>
    <t>GRM1885C1H331JA01D</t>
  </si>
  <si>
    <t>CAP CER 330PF 50V 5% NP0 0603</t>
  </si>
  <si>
    <t>490-1333-1-ND</t>
  </si>
  <si>
    <t>GRM1885C2A180JA01D</t>
  </si>
  <si>
    <t>CAP CER 18PF 100V 5% NP0 0603</t>
  </si>
  <si>
    <t>490-1329-1-ND</t>
  </si>
  <si>
    <t>GRM1885C2A120JA01D</t>
  </si>
  <si>
    <t>CAP CER 12PF 100V 5% NP0 0603</t>
  </si>
  <si>
    <t>490-1335-1-ND</t>
  </si>
  <si>
    <t>GRM1885C2A220JA01D</t>
  </si>
  <si>
    <t>CAP CER 22PF 100V 5% NP0 0603</t>
  </si>
  <si>
    <t>490-1339-1-ND</t>
  </si>
  <si>
    <t>GRM1885C2A330JA01D</t>
  </si>
  <si>
    <t>CAP CER 33PF 100V 5% NP0 0603</t>
  </si>
  <si>
    <t>490-1349-1-ND</t>
  </si>
  <si>
    <t>GRM1885C2A820JA01D</t>
  </si>
  <si>
    <t>CAP CER 82PF 100V 5% NP0 0603</t>
  </si>
  <si>
    <t>490-1345-1-ND</t>
  </si>
  <si>
    <t>GRM1885C2A560JA01D</t>
  </si>
  <si>
    <t>CAP CER 56PF 100V 5% NP0 0603</t>
  </si>
  <si>
    <t>490-1346-1-ND</t>
  </si>
  <si>
    <t>GRM1885C2A620JA01D</t>
  </si>
  <si>
    <t>CAP CER 62PF 100V 5% NP0 0603</t>
  </si>
  <si>
    <t>62pF</t>
  </si>
  <si>
    <t>490-1347-1-ND</t>
  </si>
  <si>
    <t>GRM1885C2A680JA01D</t>
  </si>
  <si>
    <t>CAP CER 68PF 100V 5% NP0 0603</t>
  </si>
  <si>
    <t>490-1343-1-ND</t>
  </si>
  <si>
    <t>GRM1885C2A470JA01D</t>
  </si>
  <si>
    <t>CAP CER 47PF 100V 5% NP0 0603</t>
  </si>
  <si>
    <t>490-1341-1-ND</t>
  </si>
  <si>
    <t>GRM1885C2A390JA01D</t>
  </si>
  <si>
    <t>CAP CER 39PF 100V 5% NP0 0603</t>
  </si>
  <si>
    <t>490-1337-1-ND</t>
  </si>
  <si>
    <t>GRM1885C2A270JA01D</t>
  </si>
  <si>
    <t>CAP CER 27PF 100V 5% NP0 0603</t>
  </si>
  <si>
    <t>490-1550-1-ND</t>
  </si>
  <si>
    <t>GRM188R60J105KA01D</t>
  </si>
  <si>
    <t>CAP CER 1UF 6.3V 10% X5R 0603</t>
  </si>
  <si>
    <t>490-1443-1-ND</t>
  </si>
  <si>
    <t>GRM1885C1H471JA01D</t>
  </si>
  <si>
    <t>CAP CER 470PF 50V 5% NP0 0603</t>
  </si>
  <si>
    <t>490-1521-1-ND</t>
  </si>
  <si>
    <t>GRM188R71E333KA01D</t>
  </si>
  <si>
    <t>CAP CER 0.033UF 25V 10% X7R 0603</t>
  </si>
  <si>
    <t>490-1460-1-ND</t>
  </si>
  <si>
    <t>GRM188R72A221KA01D</t>
  </si>
  <si>
    <t>CAP CER 220PF 100V 10% X7R 0603</t>
  </si>
  <si>
    <t>490-1496-1-ND</t>
  </si>
  <si>
    <t>GRM188R71H122KA01D</t>
  </si>
  <si>
    <t>CAP CER 1200PF 50V 10% X7R 0603</t>
  </si>
  <si>
    <t>490-1523-1-ND</t>
  </si>
  <si>
    <t>GRM188R71E683KA01D</t>
  </si>
  <si>
    <t>CAP CER 0.068UF 25V 10% X7R 0603</t>
  </si>
  <si>
    <t>490-3287-1-ND</t>
  </si>
  <si>
    <t>GRM188R71H473KA61D</t>
  </si>
  <si>
    <t>CAP CER 0.047UF 50V 10% X7R 0603</t>
  </si>
  <si>
    <t>490-1355-1-ND</t>
  </si>
  <si>
    <t>GRM1885C2A151JA01D</t>
  </si>
  <si>
    <t>CAP CER 150PF 100V 5% NP0 0603</t>
  </si>
  <si>
    <t>490-3286-1-ND</t>
  </si>
  <si>
    <t>GRM188R71H333KA61D</t>
  </si>
  <si>
    <t>CAP CER 0.033UF 50V 10% X7R 0603</t>
  </si>
  <si>
    <t>490-1502-1-ND</t>
  </si>
  <si>
    <t>GRM188R71H272KA01D</t>
  </si>
  <si>
    <t>CAP CER 2700PF 50V 10% X7R 0603</t>
  </si>
  <si>
    <t>490-1549-1-ND</t>
  </si>
  <si>
    <t>GRM188R60J105MA01D</t>
  </si>
  <si>
    <t>CAP CER 1UF 6.3V 20% X5R 0603</t>
  </si>
  <si>
    <t>490-1447-1-ND</t>
  </si>
  <si>
    <t>GRM1885C1H681JA01D</t>
  </si>
  <si>
    <t>CAP CER 680PF 50V 5% NP0 0603</t>
  </si>
  <si>
    <t>490-1445-1-ND</t>
  </si>
  <si>
    <t>GRM1885C1H561JA01D</t>
  </si>
  <si>
    <t>CAP CER 560PF 50V 5% NP0 0603</t>
  </si>
  <si>
    <t>490-1406-1-ND</t>
  </si>
  <si>
    <t>GRM1885C1H130JA01D</t>
  </si>
  <si>
    <t>CAP CER 13PF 50V 5% NP0 0603</t>
  </si>
  <si>
    <t>490-1359-1-ND</t>
  </si>
  <si>
    <t>GRM1885C2A221JA01D</t>
  </si>
  <si>
    <t>CAP CER 220PF 100V 5% NP0 0603</t>
  </si>
  <si>
    <t>490-1414-1-ND</t>
  </si>
  <si>
    <t>GRM1885C1H300JA01D</t>
  </si>
  <si>
    <t>CAP CER 30PF 50V 5% NP0 0603</t>
  </si>
  <si>
    <t>490-1412-1-ND</t>
  </si>
  <si>
    <t>GRM1885C1H240JA01D</t>
  </si>
  <si>
    <t>CAP CER 24PF 50V 5% NP0 0603</t>
  </si>
  <si>
    <t>490-6373-1-ND</t>
  </si>
  <si>
    <t>GRM1885C1E102JA01D</t>
  </si>
  <si>
    <t>CAP CER 1000PF 25V 5% NP0 0603</t>
  </si>
  <si>
    <t>490-1424-1-ND</t>
  </si>
  <si>
    <t>GRM1885C1H750JA01D</t>
  </si>
  <si>
    <t>CAP CER 75PF 50V 5% NP0 0603</t>
  </si>
  <si>
    <t>490-1580-1-ND</t>
  </si>
  <si>
    <t>GRM188F51C474ZA01D</t>
  </si>
  <si>
    <t>CAP CER 0.47UF 16V Y5V 0603</t>
  </si>
  <si>
    <t>490-1535-1-ND</t>
  </si>
  <si>
    <t>GRM188R71A224KA01D</t>
  </si>
  <si>
    <t>CAP CER 0.22UF 10V 10% X7R 0603</t>
  </si>
  <si>
    <t>490-1441-1-ND</t>
  </si>
  <si>
    <t>GRM1885C1H391JA01D</t>
  </si>
  <si>
    <t>CAP CER 390PF 50V 5% NP0 0603</t>
  </si>
  <si>
    <t>490-1475-1-ND</t>
  </si>
  <si>
    <t>GRM188R72A152KA01D</t>
  </si>
  <si>
    <t>CAP CER 1500PF 100V 10% X7R 0603</t>
  </si>
  <si>
    <t>490-1485-1-ND</t>
  </si>
  <si>
    <t>GRM188R71H271KA01D</t>
  </si>
  <si>
    <t>CAP CER 270PF 50V 10% X7R 0603</t>
  </si>
  <si>
    <t>490-1363-1-ND</t>
  </si>
  <si>
    <t>GRM1885C2A331JA01D</t>
  </si>
  <si>
    <t>CAP CER 330PF 100V 5% NP0 0603</t>
  </si>
  <si>
    <t>490-1544-1-ND</t>
  </si>
  <si>
    <t>GRM188R61A105MA61D</t>
  </si>
  <si>
    <t>CAP CER 1UF 10V 20% X5R 0603</t>
  </si>
  <si>
    <t>490-3895-1-ND</t>
  </si>
  <si>
    <t>GRM188F51E105ZA12D</t>
  </si>
  <si>
    <t>CAP CER 1UF 25V Y5V 0603</t>
  </si>
  <si>
    <t>490-6438-1-ND</t>
  </si>
  <si>
    <t>GRM188R72A103KA01D</t>
  </si>
  <si>
    <t>CAP CER 10000PF 100V X7R 0603</t>
  </si>
  <si>
    <t>490-1507-1-ND</t>
  </si>
  <si>
    <t>GRM188R71H562KA01D</t>
  </si>
  <si>
    <t>CAP CER 5600PF 50V 10% X7R 0603</t>
  </si>
  <si>
    <t>490-6390-1-ND</t>
  </si>
  <si>
    <t>GRM1885C2A200JA01J</t>
  </si>
  <si>
    <t>CAP CER 20PF 100V 5% NP0 0603</t>
  </si>
  <si>
    <t>490-3288-1-ND</t>
  </si>
  <si>
    <t>GRM188R71H683KA93D</t>
  </si>
  <si>
    <t>CAP CER 0.068UF 50V 10% X7R 0603</t>
  </si>
  <si>
    <t>490-6412-1-ND</t>
  </si>
  <si>
    <t>GRM188R61C105KA93J</t>
  </si>
  <si>
    <t>490-1569-1-ND</t>
  </si>
  <si>
    <t>GRM188F51H224ZA01D</t>
  </si>
  <si>
    <t>CAP CER 0.22UF 50V Y5V 0603</t>
  </si>
  <si>
    <t>490-1353-1-ND</t>
  </si>
  <si>
    <t>GRM1885C2A121JA01D</t>
  </si>
  <si>
    <t>CAP CER 120PF 100V 5% NP0 0603</t>
  </si>
  <si>
    <t>490-1357-1-ND</t>
  </si>
  <si>
    <t>GRM1885C2A181JA01D</t>
  </si>
  <si>
    <t>CAP CER 180PF 100V 5% NP0 0603</t>
  </si>
  <si>
    <t>490-1513-1-ND</t>
  </si>
  <si>
    <t>GRM188R71H123KA01D</t>
  </si>
  <si>
    <t>CAP CER 0.012UF 50V 10% X7R 0603</t>
  </si>
  <si>
    <t>490-1510-1-ND</t>
  </si>
  <si>
    <t>GRM188R71H822KA01D</t>
  </si>
  <si>
    <t>CAP CER 8200PF 50V 10% X7R 0603</t>
  </si>
  <si>
    <t>490-6414-1-ND</t>
  </si>
  <si>
    <t>GRM188R61E105KA12J</t>
  </si>
  <si>
    <t>490-1516-1-ND</t>
  </si>
  <si>
    <t>GRM188R71H183KA01D</t>
  </si>
  <si>
    <t>CAP CER 0.018UF 50V 10% X7R 0603</t>
  </si>
  <si>
    <t>490-1462-1-ND</t>
  </si>
  <si>
    <t>GRM188R72A271KA01D</t>
  </si>
  <si>
    <t>CAP CER 270PF 100V 10% X7R 0603</t>
  </si>
  <si>
    <t>490-1338-1-ND</t>
  </si>
  <si>
    <t>GRM1885C2A300JA01D</t>
  </si>
  <si>
    <t>CAP CER 30PF 100V 5% NP0 0603</t>
  </si>
  <si>
    <t>490-1342-1-ND</t>
  </si>
  <si>
    <t>GRM1885C2A430JA01D</t>
  </si>
  <si>
    <t>CAP CER 43PF 100V 5% NP0 0603</t>
  </si>
  <si>
    <t>43pF</t>
  </si>
  <si>
    <t>490-1468-1-ND</t>
  </si>
  <si>
    <t>GRM188R72A561KA01D</t>
  </si>
  <si>
    <t>CAP CER 560PF 100V 10% X7R 0603</t>
  </si>
  <si>
    <t>490-1334-1-ND</t>
  </si>
  <si>
    <t>GRM1885C2A200JA01D</t>
  </si>
  <si>
    <t>490-1332-1-ND</t>
  </si>
  <si>
    <t>GRM1885C2A160JA01D</t>
  </si>
  <si>
    <t>CAP CER 16PF 100V 5% NP0 0603</t>
  </si>
  <si>
    <t>16pF</t>
  </si>
  <si>
    <t>490-1336-1-ND</t>
  </si>
  <si>
    <t>GRM1885C2A240JA01D</t>
  </si>
  <si>
    <t>CAP CER 24PF 100V 5% NP0 0603</t>
  </si>
  <si>
    <t>490-1477-1-ND</t>
  </si>
  <si>
    <t>GRM188R72A182KA01D</t>
  </si>
  <si>
    <t>CAP CER 1800PF 100V 10% X7R 0603</t>
  </si>
  <si>
    <t>490-3293-1-ND</t>
  </si>
  <si>
    <t>GRM188R71C224KA01D</t>
  </si>
  <si>
    <t>CAP CER 0.22UF 16V 10% X7R 0603</t>
  </si>
  <si>
    <t>490-1365-1-ND</t>
  </si>
  <si>
    <t>GRM1885C2A391JA01D</t>
  </si>
  <si>
    <t>CAP CER 390PF 100V 5% NP0 0603</t>
  </si>
  <si>
    <t>490-1361-1-ND</t>
  </si>
  <si>
    <t>GRM1885C2A271JA01D</t>
  </si>
  <si>
    <t>CAP CER 270PF 100V 5% NP0 0603</t>
  </si>
  <si>
    <t>490-1539-1-ND</t>
  </si>
  <si>
    <t>GRM188R61A474KA61D</t>
  </si>
  <si>
    <t>CAP CER 0.47UF 10V 10% X5R 0603</t>
  </si>
  <si>
    <t>490-1455-1-ND</t>
  </si>
  <si>
    <t>GRM1885C1H152JA01D</t>
  </si>
  <si>
    <t>CAP CER 1500PF 50V 5% NP0 0603</t>
  </si>
  <si>
    <t>490-1533-1-ND</t>
  </si>
  <si>
    <t>GRM188R71A154KA01D</t>
  </si>
  <si>
    <t>CAP CER 0.15UF 10V 10% X7R 0603</t>
  </si>
  <si>
    <t>490-3292-1-ND</t>
  </si>
  <si>
    <t>GRM188R71C154KA01D</t>
  </si>
  <si>
    <t>CAP CER 0.15UF 16V 10% X7R 0603</t>
  </si>
  <si>
    <t>490-6430-1-ND</t>
  </si>
  <si>
    <t>GRM188R71E124KA01D</t>
  </si>
  <si>
    <t>CAP CER 0.12UF 25V 10% X7R 0603</t>
  </si>
  <si>
    <t>490-6425-1-ND</t>
  </si>
  <si>
    <t>GRM188R71C124KA01D</t>
  </si>
  <si>
    <t>CAP CER 0.12UF 16V 10% X7R 0603</t>
  </si>
  <si>
    <t>490-6375-1-ND</t>
  </si>
  <si>
    <t>GRM1885C1E152JA01D</t>
  </si>
  <si>
    <t>CAP CER 1500PF 25V 5% NP0 0603</t>
  </si>
  <si>
    <t>490-6436-1-ND</t>
  </si>
  <si>
    <t>GRM188R71H473KA61J</t>
  </si>
  <si>
    <t>490-1453-1-ND</t>
  </si>
  <si>
    <t>GRM1885C1H122JA01D</t>
  </si>
  <si>
    <t>CAP CER 1200PF 50V 5% NP0 0603</t>
  </si>
  <si>
    <t>490-1452-1-ND</t>
  </si>
  <si>
    <t>GRM1885C1H112JA01D</t>
  </si>
  <si>
    <t>CAP CER 1100PF 50V 5% NP0 0603</t>
  </si>
  <si>
    <t>490-1369-1-ND</t>
  </si>
  <si>
    <t>GRM1885C2A561JA01D</t>
  </si>
  <si>
    <t>CAP CER 560PF 100V 5% NP0 0603</t>
  </si>
  <si>
    <t>490-1434-1-ND</t>
  </si>
  <si>
    <t>GRM1885C1H201JA01D</t>
  </si>
  <si>
    <t>CAP CER 200PF 50V 5% NP0 0603</t>
  </si>
  <si>
    <t>490-3284-1-ND</t>
  </si>
  <si>
    <t>GRM188R72A223KAC4D</t>
  </si>
  <si>
    <t>CAP CER 0.022UF 100V X7R 0603</t>
  </si>
  <si>
    <t>490-1428-1-ND</t>
  </si>
  <si>
    <t>GRM1885C1H111JA01D</t>
  </si>
  <si>
    <t>CAP CER 110PF 50V 5% NP0 0603</t>
  </si>
  <si>
    <t>490-1449-1-ND</t>
  </si>
  <si>
    <t>GRM1885C1H821JA01D</t>
  </si>
  <si>
    <t>CAP CER 820PF 50V 5% NP0 0603</t>
  </si>
  <si>
    <t>490-1454-1-ND</t>
  </si>
  <si>
    <t>GRM1885C1H132JA01D</t>
  </si>
  <si>
    <t>CAP CER 1300PF 50V 5% NP0 0603</t>
  </si>
  <si>
    <t>490-6417-1-ND</t>
  </si>
  <si>
    <t>GRM188R71A184KA01D</t>
  </si>
  <si>
    <t>CAP CER 0.18UF 10V 10% X7R 0603</t>
  </si>
  <si>
    <t>490-6426-1-ND</t>
  </si>
  <si>
    <t>GRM188R71C184KA01D</t>
  </si>
  <si>
    <t>CAP CER 0.18UF 16V 10% X7R 0603</t>
  </si>
  <si>
    <t>490-1541-1-ND</t>
  </si>
  <si>
    <t>GRM188R61A684KA61D</t>
  </si>
  <si>
    <t>CAP CER 0.68UF 10V 10% X5R 0603</t>
  </si>
  <si>
    <t>490-1432-1-ND</t>
  </si>
  <si>
    <t>GRM1885C1H161JA01D</t>
  </si>
  <si>
    <t>CAP CER 160PF 50V 5% NP0 0603</t>
  </si>
  <si>
    <t>490-1442-1-ND</t>
  </si>
  <si>
    <t>GRM1885C1H431JA01D</t>
  </si>
  <si>
    <t>CAP CER 430PF 50V 5% NP0 0603</t>
  </si>
  <si>
    <t>430pF</t>
  </si>
  <si>
    <t>490-1457-1-ND</t>
  </si>
  <si>
    <t>GRM1885C1H182JA01D</t>
  </si>
  <si>
    <t>CAP CER 1800PF 50V 5% NP0 0603</t>
  </si>
  <si>
    <t>490-3281-1-ND</t>
  </si>
  <si>
    <t>GRM1885C2A102JA01D</t>
  </si>
  <si>
    <t>CAP CER 1000PF 100V 5% NP0 0603</t>
  </si>
  <si>
    <t>490-1458-1-ND</t>
  </si>
  <si>
    <t>GRM1885C1H202JA01D</t>
  </si>
  <si>
    <t>CAP CER 2000PF 50V 5% NP0 0603</t>
  </si>
  <si>
    <t>490-1456-1-ND</t>
  </si>
  <si>
    <t>GRM1885C1H162JA01D</t>
  </si>
  <si>
    <t>CAP CER 1600PF 50V 5% NP0 0603</t>
  </si>
  <si>
    <t>490-3294-1-ND</t>
  </si>
  <si>
    <t>GRM188R71C334KA01D</t>
  </si>
  <si>
    <t>CAP CER 0.33UF 16V 10% X7R 0603</t>
  </si>
  <si>
    <t>490-1440-1-ND</t>
  </si>
  <si>
    <t>GRM1885C1H361JA01D</t>
  </si>
  <si>
    <t>CAP CER 360PF 50V 5% NP0 0603</t>
  </si>
  <si>
    <t>360pF</t>
  </si>
  <si>
    <t>490-1587-1-ND</t>
  </si>
  <si>
    <t>GRM188F50J225ZE01D</t>
  </si>
  <si>
    <t>CAP CER 2.2UF 6.3V Y5V 0603</t>
  </si>
  <si>
    <t>490-3526-1-ND</t>
  </si>
  <si>
    <t>GRM188R72E102KW07D</t>
  </si>
  <si>
    <t>CAP CER 1000PF 250V 10% X7R 0603</t>
  </si>
  <si>
    <t>490-1358-1-ND</t>
  </si>
  <si>
    <t>GRM1885C2A201JA01D</t>
  </si>
  <si>
    <t>CAP CER 200PF 100V 5% NP0 0603</t>
  </si>
  <si>
    <t>490-6378-1-ND</t>
  </si>
  <si>
    <t>GRM1885C1H102GA01D</t>
  </si>
  <si>
    <t>CAP CER 1000PF 50V 2% NP0 0603</t>
  </si>
  <si>
    <t>490-1444-1-ND</t>
  </si>
  <si>
    <t>GRM1885C1H511JA01D</t>
  </si>
  <si>
    <t>CAP CER 510PF 50V 5% NP0 0603</t>
  </si>
  <si>
    <t>510pF</t>
  </si>
  <si>
    <t>490-6435-1-ND</t>
  </si>
  <si>
    <t>GRM188R71H393KA61D</t>
  </si>
  <si>
    <t>CAP CER 0.039UF 50V 10% X7R 0603</t>
  </si>
  <si>
    <t>490-3283-1-ND</t>
  </si>
  <si>
    <t>GRM1885C1H272JA01D</t>
  </si>
  <si>
    <t>CAP CER 2700PF 50V 5% NP0 0603</t>
  </si>
  <si>
    <t>490-1446-1-ND</t>
  </si>
  <si>
    <t>GRM1885C1H621JA01D</t>
  </si>
  <si>
    <t>CAP CER 620PF 50V 5% NP0 0603</t>
  </si>
  <si>
    <t>490-6434-1-ND</t>
  </si>
  <si>
    <t>GRM188R71E823KA01D</t>
  </si>
  <si>
    <t>CAP CER 0.082UF 25V 10% X7R 0603</t>
  </si>
  <si>
    <t>490-6433-1-ND</t>
  </si>
  <si>
    <t>GRM188R71E563KA01D</t>
  </si>
  <si>
    <t>CAP CER 0.056UF 25V 10% X7R 0603</t>
  </si>
  <si>
    <t>490-1360-1-ND</t>
  </si>
  <si>
    <t>GRM1885C2A241JA01D</t>
  </si>
  <si>
    <t>CAP CER 240PF 100V 5% NP0 0603</t>
  </si>
  <si>
    <t>490-3303-1-ND</t>
  </si>
  <si>
    <t>GRM188F50J475ZE20D</t>
  </si>
  <si>
    <t>CAP CER 4.7UF 6.3V Y5V 0603</t>
  </si>
  <si>
    <t>490-1362-1-ND</t>
  </si>
  <si>
    <t>GRM1885C2A301JA01D</t>
  </si>
  <si>
    <t>CAP CER 300PF 100V 5% NP0 0603</t>
  </si>
  <si>
    <t>300pF</t>
  </si>
  <si>
    <t>490-7771-1-ND</t>
  </si>
  <si>
    <t>GRM188R71H823KA93D</t>
  </si>
  <si>
    <t>CAP CER 0.082UF 50V 10% X7R 0603</t>
  </si>
  <si>
    <t>490-3282-1-ND</t>
  </si>
  <si>
    <t>GRM1885C1H242JA01D</t>
  </si>
  <si>
    <t>CAP CER 2400PF 50V 5% NP0 0603</t>
  </si>
  <si>
    <t>490-6431-1-ND</t>
  </si>
  <si>
    <t>GRM188R71E184KA88D</t>
  </si>
  <si>
    <t>CAP CER 0.18UF 25V 10% X7R 0603</t>
  </si>
  <si>
    <t>490-1448-1-ND</t>
  </si>
  <si>
    <t>GRM1885C1H751JA01D</t>
  </si>
  <si>
    <t>CAP CER 750PF 50V 5% NP0 0603</t>
  </si>
  <si>
    <t>490-1548-1-ND</t>
  </si>
  <si>
    <t>GRM188R60J474KA01D</t>
  </si>
  <si>
    <t>CAP CER 0.47UF 6.3V 10% X5R 0603</t>
  </si>
  <si>
    <t>490-6420-1-ND</t>
  </si>
  <si>
    <t>GRM188R71A474KA61D</t>
  </si>
  <si>
    <t>CAP CER 0.47UF 10V 10% X7R 0603</t>
  </si>
  <si>
    <t>490-6416-1-ND</t>
  </si>
  <si>
    <t>GRM188R70J474KA01D</t>
  </si>
  <si>
    <t>CAP CER 0.47UF 6.3V 10% X7R 0603</t>
  </si>
  <si>
    <t>490-1364-1-ND</t>
  </si>
  <si>
    <t>GRM1885C2A361JA01D</t>
  </si>
  <si>
    <t>CAP CER 360PF 100V 5% NP0 0603</t>
  </si>
  <si>
    <t>490-6422-1-ND</t>
  </si>
  <si>
    <t>GRM188R71A684KA61D</t>
  </si>
  <si>
    <t>CAP CER 0.68UF 10V 10% X7R 0603</t>
  </si>
  <si>
    <t>490-1546-1-ND</t>
  </si>
  <si>
    <t>GRM188R61A225ME34D</t>
  </si>
  <si>
    <t>CAP CER 2.2UF 10V 20% X5R 0603</t>
  </si>
  <si>
    <t>490-1450-1-ND</t>
  </si>
  <si>
    <t>GRM1885C1H911JA01D</t>
  </si>
  <si>
    <t>CAP CER 910PF 50V 5% NP0 0603</t>
  </si>
  <si>
    <t>490-6377-1-ND</t>
  </si>
  <si>
    <t>GRM1885C1H102FA01J</t>
  </si>
  <si>
    <t>CAP CER 1000PF 50V 1% NP0 0603</t>
  </si>
  <si>
    <t>490-6427-1-ND</t>
  </si>
  <si>
    <t>GRM188R71C274KA01D</t>
  </si>
  <si>
    <t>CAP CER 0.27UF 16V 10% X7R 0603</t>
  </si>
  <si>
    <t>490-6376-1-ND</t>
  </si>
  <si>
    <t>GRM1885C1H102FA01D</t>
  </si>
  <si>
    <t>490-8276-1-ND</t>
  </si>
  <si>
    <t>GRM1885C2A152JA01D</t>
  </si>
  <si>
    <t>CAP CER 1500PF 100V 5% NP0 0603</t>
  </si>
  <si>
    <t>490-3893-1-ND</t>
  </si>
  <si>
    <t>GRM185R61A105KE36D</t>
  </si>
  <si>
    <t>0.020" (0.50mm)</t>
  </si>
  <si>
    <t>490-3894-1-ND</t>
  </si>
  <si>
    <t>GRM185R61C105KE44D</t>
  </si>
  <si>
    <t>490-6384-1-ND</t>
  </si>
  <si>
    <t>GRM1885C1H302JA01D</t>
  </si>
  <si>
    <t>CAP CER 3000PF 50V 5% NP0 0603</t>
  </si>
  <si>
    <t>490-6385-1-ND</t>
  </si>
  <si>
    <t>GRM1885C1H332JA01D</t>
  </si>
  <si>
    <t>CAP CER 3300PF 50V 5% NP0 0603</t>
  </si>
  <si>
    <t>490-4521-1-ND</t>
  </si>
  <si>
    <t>GRM188C81A225KE34D</t>
  </si>
  <si>
    <t>CAP CER 2.2UF 10V 10% X6S 0603</t>
  </si>
  <si>
    <t>490-6386-1-ND</t>
  </si>
  <si>
    <t>GRM1885C1H362JA01D</t>
  </si>
  <si>
    <t>CAP CER 3600PF 50V 5% NP0 0603</t>
  </si>
  <si>
    <t>490-6405-1-ND</t>
  </si>
  <si>
    <t>GRM188R60J106ME47J</t>
  </si>
  <si>
    <t>490-6387-1-ND</t>
  </si>
  <si>
    <t>GRM1885C1H392JA01D</t>
  </si>
  <si>
    <t>CAP CER 3900PF 50V 5% NP0 0603</t>
  </si>
  <si>
    <t>490-6413-1-ND</t>
  </si>
  <si>
    <t>GRM188R61C225KE15J</t>
  </si>
  <si>
    <t>490-9725-1-ND</t>
  </si>
  <si>
    <t>GRM1885C1H471FA01D</t>
  </si>
  <si>
    <t>CAP CER 470PF 50V 1% NP0 0603</t>
  </si>
  <si>
    <t>490-6432-1-ND</t>
  </si>
  <si>
    <t>GRM188R71E474KA12J</t>
  </si>
  <si>
    <t>490-6407-1-ND</t>
  </si>
  <si>
    <t>GRM188R60J475KE19J</t>
  </si>
  <si>
    <t>490-6421-1-ND</t>
  </si>
  <si>
    <t>GRM188R71A564KA61D</t>
  </si>
  <si>
    <t>CAP CER 0.56UF 10V 10% X7R 0603</t>
  </si>
  <si>
    <t>490-3267-1-ND</t>
  </si>
  <si>
    <t>GRM185R60J225KE26D</t>
  </si>
  <si>
    <t>490-6381-1-ND</t>
  </si>
  <si>
    <t>GRM1885C1H222GA01D</t>
  </si>
  <si>
    <t>CAP CER 2200PF 50V 2% NP0 0603</t>
  </si>
  <si>
    <t>490-7767-1-ND</t>
  </si>
  <si>
    <t>GRM1885C1H182GA01D</t>
  </si>
  <si>
    <t>CAP CER 1800PF 50V 2% NP0 0603</t>
  </si>
  <si>
    <t>490-6399-1-ND</t>
  </si>
  <si>
    <t>GRM1887U1H512JA01D</t>
  </si>
  <si>
    <t>CAP CER 5100PF 50V 5% U2J 0603</t>
  </si>
  <si>
    <t>490-6397-1-ND</t>
  </si>
  <si>
    <t>GRM1887U1H432JA01D</t>
  </si>
  <si>
    <t>CAP CER 4300PF 50V 5% U2J 0603</t>
  </si>
  <si>
    <t>490-7204-1-ND</t>
  </si>
  <si>
    <t>GRM188R6YA225KA12D</t>
  </si>
  <si>
    <t>CAP CER 2.2UF 35V 10% X5R 0603</t>
  </si>
  <si>
    <t>490-7768-1-ND</t>
  </si>
  <si>
    <t>GRM1885C1H222FA01D</t>
  </si>
  <si>
    <t>CAP CER 2200PF 50V 1% NP0 0603</t>
  </si>
  <si>
    <t>490-6383-1-ND</t>
  </si>
  <si>
    <t>GRM1885C1H272GA01D</t>
  </si>
  <si>
    <t>CAP CER 2700PF 50V 2% NP0 0603</t>
  </si>
  <si>
    <t>490-6392-1-ND</t>
  </si>
  <si>
    <t>GRM1885C2A4R7CA01D</t>
  </si>
  <si>
    <t>CAP CER 4.7PF 100V NP0 0603</t>
  </si>
  <si>
    <t>490-6439-1-ND</t>
  </si>
  <si>
    <t>GRM188R72A104KA35J</t>
  </si>
  <si>
    <t>490-6400-1-ND</t>
  </si>
  <si>
    <t>GRM1887U1H752JA01D</t>
  </si>
  <si>
    <t>CAP CER 7500PF 50V 5% U2J 0603</t>
  </si>
  <si>
    <t>490-6411-1-ND</t>
  </si>
  <si>
    <t>GRM188R61A335KE15D</t>
  </si>
  <si>
    <t>CAP CER 3.3UF 10V 10% X5R 0603</t>
  </si>
  <si>
    <t>490-7316-1-ND</t>
  </si>
  <si>
    <t>GRM188R60J106ME84D</t>
  </si>
  <si>
    <t>490-6418-1-ND</t>
  </si>
  <si>
    <t>GRM188R71A225KE15J</t>
  </si>
  <si>
    <t>490-6423-1-ND</t>
  </si>
  <si>
    <t>GRM188R71C105KA12J</t>
  </si>
  <si>
    <t>490-3528-1-ND</t>
  </si>
  <si>
    <t>GRM188R72E152KW07D</t>
  </si>
  <si>
    <t>CAP CER 1500PF 250V 10% X7R 0603</t>
  </si>
  <si>
    <t>490-3522-1-ND</t>
  </si>
  <si>
    <t>GRM188R72E331KW07D</t>
  </si>
  <si>
    <t>CAP CER 330PF 250V 10% X7R 0603</t>
  </si>
  <si>
    <t>490-3523-1-ND</t>
  </si>
  <si>
    <t>GRM188R72E471KW07D</t>
  </si>
  <si>
    <t>CAP CER 470PF 250V 10% X7R 0603</t>
  </si>
  <si>
    <t>490-8281-1-ND</t>
  </si>
  <si>
    <t>GRM188R71A105KA61J</t>
  </si>
  <si>
    <t>490-6408-1-ND</t>
  </si>
  <si>
    <t>GRM188R61A105KA61J</t>
  </si>
  <si>
    <t>490-1330-1-ND</t>
  </si>
  <si>
    <t>GRM1885C2A130JA01D</t>
  </si>
  <si>
    <t>CAP CER 13PF 100V 5% NP0 0603</t>
  </si>
  <si>
    <t>490-6440-1-ND</t>
  </si>
  <si>
    <t>GRM188R72A822KA01D</t>
  </si>
  <si>
    <t>CAP CER 8200PF 100V 10% X7R 0603</t>
  </si>
  <si>
    <t>490-6382-1-ND</t>
  </si>
  <si>
    <t>GRM1885C1H222JA01J</t>
  </si>
  <si>
    <t>490-6380-1-ND</t>
  </si>
  <si>
    <t>GRM1885C1H182JA01J</t>
  </si>
  <si>
    <t>490-6437-1-ND</t>
  </si>
  <si>
    <t>GRM188R71H683KA93J</t>
  </si>
  <si>
    <t>490-8275-1-ND</t>
  </si>
  <si>
    <t>GRM1885C2A102JA01J</t>
  </si>
  <si>
    <t>490-8273-1-ND</t>
  </si>
  <si>
    <t>GRM1885C1H102GA01J</t>
  </si>
  <si>
    <t>490-8282-1-ND</t>
  </si>
  <si>
    <t>GRM188R71A224KA01J</t>
  </si>
  <si>
    <t>490-9685-1-ND</t>
  </si>
  <si>
    <t>GRM1885C1H220FA01J</t>
  </si>
  <si>
    <t>CAP CER 22PF 50V 1% NP0 0603</t>
  </si>
  <si>
    <t>490-1537-1-ND</t>
  </si>
  <si>
    <t>GRM188R61A224KA01D</t>
  </si>
  <si>
    <t>CAP CER 0.22UF 10V 10% X5R 0603</t>
  </si>
  <si>
    <t>490-9726-1-ND</t>
  </si>
  <si>
    <t>GRM1885C1H560FA01D</t>
  </si>
  <si>
    <t>CAP CER 56PF 50V 1% NP0 0603</t>
  </si>
  <si>
    <t>490-9723-1-ND</t>
  </si>
  <si>
    <t>GRM1885C1H390FA01D</t>
  </si>
  <si>
    <t>CAP CER 39PF 50V 1% NP0 0603</t>
  </si>
  <si>
    <t>490-9727-1-ND</t>
  </si>
  <si>
    <t>GRM1885C1H680FA01D</t>
  </si>
  <si>
    <t>CAP CER 68PF 50V 1% NP0 0603</t>
  </si>
  <si>
    <t>490-10478-1-ND</t>
  </si>
  <si>
    <t>GRM188R61A475ME15D</t>
  </si>
  <si>
    <t>CAP CER 4.7UF 10V 20% X5R 0603</t>
  </si>
  <si>
    <t>490-1366-1-ND</t>
  </si>
  <si>
    <t>GRM1885C2A431JA01D</t>
  </si>
  <si>
    <t>CAP CER 430PF 100V 5% NP0 0603</t>
  </si>
  <si>
    <t>490-1579-1-ND</t>
  </si>
  <si>
    <t>GRM188F51C334ZA01D</t>
  </si>
  <si>
    <t>CAP CER 0.33UF 16V Y5V 0603</t>
  </si>
  <si>
    <t>490-6406-1-ND</t>
  </si>
  <si>
    <t>GRM188R60J225KE19J</t>
  </si>
  <si>
    <t>490-6419-1-ND</t>
  </si>
  <si>
    <t>GRM188R71A334KA61D</t>
  </si>
  <si>
    <t>CAP CER 0.33UF 10V 10% X7R 0603</t>
  </si>
  <si>
    <t>490-8279-1-ND</t>
  </si>
  <si>
    <t>GRM188C80J225KE19D</t>
  </si>
  <si>
    <t>CAP CER 2.2UF 6.3V 10% X6S 0603</t>
  </si>
  <si>
    <t>490-6396-1-ND</t>
  </si>
  <si>
    <t>GRM1887U1H302JA01D</t>
  </si>
  <si>
    <t>CAP CER 3000PF 50V 5% U2J 0603</t>
  </si>
  <si>
    <t>490-6395-1-ND</t>
  </si>
  <si>
    <t>GRM1887U1H202JA01D</t>
  </si>
  <si>
    <t>CAP CER 2000PF 50V 5% U2J 0603</t>
  </si>
  <si>
    <t>490-9722-1-ND</t>
  </si>
  <si>
    <t>GRM1885C1H331FA01D</t>
  </si>
  <si>
    <t>CAP CER 330PF 50V 1% NP0 0603</t>
  </si>
  <si>
    <t>490-6403-1-ND</t>
  </si>
  <si>
    <t>GRM188R60G106ME47J</t>
  </si>
  <si>
    <t>490-6372-1-ND</t>
  </si>
  <si>
    <t>GRM185R61C105KE44J</t>
  </si>
  <si>
    <t>490-7765-1-ND</t>
  </si>
  <si>
    <t>GRM185R60J105KE26D</t>
  </si>
  <si>
    <t>490-6398-1-ND</t>
  </si>
  <si>
    <t>GRM1887U1H472JA01D</t>
  </si>
  <si>
    <t>CAP CER 4700PF 50V 5% U2J 0603</t>
  </si>
  <si>
    <t>490-6402-1-ND</t>
  </si>
  <si>
    <t>GRM188C80G475KE19D</t>
  </si>
  <si>
    <t>CAP CER 4.7UF 4V 10% X6S 0603</t>
  </si>
  <si>
    <t>490-9689-1-ND</t>
  </si>
  <si>
    <t>GRM1885C1H561FA01J</t>
  </si>
  <si>
    <t>CAP CER 560PF 50V 1% NP0 0603</t>
  </si>
  <si>
    <t>490-3891-1-ND</t>
  </si>
  <si>
    <t>GRM185R60G475ME15D</t>
  </si>
  <si>
    <t>CAP CER 4.7UF 4V 20% X5R 0603</t>
  </si>
  <si>
    <t>490-7314-1-ND</t>
  </si>
  <si>
    <t>GRM188R60J475ME84D</t>
  </si>
  <si>
    <t>490-10481-1-ND</t>
  </si>
  <si>
    <t>GRM188R61C475KAAJD</t>
  </si>
  <si>
    <t>CAP CER 4.7UF 16V 10% X5R 0603</t>
  </si>
  <si>
    <t>490-6424-1-ND</t>
  </si>
  <si>
    <t>GRM188R71C105MA12D</t>
  </si>
  <si>
    <t>CAP CER 1UF 16V 20% X7R 0603</t>
  </si>
  <si>
    <t>490-6409-1-ND</t>
  </si>
  <si>
    <t>GRM188R61A105MA61J</t>
  </si>
  <si>
    <t>490-6410-1-ND</t>
  </si>
  <si>
    <t>GRM188R61A225KE34J</t>
  </si>
  <si>
    <t>490-6371-1-ND</t>
  </si>
  <si>
    <t>GRM185R60J225KE26J</t>
  </si>
  <si>
    <t>490-1584-1-ND</t>
  </si>
  <si>
    <t>GRM188F51A684ZA01D</t>
  </si>
  <si>
    <t>CAP CER 0.68UF 10V Y5V 0603</t>
  </si>
  <si>
    <t>490-9686-1-ND</t>
  </si>
  <si>
    <t>GRM1885C1H331FA01J</t>
  </si>
  <si>
    <t>490-8271-1-ND</t>
  </si>
  <si>
    <t>GRM185C80J105KE26D</t>
  </si>
  <si>
    <t>CAP CER 1UF 6.3V 10% X6S 0603</t>
  </si>
  <si>
    <t>490-8270-1-ND</t>
  </si>
  <si>
    <t>GRM1857U1H472JA44D</t>
  </si>
  <si>
    <t>490-10484-1-ND</t>
  </si>
  <si>
    <t>GRM188R6YA105KA12D</t>
  </si>
  <si>
    <t>CAP CER 1UF 35V 10% X5R 0603</t>
  </si>
  <si>
    <t>490-10485-1-ND</t>
  </si>
  <si>
    <t>GRM188R6YA105MA12D</t>
  </si>
  <si>
    <t>CAP CER 1UF 35V 20% X5R 0603</t>
  </si>
  <si>
    <t>490-10022-1-ND</t>
  </si>
  <si>
    <t>GRM185R61E105MA12D</t>
  </si>
  <si>
    <t>CAP CER 1UF 25V 20% X5R 0603</t>
  </si>
  <si>
    <t>0.022" (0.55mm)</t>
  </si>
  <si>
    <t>490-10465-1-ND</t>
  </si>
  <si>
    <t>GRM185C81A475ME11D</t>
  </si>
  <si>
    <t>CAP CER 4.7UF 10V 20% X6S 0603</t>
  </si>
  <si>
    <t>490-10466-1-ND</t>
  </si>
  <si>
    <t>GRM185D70J475ME11D</t>
  </si>
  <si>
    <t>CAP CER 4.7UF 6.3V 20% X7T 0603</t>
  </si>
  <si>
    <t>490-10023-1-ND</t>
  </si>
  <si>
    <t>GRM188C81E475ME11D</t>
  </si>
  <si>
    <t>CAP CER 4.7UF 25V 20% X6S 0603</t>
  </si>
  <si>
    <t>490-8272-1-ND</t>
  </si>
  <si>
    <t>GRM185R61A105KE36J</t>
  </si>
  <si>
    <t>490-8280-1-ND</t>
  </si>
  <si>
    <t>GRM188R60J475ME19J</t>
  </si>
  <si>
    <t>490-10488-1-ND</t>
  </si>
  <si>
    <t>GRM188R7YA105MA12D</t>
  </si>
  <si>
    <t>CAP CER 1UF 35V 20% X7R 0603</t>
  </si>
  <si>
    <t>490-10487-1-ND</t>
  </si>
  <si>
    <t>GRM188R7YA105KA12D</t>
  </si>
  <si>
    <t>CAP CER 1UF 35V 10% X7R 0603</t>
  </si>
  <si>
    <t>490-10021-1-ND</t>
  </si>
  <si>
    <t>GRM185R61E105KA12D</t>
  </si>
  <si>
    <t>490-10483-1-ND</t>
  </si>
  <si>
    <t>GRM188R61E225ME84D</t>
  </si>
  <si>
    <t>CAP CER 2.2UF 25V 20% X5R 0603</t>
  </si>
  <si>
    <t>490-10482-1-ND</t>
  </si>
  <si>
    <t>GRM188R61C475MAAJD</t>
  </si>
  <si>
    <t>CAP CER 4.7UF 16V 20% X5R 0603</t>
  </si>
  <si>
    <t>490-10467-1-ND</t>
  </si>
  <si>
    <t>GRM185R60J106ME15D</t>
  </si>
  <si>
    <t>490-8278-1-ND</t>
  </si>
  <si>
    <t>GRM188C80E106ME47D</t>
  </si>
  <si>
    <t>CAP CER 10UF 2.5V 20% X6S 0603</t>
  </si>
  <si>
    <t>490-10464-1-ND</t>
  </si>
  <si>
    <t>GRM185C81A475KE11D</t>
  </si>
  <si>
    <t>CAP CER 4.7UF 10V 10% X6S 0603</t>
  </si>
  <si>
    <t>490-1582-1-ND</t>
  </si>
  <si>
    <t>GRM188F51C105ZA01D</t>
  </si>
  <si>
    <t>CAP CER 1UF 16V Y5V 0603</t>
  </si>
  <si>
    <t>490-1497-1-ND</t>
  </si>
  <si>
    <t>GRM188R71H152MA01D</t>
  </si>
  <si>
    <t>CAP CER 1500PF 50V 20% X7R 0603</t>
  </si>
  <si>
    <t>490-1422-1-ND</t>
  </si>
  <si>
    <t>GRM1885C1H620JA01D</t>
  </si>
  <si>
    <t>CAP CER 62PF 50V 5% NP0 0603</t>
  </si>
  <si>
    <t>490-1438-1-ND</t>
  </si>
  <si>
    <t>GRM1885C1H301JA01D</t>
  </si>
  <si>
    <t>CAP CER 300PF 50V 5% NP0 0603</t>
  </si>
  <si>
    <t>490-1538-1-ND</t>
  </si>
  <si>
    <t>GRM188R61A334KA61D</t>
  </si>
  <si>
    <t>CAP CER 0.33UF 10V 10% X5R 0603</t>
  </si>
  <si>
    <t>490-6389-1-ND</t>
  </si>
  <si>
    <t>GRM1885C2A101JA01J</t>
  </si>
  <si>
    <t>490-9688-1-ND</t>
  </si>
  <si>
    <t>GRM1885C1H470JA01J</t>
  </si>
  <si>
    <t>490-6391-1-ND</t>
  </si>
  <si>
    <t>GRM1885C2A220JA01J</t>
  </si>
  <si>
    <t>490-9692-1-ND</t>
  </si>
  <si>
    <t>GRM188R71E104KA01J</t>
  </si>
  <si>
    <t>490-9690-1-ND</t>
  </si>
  <si>
    <t>GRM188R71C104KA01J</t>
  </si>
  <si>
    <t>490-1493-1-ND</t>
  </si>
  <si>
    <t>GRM188R71H821KA01D</t>
  </si>
  <si>
    <t>CAP CER 820PF 50V 10% X7R 0603</t>
  </si>
  <si>
    <t>490-10480-1-ND</t>
  </si>
  <si>
    <t>GRM188R61C105MA12D</t>
  </si>
  <si>
    <t>CAP CER 1UF 16V 20% X5R 0603</t>
  </si>
  <si>
    <t>490-1565-1-ND</t>
  </si>
  <si>
    <t>GRM188F51H223ZA01D</t>
  </si>
  <si>
    <t>CAP CER 0.022UF 50V Y5V 0603</t>
  </si>
  <si>
    <t>490-6404-1-ND</t>
  </si>
  <si>
    <t>GRM188R60J105KA01J</t>
  </si>
  <si>
    <t>490-8283-1-ND</t>
  </si>
  <si>
    <t>GRM188R71H333KA61J</t>
  </si>
  <si>
    <t>490-9691-1-ND</t>
  </si>
  <si>
    <t>GRM188R71E104JA01J</t>
  </si>
  <si>
    <t>CAP CER 0.1UF 25V 5% X7R 0603</t>
  </si>
  <si>
    <t>490-1340-1-ND</t>
  </si>
  <si>
    <t>GRM1885C2A360JA01D</t>
  </si>
  <si>
    <t>CAP CER 36PF 100V 5% NP0 0603</t>
  </si>
  <si>
    <t>490-1430-1-ND</t>
  </si>
  <si>
    <t>GRM1885C1H131JA01D</t>
  </si>
  <si>
    <t>CAP CER 130PF 50V 5% NP0 0603</t>
  </si>
  <si>
    <t>490-9682-1-ND</t>
  </si>
  <si>
    <t>GRM1885C1H100FA01J</t>
  </si>
  <si>
    <t>CAP CER 10PF 50V 1% NP0 0603</t>
  </si>
  <si>
    <t>490-3289-1-ND</t>
  </si>
  <si>
    <t>GRM188R71E154KA01D</t>
  </si>
  <si>
    <t>CAP CER 0.15UF 25V 10% X7R 0603</t>
  </si>
  <si>
    <t>490-7769-1-ND</t>
  </si>
  <si>
    <t>GRM188R71H273KA61D</t>
  </si>
  <si>
    <t>CAP CER 0.027UF 50V 10% X7R 0603</t>
  </si>
  <si>
    <t>490-8277-1-ND</t>
  </si>
  <si>
    <t>GRM1885C2A471JA01J</t>
  </si>
  <si>
    <t>CAP CER 470PF 100V 5% NP0 0603</t>
  </si>
  <si>
    <t>490-3280-1-ND</t>
  </si>
  <si>
    <t>GRM1885C2A681JA01D</t>
  </si>
  <si>
    <t>CAP CER 680PF 100V 5% NP0 0603</t>
  </si>
  <si>
    <t>490-8274-1-ND</t>
  </si>
  <si>
    <t>GRM1885C1H272JA01J</t>
  </si>
  <si>
    <t>490-10473-1-ND</t>
  </si>
  <si>
    <t>GRM188C80J475ME15D</t>
  </si>
  <si>
    <t>CAP CER 4.7UF 6.3V 20% X6S 0603</t>
  </si>
  <si>
    <t>490-9683-1-ND</t>
  </si>
  <si>
    <t>GRM1885C1H101FA01J</t>
  </si>
  <si>
    <t>CAP CER 100PF 50V 1% NP0 0603</t>
  </si>
  <si>
    <t>490-9687-1-ND</t>
  </si>
  <si>
    <t>GRM1885C1H470FA01J</t>
  </si>
  <si>
    <t>CAP CER 47PF 50V 1% NP0 0603</t>
  </si>
  <si>
    <t>490-10477-1-ND</t>
  </si>
  <si>
    <t>GRM188R61A475KE15D</t>
  </si>
  <si>
    <t>CAP CER 4.7UF 10V 10% X5R 0603</t>
  </si>
  <si>
    <t>490-9716-1-ND</t>
  </si>
  <si>
    <t>GRM1885C1H180FA01D</t>
  </si>
  <si>
    <t>CAP CER 18PF 50V 1% NP0 0603</t>
  </si>
  <si>
    <t>490-9714-1-ND</t>
  </si>
  <si>
    <t>GRM1885C1H101FA01D</t>
  </si>
  <si>
    <t>490-1530-1-ND</t>
  </si>
  <si>
    <t>GRM188R71C563KA01D</t>
  </si>
  <si>
    <t>CAP CER 0.056UF 16V 10% X7R 0603</t>
  </si>
  <si>
    <t>490-9669-1-ND</t>
  </si>
  <si>
    <t>GRM1885C1H472JA01D</t>
  </si>
  <si>
    <t>CAP CER 4700PF 50V 5% NP0 0603</t>
  </si>
  <si>
    <t>490-1368-1-ND</t>
  </si>
  <si>
    <t>GRM1885C2A511JA01D</t>
  </si>
  <si>
    <t>CAP CER 510PF 100V 5% NP0 0603</t>
  </si>
  <si>
    <t>490-1553-1-ND</t>
  </si>
  <si>
    <t>GRM188F52A222ZD01D</t>
  </si>
  <si>
    <t>CAP CER 2200PF 100V Y5V 0603</t>
  </si>
  <si>
    <t>490-6428-1-ND</t>
  </si>
  <si>
    <t>GRM188R71C394KA88D</t>
  </si>
  <si>
    <t>CAP CER 0.39UF 16V 10% X7R 0603</t>
  </si>
  <si>
    <t>490-9728-1-ND</t>
  </si>
  <si>
    <t>GRM188R61E474KA12D</t>
  </si>
  <si>
    <t>CAP CER 0.47UF 25V 10% X5R 0603</t>
  </si>
  <si>
    <t>490-6429-1-ND</t>
  </si>
  <si>
    <t>GRM188R71C474KA88J</t>
  </si>
  <si>
    <t>490-8269-1-ND</t>
  </si>
  <si>
    <t>GRM1857U1A103JA44D</t>
  </si>
  <si>
    <t>CAP CER 10000PF 10V 5% U2J 0603</t>
  </si>
  <si>
    <t>490-7766-1-ND</t>
  </si>
  <si>
    <t>GRM1885C1H122FA01D</t>
  </si>
  <si>
    <t>CAP CER 1200PF 50V 1% NP0 0603</t>
  </si>
  <si>
    <t>490-7203-1-ND</t>
  </si>
  <si>
    <t>GRM188R61E475KE11D</t>
  </si>
  <si>
    <t>CAP CER 4.7UF 25V 10% X5R 0603</t>
  </si>
  <si>
    <t>490-7197-1-ND</t>
  </si>
  <si>
    <t>GRM188C81A106MA73D</t>
  </si>
  <si>
    <t>CAP CER 10UF 10V 20% X6S 0603</t>
  </si>
  <si>
    <t>490-3521-1-ND</t>
  </si>
  <si>
    <t>GRM188R72E221KW07D</t>
  </si>
  <si>
    <t>CAP CER 220PF 250V 10% X7R 0603</t>
  </si>
  <si>
    <t>490-3279-1-ND</t>
  </si>
  <si>
    <t>GRM1885C2A100RA01D</t>
  </si>
  <si>
    <t>CAP CER 10PF 100V NP0 0603</t>
  </si>
  <si>
    <t>490-1467-1-ND</t>
  </si>
  <si>
    <t>GRM188R72A471KA01D</t>
  </si>
  <si>
    <t>CAP CER 470PF 100V 10% X7R 0603</t>
  </si>
  <si>
    <t>490-1416-1-ND</t>
  </si>
  <si>
    <t>GRM1885C1H360JA01D</t>
  </si>
  <si>
    <t>CAP CER 36PF 50V 5% NP0 0603</t>
  </si>
  <si>
    <t>490-1348-1-ND</t>
  </si>
  <si>
    <t>GRM1885C2A750JA01D</t>
  </si>
  <si>
    <t>CAP CER 75PF 100V 5% NP0 0603</t>
  </si>
  <si>
    <t>490-1344-1-ND</t>
  </si>
  <si>
    <t>GRM1885C2A510JA01D</t>
  </si>
  <si>
    <t>CAP CER 51PF 100V 5% NP0 0603</t>
  </si>
  <si>
    <t>51pF</t>
  </si>
  <si>
    <t>490-6415-1-ND</t>
  </si>
  <si>
    <t>GRM188R61E105MA12D</t>
  </si>
  <si>
    <t>490-1354-1-ND</t>
  </si>
  <si>
    <t>GRM1885C2A131JA01D</t>
  </si>
  <si>
    <t>CAP CER 130PF 100V 5% NP0 0603</t>
  </si>
  <si>
    <t>490-1356-1-ND</t>
  </si>
  <si>
    <t>GRM1885C2A161JA01D</t>
  </si>
  <si>
    <t>CAP CER 160PF 100V 5% NP0 0603</t>
  </si>
  <si>
    <t>490-9670-1-ND</t>
  </si>
  <si>
    <t>GRM1885C1H8R0DA01D</t>
  </si>
  <si>
    <t>CAP CER 8PF 50V NP0 0603</t>
  </si>
  <si>
    <t>490-9733-1-ND</t>
  </si>
  <si>
    <t>GRM188R71H102JA01D</t>
  </si>
  <si>
    <t>CAP CER 1000PF 50V 5% X7R 0603</t>
  </si>
  <si>
    <t>490-9761-1-ND</t>
  </si>
  <si>
    <t>GRM188R71E223KA01D</t>
  </si>
  <si>
    <t>CAP CER 0.022UF 25V 10% X7R 0603</t>
  </si>
  <si>
    <t>490-1576-1-ND</t>
  </si>
  <si>
    <t>GRM188F51C473ZA01D</t>
  </si>
  <si>
    <t>CAP CER 0.047UF 16V Y5V 0603</t>
  </si>
  <si>
    <t>490-1471-1-ND</t>
  </si>
  <si>
    <t>GRM188R72A821KA01D</t>
  </si>
  <si>
    <t>CAP CER 820PF 100V 10% X7R 0603</t>
  </si>
  <si>
    <t>490-6374-1-ND</t>
  </si>
  <si>
    <t>GRM1885C1E132JA01D</t>
  </si>
  <si>
    <t>CAP CER 1300PF 25V 5% NP0 0603</t>
  </si>
  <si>
    <t>490-9721-1-ND</t>
  </si>
  <si>
    <t>GRM1885C1H330GA01D</t>
  </si>
  <si>
    <t>CAP CER 33PF 50V 2% NP0 0603</t>
  </si>
  <si>
    <t>490-1499-1-ND</t>
  </si>
  <si>
    <t>GRM188R71H182KA01D</t>
  </si>
  <si>
    <t>CAP CER 1800PF 50V 10% X7R 0603</t>
  </si>
  <si>
    <t>490-1490-1-ND</t>
  </si>
  <si>
    <t>GRM188R71H561KA01D</t>
  </si>
  <si>
    <t>CAP CER 560PF 50V 10% X7R 0603</t>
  </si>
  <si>
    <t>490-1578-1-ND</t>
  </si>
  <si>
    <t>GRM188F51C154ZA01D</t>
  </si>
  <si>
    <t>CAP CER 0.15UF 16V Y5V 0603</t>
  </si>
  <si>
    <t>490-1540-1-ND</t>
  </si>
  <si>
    <t>GRM188R61A474MA61D</t>
  </si>
  <si>
    <t>CAP CER 0.47UF 10V 20% X5R 0603</t>
  </si>
  <si>
    <t>490-1559-1-ND</t>
  </si>
  <si>
    <t>GRM188F51H332ZA01D</t>
  </si>
  <si>
    <t>CAP CER 3300PF 50V Y5V 0603</t>
  </si>
  <si>
    <t>490-1531-1-ND</t>
  </si>
  <si>
    <t>GRM188R71C683KA01D</t>
  </si>
  <si>
    <t>CAP CER 0.068UF 16V 10% X7R 0603</t>
  </si>
  <si>
    <t>490-9684-1-ND</t>
  </si>
  <si>
    <t>GRM1885C1H101JA01J</t>
  </si>
  <si>
    <t>490-1528-1-ND</t>
  </si>
  <si>
    <t>GRM188R71C333KA01D</t>
  </si>
  <si>
    <t>CAP CER 0.033UF 16V 10% X7R 0603</t>
  </si>
  <si>
    <t>490-9693-1-ND</t>
  </si>
  <si>
    <t>GRM188R71H102KA01J</t>
  </si>
  <si>
    <t>490-1404-1-ND</t>
  </si>
  <si>
    <t>GRM1885C1H110JA01D</t>
  </si>
  <si>
    <t>CAP CER 11PF 50V 5% NP0 0603</t>
  </si>
  <si>
    <t>11pF</t>
  </si>
  <si>
    <t>490-6388-1-ND</t>
  </si>
  <si>
    <t>GRM1885C2A100JA01D</t>
  </si>
  <si>
    <t>CAP CER 10PF 100V 5% NP0 0603</t>
  </si>
  <si>
    <t>490-9734-1-ND</t>
  </si>
  <si>
    <t>GRM188R71H103JA01D</t>
  </si>
  <si>
    <t>CAP CER 10000PF 50V 5% X7R 0603</t>
  </si>
  <si>
    <t>490-1574-1-ND</t>
  </si>
  <si>
    <t>GRM188F51E473ZA01D</t>
  </si>
  <si>
    <t>CAP CER 0.047UF 25V Y5V 0603</t>
  </si>
  <si>
    <t>490-1571-1-ND</t>
  </si>
  <si>
    <t>GRM188F51E472ZA01D</t>
  </si>
  <si>
    <t>CAP CER 4700PF 25V Y5V 0603</t>
  </si>
  <si>
    <t>490-1555-1-ND</t>
  </si>
  <si>
    <t>GRM188R71H391KA01D</t>
  </si>
  <si>
    <t>CAP CER 390PF 50V 10% X7R 0603</t>
  </si>
  <si>
    <t>490-1474-1-ND</t>
  </si>
  <si>
    <t>GRM188R72A122KA01D</t>
  </si>
  <si>
    <t>CAP CER 1200PF 100V 10% X7R 0603</t>
  </si>
  <si>
    <t>490-9653-1-ND</t>
  </si>
  <si>
    <t>GRM188R61C104KA01D</t>
  </si>
  <si>
    <t>CAP CER 0.1UF 16V 10% X5R 0603</t>
  </si>
  <si>
    <t>490-1556-1-ND</t>
  </si>
  <si>
    <t>GRM188F51H102ZA01D</t>
  </si>
  <si>
    <t>CAP CER 1000PF 50V Y5V 0603</t>
  </si>
  <si>
    <t>490-1526-1-ND</t>
  </si>
  <si>
    <t>GRM188R71C123KA01D</t>
  </si>
  <si>
    <t>CAP CER 0.012UF 16V 10% X7R 0603</t>
  </si>
  <si>
    <t>490-1350-1-ND</t>
  </si>
  <si>
    <t>GRM1885C2A910JA01D</t>
  </si>
  <si>
    <t>CAP CER 91PF 100V 5% NP0 0603</t>
  </si>
  <si>
    <t>490-1367-1-ND</t>
  </si>
  <si>
    <t>GRM1885C2A471JA01D</t>
  </si>
  <si>
    <t>490-9731-1-ND</t>
  </si>
  <si>
    <t>GRM188R71C104JA01D</t>
  </si>
  <si>
    <t>CAP CER 0.1UF 16V 5% X7R 0603</t>
  </si>
  <si>
    <t>490-9735-1-ND</t>
  </si>
  <si>
    <t>GRM188R71H104KA93J</t>
  </si>
  <si>
    <t>490-9732-1-ND</t>
  </si>
  <si>
    <t>GRM188R71E104JA01D</t>
  </si>
  <si>
    <t>490-1583-1-ND</t>
  </si>
  <si>
    <t>GRM188F51A474ZA01D</t>
  </si>
  <si>
    <t>CAP CER 0.47UF 10V Y5V 0603</t>
  </si>
  <si>
    <t>490-10470-1-ND</t>
  </si>
  <si>
    <t>GRM188C80G106ME47D</t>
  </si>
  <si>
    <t>CAP CER 10UF 4V 20% X6S 0603</t>
  </si>
  <si>
    <t>490-1352-1-ND</t>
  </si>
  <si>
    <t>GRM1885C2A111JA01D</t>
  </si>
  <si>
    <t>CAP CER 110PF 100V 5% NP0 0603</t>
  </si>
  <si>
    <t>490-10469-1-ND</t>
  </si>
  <si>
    <t>GRM188C80G106KE47D</t>
  </si>
  <si>
    <t>CAP CER 10UF 4V 10% X6S 0603</t>
  </si>
  <si>
    <t>490-10472-1-ND</t>
  </si>
  <si>
    <t>GRM188C80J475KE15D</t>
  </si>
  <si>
    <t>CAP CER 4.7UF 6.3V 10% X6S 0603</t>
  </si>
  <si>
    <t>490-9719-1-ND</t>
  </si>
  <si>
    <t>GRM1885C1H270FA01D</t>
  </si>
  <si>
    <t>CAP CER 27PF 50V 1% NP0 0603</t>
  </si>
  <si>
    <t>490-9720-1-ND</t>
  </si>
  <si>
    <t>GRM1885C1H330FA01D</t>
  </si>
  <si>
    <t>CAP CER 33PF 50V 1% NP0 0603</t>
  </si>
  <si>
    <t>490-9724-1-ND</t>
  </si>
  <si>
    <t>GRM1885C1H470FA01D</t>
  </si>
  <si>
    <t>490-9717-1-ND</t>
  </si>
  <si>
    <t>GRM1885C1H220FA01D</t>
  </si>
  <si>
    <t>490-7196-1-ND</t>
  </si>
  <si>
    <t>GRM188C80G226MEA0D</t>
  </si>
  <si>
    <t>CAP CER 22UF 4V 20% X6S 0603</t>
  </si>
  <si>
    <t>490-6394-1-ND</t>
  </si>
  <si>
    <t>GRM1887U1H103JA01D</t>
  </si>
  <si>
    <t>CAP CER 10000PF 50V 5% U2J 0603</t>
  </si>
  <si>
    <t>490-7201-1-ND</t>
  </si>
  <si>
    <t>GRM188R61C106MA73D</t>
  </si>
  <si>
    <t>CAP CER 10UF 16V 20% X5R 0603</t>
  </si>
  <si>
    <t>490-5526-1-ND</t>
  </si>
  <si>
    <t>GRM188R60G226MEA0D</t>
  </si>
  <si>
    <t>CAP CER 22UF 4V 20% X5R 0603</t>
  </si>
  <si>
    <t>490-7198-1-ND</t>
  </si>
  <si>
    <t>GRM188C81C106MA73D</t>
  </si>
  <si>
    <t>CAP CER 10UF 16V 20% X6S 0603</t>
  </si>
  <si>
    <t>490-1575-1-ND</t>
  </si>
  <si>
    <t>GRM188F51E104ZA01D</t>
  </si>
  <si>
    <t>CAP CER 0.1UF 25V Y5V 0603</t>
  </si>
  <si>
    <t>490-9654-1-ND</t>
  </si>
  <si>
    <t>GRM188R61E104KA01D</t>
  </si>
  <si>
    <t>CAP CER 0.1UF 25V 10% X5R 0603</t>
  </si>
  <si>
    <t>490-9668-1-ND</t>
  </si>
  <si>
    <t>GRM1885C1H2R2CA01D</t>
  </si>
  <si>
    <t>CAP CER 2.2PF 50V NP0 0603</t>
  </si>
  <si>
    <t>490-9730-1-ND</t>
  </si>
  <si>
    <t>GRM188R70J104KA01D</t>
  </si>
  <si>
    <t>CAP CER 0.1UF 6.3V 10% X7R 0603</t>
  </si>
  <si>
    <t>490-7770-1-ND</t>
  </si>
  <si>
    <t>GRM188R71H563KA93D</t>
  </si>
  <si>
    <t>CAP CER 0.056UF 50V 10% X7R 0603</t>
  </si>
  <si>
    <t>490-9715-1-ND</t>
  </si>
  <si>
    <t>GRM1885C1H150FA01D</t>
  </si>
  <si>
    <t>CAP CER 15PF 50V 1% NP0 0603</t>
  </si>
  <si>
    <t>490-9666-1-ND</t>
  </si>
  <si>
    <t>GRM1885C1H103JA01D</t>
  </si>
  <si>
    <t>CAP CER 10000PF 50V 5% NP0 0603</t>
  </si>
  <si>
    <t>490-9718-1-ND</t>
  </si>
  <si>
    <t>GRM1885C1H221FA01D</t>
  </si>
  <si>
    <t>CAP CER 220PF 50V 1% NP0 0603</t>
  </si>
  <si>
    <t>490-10475-1-ND</t>
  </si>
  <si>
    <t>GRM188R61A106ME69D</t>
  </si>
  <si>
    <t>CAP CER 10UF 10V 20% X5R 0603</t>
  </si>
  <si>
    <t>490-7611-1-ND</t>
  </si>
  <si>
    <t>GRM188R60J226MEA0D</t>
  </si>
  <si>
    <t>CAP CER 22UF 6.3V 20% X5R 0603</t>
  </si>
  <si>
    <t>490-9713-1-ND</t>
  </si>
  <si>
    <t>GRM1885C1H100FA01D</t>
  </si>
  <si>
    <t>490-10474-1-ND</t>
  </si>
  <si>
    <t>GRM188R61A106KE69D</t>
  </si>
  <si>
    <t>CAP CER 10UF 10V 10% X5R 0603</t>
  </si>
  <si>
    <t>490-9667-1-ND</t>
  </si>
  <si>
    <t>GRM1885C1H1R8CA01D</t>
  </si>
  <si>
    <t>CAP CER 1.8PF 50V NP0 0603</t>
  </si>
  <si>
    <t>490-10479-1-ND</t>
  </si>
  <si>
    <t>GRM188R61C105KA12D</t>
  </si>
  <si>
    <t>490-10486-1-ND</t>
  </si>
  <si>
    <t>GRM188R6YA225MA12D</t>
  </si>
  <si>
    <t>CAP CER 2.2UF 35V 20% X5R 0603</t>
  </si>
  <si>
    <t>490-10468-1-ND</t>
  </si>
  <si>
    <t>GRM188C60J226MEA0D</t>
  </si>
  <si>
    <t>CAP CER 22UF 6.3V 20% X5S 0603</t>
  </si>
  <si>
    <t>X5S</t>
  </si>
  <si>
    <t>490-10471-1-ND</t>
  </si>
  <si>
    <t>GRM188C80J226ME15D</t>
  </si>
  <si>
    <t>CAP CER 22UF 6.3V 20% X6S 0603</t>
  </si>
  <si>
    <t>490-10476-1-ND</t>
  </si>
  <si>
    <t>GRM188R61A226ME15D</t>
  </si>
  <si>
    <t>CAP CER 22UF 10V 20% X5R 0603</t>
  </si>
  <si>
    <t>490-1568-1-ND</t>
  </si>
  <si>
    <t>GRM188F51H104ZA01D</t>
  </si>
  <si>
    <t>CAP CER 0.1UF 50V Y5V 0603</t>
  </si>
  <si>
    <t>490-1577-1-ND</t>
  </si>
  <si>
    <t>GRM188F51C104ZA01D</t>
  </si>
  <si>
    <t>CAP CER 0.1UF 16V Y5V 0603</t>
  </si>
  <si>
    <t>490-1525-1-ND</t>
  </si>
  <si>
    <t>GRM188R71C103KA01D</t>
  </si>
  <si>
    <t>CAP CER 10000PF 16V 10% X7R 0603</t>
  </si>
  <si>
    <t>490-1572-1-ND</t>
  </si>
  <si>
    <t>GRM188F51E103ZA01D</t>
  </si>
  <si>
    <t>CAP CER 10000PF 25V Y5V 0603</t>
  </si>
  <si>
    <t>490-1558-1-ND</t>
  </si>
  <si>
    <t>GRM188F51H222ZA01D</t>
  </si>
  <si>
    <t>CAP CER 2200PF 50V Y5V 0603</t>
  </si>
  <si>
    <t>490-1561-1-ND</t>
  </si>
  <si>
    <t>GRM188F51H472ZA01D</t>
  </si>
  <si>
    <t>CAP CER 4700PF 50V Y5V 0603</t>
  </si>
  <si>
    <t>490-1570-1-ND</t>
  </si>
  <si>
    <t>GRM188F51E102ZA01D</t>
  </si>
  <si>
    <t>CAP CER 1000PF 25V Y5V 0603</t>
  </si>
  <si>
    <t>490-1418-1-ND</t>
  </si>
  <si>
    <t>GRM1885C1H430JA01D</t>
  </si>
  <si>
    <t>CAP CER 43PF 50V 5% NP0 0603</t>
  </si>
  <si>
    <t>490-1420-1-ND</t>
  </si>
  <si>
    <t>GRM1885C1H510JA01D</t>
  </si>
  <si>
    <t>CAP CER 51PF 50V 5% NP0 0603</t>
  </si>
  <si>
    <t>490-1408-1-ND</t>
  </si>
  <si>
    <t>GRM1885C1H160JA01D</t>
  </si>
  <si>
    <t>CAP CER 16PF 50V 5% NP0 0603</t>
  </si>
  <si>
    <t>490-1426-1-ND</t>
  </si>
  <si>
    <t>GRM1885C1H910JA01D</t>
  </si>
  <si>
    <t>CAP CER 91PF 50V 5% NP0 0603</t>
  </si>
  <si>
    <t>490-1476-1-ND</t>
  </si>
  <si>
    <t>GRM188R72A152MA01D</t>
  </si>
  <si>
    <t>CAP CER 1500PF 100V 20% X7R 0603</t>
  </si>
  <si>
    <t>490-1504-1-ND</t>
  </si>
  <si>
    <t>GRM188R71H392KA01D</t>
  </si>
  <si>
    <t>CAP CER 3900PF 50V 10% X7R 0603</t>
  </si>
  <si>
    <t>490-1328-1-ND</t>
  </si>
  <si>
    <t>GRM1885C2A110JA01D</t>
  </si>
  <si>
    <t>CAP CER 11PF 100V 5% NP0 0603</t>
  </si>
  <si>
    <t>490-1465-1-ND</t>
  </si>
  <si>
    <t>GRM188R72A391KA01D</t>
  </si>
  <si>
    <t>CAP CER 390PF 100V 10% X7R 0603</t>
  </si>
  <si>
    <t>490-1534-1-ND</t>
  </si>
  <si>
    <t>GRM188R71A154MA01D</t>
  </si>
  <si>
    <t>CAP CER 0.15UF 10V 20% X7R 0603</t>
  </si>
  <si>
    <t>490-3301-1-ND</t>
  </si>
  <si>
    <t>GRM188F51C224ZA01D</t>
  </si>
  <si>
    <t>CAP CER 0.22UF 16V Y5V 0603</t>
  </si>
  <si>
    <t>490-1436-1-ND</t>
  </si>
  <si>
    <t>GRM1885C1H241JA01D</t>
  </si>
  <si>
    <t>CAP CER 240PF 50V 5% NP0 0603</t>
  </si>
  <si>
    <t>490-1586-1-ND</t>
  </si>
  <si>
    <t>GRM188F51A225ZE01D</t>
  </si>
  <si>
    <t>CAP CER 2.2UF 10V Y5V 0603</t>
  </si>
  <si>
    <t>490-1547-1-ND</t>
  </si>
  <si>
    <t>GRM188R60J334KA01D</t>
  </si>
  <si>
    <t>CAP CER 0.33UF 6.3V 10% X5R 0603</t>
  </si>
  <si>
    <t>490-1470-1-ND</t>
  </si>
  <si>
    <t>GRM188R72A681MA01D</t>
  </si>
  <si>
    <t>CAP CER 680PF 100V 20% X7R 0603</t>
  </si>
  <si>
    <t>490-1484-1-ND</t>
  </si>
  <si>
    <t>GRM188R71H221MA01D</t>
  </si>
  <si>
    <t>CAP CER 220PF 50V 20% X7R 0603</t>
  </si>
  <si>
    <t>490-1385-1-ND</t>
  </si>
  <si>
    <t>GRM1885C1H3R6CZ01D</t>
  </si>
  <si>
    <t>CAP CER 3.6PF 50V NP0 0603</t>
  </si>
  <si>
    <t>490-1463-1-ND</t>
  </si>
  <si>
    <t>GRM188R72A331MA01D</t>
  </si>
  <si>
    <t>CAP CER 330PF 100V 20% X7R 0603</t>
  </si>
  <si>
    <t>490-1461-1-ND</t>
  </si>
  <si>
    <t>GRM188R72A221MA01D</t>
  </si>
  <si>
    <t>CAP CER 220PF 100V 20% X7R 0603</t>
  </si>
  <si>
    <t>490-3524-1-ND</t>
  </si>
  <si>
    <t>GRM188R72E681KW07D</t>
  </si>
  <si>
    <t>CAP CER 680PF 250V 10% X7R 0603</t>
  </si>
  <si>
    <t>490-1401-1-ND</t>
  </si>
  <si>
    <t>GRM1885C1H9R0DZ01D</t>
  </si>
  <si>
    <t>CAP CER 9PF 50V NP0 0603</t>
  </si>
  <si>
    <t>490-1396-1-ND</t>
  </si>
  <si>
    <t>GRM1885C1H6R8DZ01D</t>
  </si>
  <si>
    <t>CAP CER 6.8PF 50V NP0 0603</t>
  </si>
  <si>
    <t>490-1397-1-ND</t>
  </si>
  <si>
    <t>GRM1885C1H7R0DZ01D</t>
  </si>
  <si>
    <t>CAP CER 7PF 50V NP0 0603</t>
  </si>
  <si>
    <t>490-1398-1-ND</t>
  </si>
  <si>
    <t>GRM1885C1H7R5DZ01D</t>
  </si>
  <si>
    <t>CAP CER 7.5PF 50V NP0 0603</t>
  </si>
  <si>
    <t>7.5pF</t>
  </si>
  <si>
    <t>490-1399-1-ND</t>
  </si>
  <si>
    <t>GRM1885C1H8R0DZ01D</t>
  </si>
  <si>
    <t>490-1400-1-ND</t>
  </si>
  <si>
    <t>GRM1885C1H8R2DZ01D</t>
  </si>
  <si>
    <t>CAP CER 8.2PF 50V NP0 0603</t>
  </si>
  <si>
    <t>490-1402-1-ND</t>
  </si>
  <si>
    <t>GRM1885C1H9R1DZ01D</t>
  </si>
  <si>
    <t>CAP CER 9.1PF 50V NP0 0603</t>
  </si>
  <si>
    <t>9.1pF</t>
  </si>
  <si>
    <t>490-1394-1-ND</t>
  </si>
  <si>
    <t>GRM1885C1H6R2DZ01D</t>
  </si>
  <si>
    <t>CAP CER 6.2PF 50V NP0 0603</t>
  </si>
  <si>
    <t>6.2pF</t>
  </si>
  <si>
    <t>490-1395-1-ND</t>
  </si>
  <si>
    <t>GRM1885C1H6R8CZ01D</t>
  </si>
  <si>
    <t>490-1392-1-ND</t>
  </si>
  <si>
    <t>GRM1885C1H5R6DZ01D</t>
  </si>
  <si>
    <t>CAP CER 5.6PF 50V NP0 0603</t>
  </si>
  <si>
    <t>490-1393-1-ND</t>
  </si>
  <si>
    <t>GRM1885C1H6R0DZ01D</t>
  </si>
  <si>
    <t>CAP CER 6PF 50V NP0 0603</t>
  </si>
  <si>
    <t>490-1391-1-ND</t>
  </si>
  <si>
    <t>GRM1885C1H5R1DZ01D</t>
  </si>
  <si>
    <t>CAP CER 5.1PF 50V NP0 0603</t>
  </si>
  <si>
    <t>490-1384-1-ND</t>
  </si>
  <si>
    <t>GRM1885C1H3R3CZ01D</t>
  </si>
  <si>
    <t>CAP CER 3.3PF 50V NP0 0603</t>
  </si>
  <si>
    <t>490-1379-1-ND</t>
  </si>
  <si>
    <t>GRM1885C1H2R0CZ01D</t>
  </si>
  <si>
    <t>CAP CER 2PF 50V NP0 0603</t>
  </si>
  <si>
    <t>490-1380-1-ND</t>
  </si>
  <si>
    <t>GRM1885C1H2R2CZ01D</t>
  </si>
  <si>
    <t>490-1381-1-ND</t>
  </si>
  <si>
    <t>GRM1885C1H2R4CZ01D</t>
  </si>
  <si>
    <t>CAP CER 2.4PF 50V NP0 0603</t>
  </si>
  <si>
    <t>490-1382-1-ND</t>
  </si>
  <si>
    <t>GRM1885C1H2R7CZ01D</t>
  </si>
  <si>
    <t>CAP CER 2.7PF 50V NP0 0603</t>
  </si>
  <si>
    <t>490-1383-1-ND</t>
  </si>
  <si>
    <t>GRM1885C1H3R0CZ01D</t>
  </si>
  <si>
    <t>CAP CER 3PF 50V NP0 0603</t>
  </si>
  <si>
    <t>490-1377-1-ND</t>
  </si>
  <si>
    <t>GRM1885C1H1R6CZ01D</t>
  </si>
  <si>
    <t>CAP CER 1.6PF 50V NP0 0603</t>
  </si>
  <si>
    <t>1.6pF</t>
  </si>
  <si>
    <t>490-1386-1-ND</t>
  </si>
  <si>
    <t>GRM1885C1H3R9CZ01D</t>
  </si>
  <si>
    <t>CAP CER 3.9PF 50V NP0 0603</t>
  </si>
  <si>
    <t>490-1387-1-ND</t>
  </si>
  <si>
    <t>GRM1885C1H4R0CZ01D</t>
  </si>
  <si>
    <t>CAP CER 4PF 50V NP0 0603</t>
  </si>
  <si>
    <t>490-1388-1-ND</t>
  </si>
  <si>
    <t>GRM1885C1H4R3CZ01D</t>
  </si>
  <si>
    <t>CAP CER 4.3PF 50V NP0 0603</t>
  </si>
  <si>
    <t>490-1389-1-ND</t>
  </si>
  <si>
    <t>GRM1885C1H4R7CZ01D</t>
  </si>
  <si>
    <t>CAP CER 4.7PF 50V NP0 0603</t>
  </si>
  <si>
    <t>490-1390-1-ND</t>
  </si>
  <si>
    <t>GRM1885C1H5R0CZ01D</t>
  </si>
  <si>
    <t>CAP CER 5PF 50V NP0 0603</t>
  </si>
  <si>
    <t>490-1378-1-ND</t>
  </si>
  <si>
    <t>GRM1885C1H1R8CZ01D</t>
  </si>
  <si>
    <t>490-1375-1-ND</t>
  </si>
  <si>
    <t>GRM1885C1H1R3CZ01D</t>
  </si>
  <si>
    <t>CAP CER 1.3PF 50V NP0 0603</t>
  </si>
  <si>
    <t>490-1376-1-ND</t>
  </si>
  <si>
    <t>GRM1885C1H1R5CZ01D</t>
  </si>
  <si>
    <t>CAP CER 1.5PF 50V NP0 0603</t>
  </si>
  <si>
    <t>490-1374-1-ND</t>
  </si>
  <si>
    <t>GRM1885C1H1R2CZ01D</t>
  </si>
  <si>
    <t>CAP CER 1.2PF 50V NP0 0603</t>
  </si>
  <si>
    <t>490-1370-1-ND</t>
  </si>
  <si>
    <t>GRM1885C1HR50CZ01D</t>
  </si>
  <si>
    <t>CAP CER 0.5PF 50V NP0 0603</t>
  </si>
  <si>
    <t>490-1371-1-ND</t>
  </si>
  <si>
    <t>GRM1885C1HR75CZ01D</t>
  </si>
  <si>
    <t>CAP CER 0.75PF 50V NP0 0603</t>
  </si>
  <si>
    <t>0.75pF</t>
  </si>
  <si>
    <t>490-1372-1-ND</t>
  </si>
  <si>
    <t>GRM1885C1H1R0CZ01D</t>
  </si>
  <si>
    <t>CAP CER 1PF 50V NP0 0603</t>
  </si>
  <si>
    <t>490-1373-1-ND</t>
  </si>
  <si>
    <t>GRM1885C1H1R1CZ01D</t>
  </si>
  <si>
    <t>CAP CER 1.1PF 50V NP0 0603</t>
  </si>
  <si>
    <t>490-1551-1-ND</t>
  </si>
  <si>
    <t>GRM188R60J225ME01D</t>
  </si>
  <si>
    <t>CAP CER 2.2UF 6.3V 20% X5R 0603</t>
  </si>
  <si>
    <t>490-1554-1-ND</t>
  </si>
  <si>
    <t>GRM188F52A332ZD01D</t>
  </si>
  <si>
    <t>CAP CER 3300PF 100V Y5V 0603</t>
  </si>
  <si>
    <t>490-1557-1-ND</t>
  </si>
  <si>
    <t>GRM188F51H152ZA01D</t>
  </si>
  <si>
    <t>CAP CER 1500PF 50V Y5V 0603</t>
  </si>
  <si>
    <t>490-1560-1-ND</t>
  </si>
  <si>
    <t>GRM188R71H332MA01D</t>
  </si>
  <si>
    <t>CAP CER 3300PF 50V 20% X7R 0603</t>
  </si>
  <si>
    <t>490-1562-1-ND</t>
  </si>
  <si>
    <t>GRM188F51H682ZA01D</t>
  </si>
  <si>
    <t>CAP CER 6800PF 50V Y5V 0603</t>
  </si>
  <si>
    <t>490-1542-1-ND</t>
  </si>
  <si>
    <t>GRM188R61A684MA61D</t>
  </si>
  <si>
    <t>CAP CER 0.68UF 10V 20% X5R 0603</t>
  </si>
  <si>
    <t>490-1588-1-ND</t>
  </si>
  <si>
    <t>GRM188E41H103MA01D</t>
  </si>
  <si>
    <t>CAP CER 10000PF 50V 20% Z5U 0603</t>
  </si>
  <si>
    <t>490-1581-1-ND</t>
  </si>
  <si>
    <t>GRM188F51C684ZA01D</t>
  </si>
  <si>
    <t>CAP CER 0.68UF 16V Y5V 0603</t>
  </si>
  <si>
    <t>490-1566-1-ND</t>
  </si>
  <si>
    <t>GRM188F51H333ZA01D</t>
  </si>
  <si>
    <t>CAP CER 0.033UF 50V Y5V 0603</t>
  </si>
  <si>
    <t>490-1573-1-ND</t>
  </si>
  <si>
    <t>GRM188F51E333ZA01D</t>
  </si>
  <si>
    <t>CAP CER 0.033UF 25V Y5V 0603</t>
  </si>
  <si>
    <t>490-1564-1-ND</t>
  </si>
  <si>
    <t>GRM188F51H153ZA01D</t>
  </si>
  <si>
    <t>CAP CER 0.015UF 50V Y5V 0603</t>
  </si>
  <si>
    <t>490-1480-1-ND</t>
  </si>
  <si>
    <t>GRM188R72A272KA01D</t>
  </si>
  <si>
    <t>CAP CER 2700PF 100V 10% X7R 0603</t>
  </si>
  <si>
    <t>490-1482-1-ND</t>
  </si>
  <si>
    <t>GRM188R72A332MA01D</t>
  </si>
  <si>
    <t>CAP CER 3300PF 100V 20% X7R 0603</t>
  </si>
  <si>
    <t>490-1488-1-ND</t>
  </si>
  <si>
    <t>GRM188R71H471MA01D</t>
  </si>
  <si>
    <t>CAP CER 470PF 50V 20% X7R 0603</t>
  </si>
  <si>
    <t>490-1487-1-ND</t>
  </si>
  <si>
    <t>GRM188R71H331MA01D</t>
  </si>
  <si>
    <t>CAP CER 330PF 50V 20% X7R 0603</t>
  </si>
  <si>
    <t>490-1492-1-ND</t>
  </si>
  <si>
    <t>GRM188R71H681MA01D</t>
  </si>
  <si>
    <t>CAP CER 680PF 50V 20% X7R 0603</t>
  </si>
  <si>
    <t>490-1479-1-ND</t>
  </si>
  <si>
    <t>GRM188R72A222MA01D</t>
  </si>
  <si>
    <t>CAP CER 2200PF 100V 20% X7R 0603</t>
  </si>
  <si>
    <t>490-1495-1-ND</t>
  </si>
  <si>
    <t>GRM188R71H102MA01D</t>
  </si>
  <si>
    <t>CAP CER 1000PF 50V 20% X7R 0603</t>
  </si>
  <si>
    <t>490-1464-1-ND</t>
  </si>
  <si>
    <t>GRM188R72A331KA01D</t>
  </si>
  <si>
    <t>CAP CER 330PF 100V 10% X7R 0603</t>
  </si>
  <si>
    <t>490-1466-1-ND</t>
  </si>
  <si>
    <t>GRM188R72A471MA01D</t>
  </si>
  <si>
    <t>CAP CER 470PF 100V 20% X7R 0603</t>
  </si>
  <si>
    <t>490-1473-1-ND</t>
  </si>
  <si>
    <t>GRM188R72A102MA01D</t>
  </si>
  <si>
    <t>CAP CER 1000PF 100V 20% X7R 0603</t>
  </si>
  <si>
    <t>490-1515-1-ND</t>
  </si>
  <si>
    <t>GRM188R71H153MA01D</t>
  </si>
  <si>
    <t>CAP CER 0.015UF 50V 20% X7R 0603</t>
  </si>
  <si>
    <t>490-1518-1-ND</t>
  </si>
  <si>
    <t>GRM188R71H223MA01D</t>
  </si>
  <si>
    <t>CAP CER 0.022UF 50V 20% X7R 0603</t>
  </si>
  <si>
    <t>490-1509-1-ND</t>
  </si>
  <si>
    <t>GRM188R71H682MA01D</t>
  </si>
  <si>
    <t>CAP CER 6800PF 50V 20% X7R 0603</t>
  </si>
  <si>
    <t>490-1501-1-ND</t>
  </si>
  <si>
    <t>GRM188R71H222MA01D</t>
  </si>
  <si>
    <t>CAP CER 2200PF 50V 20% X7R 0603</t>
  </si>
  <si>
    <t>490-1505-1-ND</t>
  </si>
  <si>
    <t>GRM188R71H472MA01D</t>
  </si>
  <si>
    <t>CAP CER 4700PF 50V 20% X7R 0603</t>
  </si>
  <si>
    <t>490-3299-1-ND</t>
  </si>
  <si>
    <t>GRM188F51E224ZA01D</t>
  </si>
  <si>
    <t>CAP CER 0.22UF 25V Y5V 0603</t>
  </si>
  <si>
    <t>490-3300-1-ND</t>
  </si>
  <si>
    <t>GRM188F51E474ZA01D</t>
  </si>
  <si>
    <t>CAP CER 0.47UF 25V Y5V 0603</t>
  </si>
  <si>
    <t>490-3892-1-ND</t>
  </si>
  <si>
    <t>GRM185R60J475ME15D</t>
  </si>
  <si>
    <t>490-6393-1-ND</t>
  </si>
  <si>
    <t>GRM1885C2A5R0CA01D</t>
  </si>
  <si>
    <t>CAP CER 5PF 100V NP0 0603</t>
  </si>
  <si>
    <t>490-6401-1-ND</t>
  </si>
  <si>
    <t>GRM188C70J225KE20D</t>
  </si>
  <si>
    <t>CAP CER 2.2UF 6.3V 10% X7S 0603</t>
  </si>
  <si>
    <t>http://product.tdk.com/capacitor/leadmlcc/en/documents/leadmlcc_commercial_general_en.pdf</t>
  </si>
  <si>
    <t>http://media.digikey.com/photos/TDK%20Photos/FK28C0G1H470J.JPG</t>
  </si>
  <si>
    <t>445-4762-ND</t>
  </si>
  <si>
    <t>FK18C0G1H180J</t>
  </si>
  <si>
    <t>TDK Corporation</t>
  </si>
  <si>
    <t>CAP CER 18PF 50V 5% RADIAL</t>
  </si>
  <si>
    <t>Bulk</t>
  </si>
  <si>
    <t>FK</t>
  </si>
  <si>
    <t>Through Hole</t>
  </si>
  <si>
    <t>Radial</t>
  </si>
  <si>
    <t>0.157" L x 0.098" W (4.00mm x 2.50mm)</t>
  </si>
  <si>
    <t>0.217" (5.50mm)</t>
  </si>
  <si>
    <t>0.098" (2.50mm)</t>
  </si>
  <si>
    <t>Formed Leads - Kinked</t>
  </si>
  <si>
    <t>445-4768-ND</t>
  </si>
  <si>
    <t>FK18C0G1H560J</t>
  </si>
  <si>
    <t>CAP CER 56PF 50V 5% RADIAL</t>
  </si>
  <si>
    <t>445-4775-ND</t>
  </si>
  <si>
    <t>FK18C0G1H221J</t>
  </si>
  <si>
    <t>CAP CER 220PF 50V 5% RADIAL</t>
  </si>
  <si>
    <t>445-4764-ND</t>
  </si>
  <si>
    <t>FK18C0G1H270J</t>
  </si>
  <si>
    <t>CAP CER 27PF 50V 5% RADIAL</t>
  </si>
  <si>
    <t>445-8375-ND</t>
  </si>
  <si>
    <t>FK18C0G1H010C</t>
  </si>
  <si>
    <t>CAP CER 1PF 50V RADIAL</t>
  </si>
  <si>
    <t>445-4767-ND</t>
  </si>
  <si>
    <t>FK18C0G1H470J</t>
  </si>
  <si>
    <t>CAP CER 47PF 50V 5% RADIAL</t>
  </si>
  <si>
    <t>445-8390-ND</t>
  </si>
  <si>
    <t>FK18C0G1H4R7C</t>
  </si>
  <si>
    <t>CAP CER 4.7PF 50V RADIAL</t>
  </si>
  <si>
    <t>445-8376-ND</t>
  </si>
  <si>
    <t>FK18C0G1H020C</t>
  </si>
  <si>
    <t>CAP CER 2PF 50V RADIAL</t>
  </si>
  <si>
    <t>445-8379-ND</t>
  </si>
  <si>
    <t>FK18C0G1H050C</t>
  </si>
  <si>
    <t>CAP CER 5PF 50V RADIAL</t>
  </si>
  <si>
    <t>445-8386-ND</t>
  </si>
  <si>
    <t>FK18C0G1H2R2C</t>
  </si>
  <si>
    <t>CAP CER 2.2PF 50V RADIAL</t>
  </si>
  <si>
    <t>445-4763-ND</t>
  </si>
  <si>
    <t>FK18C0G1H220J</t>
  </si>
  <si>
    <t>CAP CER 22PF 50V 5% RADIAL</t>
  </si>
  <si>
    <t>445-4759-ND</t>
  </si>
  <si>
    <t>FK18C0G1H100D</t>
  </si>
  <si>
    <t>CAP CER 10PF 50V RADIAL</t>
  </si>
  <si>
    <t>445-4765-ND</t>
  </si>
  <si>
    <t>FK18C0G1H330J</t>
  </si>
  <si>
    <t>CAP CER 33PF 50V 5% RADIAL</t>
  </si>
  <si>
    <t>445-8388-ND</t>
  </si>
  <si>
    <t>FK18C0G1H3R3C</t>
  </si>
  <si>
    <t>CAP CER 3.3PF 50V RADIAL</t>
  </si>
  <si>
    <t>445-4771-ND</t>
  </si>
  <si>
    <t>FK18C0G1H101J</t>
  </si>
  <si>
    <t>CAP CER 100PF 50V 5% RADIAL</t>
  </si>
  <si>
    <t>445-4783-ND</t>
  </si>
  <si>
    <t>FK18C0G1H102J</t>
  </si>
  <si>
    <t>CAP CER 1000PF 50V 5% RADIAL</t>
  </si>
  <si>
    <t>445-4779-ND</t>
  </si>
  <si>
    <t>FK18C0G1H471J</t>
  </si>
  <si>
    <t>CAP CER 470PF 50V 5% RADIAL</t>
  </si>
  <si>
    <t>445-4786-ND</t>
  </si>
  <si>
    <t>FK18C0G1H182J</t>
  </si>
  <si>
    <t>CAP CER 1800PF 50V 5% RADIAL</t>
  </si>
  <si>
    <t>445-4777-ND</t>
  </si>
  <si>
    <t>FK18C0G1H331J</t>
  </si>
  <si>
    <t>CAP CER 330PF 50V 5% RADIAL</t>
  </si>
  <si>
    <t>445-4787-ND</t>
  </si>
  <si>
    <t>FK18C0G1H222J</t>
  </si>
  <si>
    <t>CAP CER 2200PF 50V 5% RADIAL</t>
  </si>
  <si>
    <t>445-8384-ND</t>
  </si>
  <si>
    <t>FK18C0G1H103J</t>
  </si>
  <si>
    <t>CAP CER 10000PF 50V 5% RADIAL</t>
  </si>
  <si>
    <t>http://media.digikey.com/Photos/TDK%20Photos/FK55-SERIES.jpg</t>
  </si>
  <si>
    <t>445-4795-ND</t>
  </si>
  <si>
    <t>FK14C0G1H103J</t>
  </si>
  <si>
    <t>0.217" L x 0.177" W (5.50mm x 4.50mm)</t>
  </si>
  <si>
    <t>http://product.tdk.com/capacitor/leadmlcc/en/documents/leadmlcc_commercial_midvoltage_en.pdf</t>
  </si>
  <si>
    <t>http://media.digikey.com/Photos/TDK%20Photos/FK53-SERIES.jpg</t>
  </si>
  <si>
    <t>445-8332-ND</t>
  </si>
  <si>
    <t>FK16C0G2A103J</t>
  </si>
  <si>
    <t>CAP CER 10000PF 100V 5% RADIAL</t>
  </si>
  <si>
    <t>0.217" L x 0.138" W (5.50mm x 3.50mm)</t>
  </si>
  <si>
    <t>0.236" (6.00mm)</t>
  </si>
  <si>
    <t>445-8327-ND</t>
  </si>
  <si>
    <t>FK16C0G1H473J</t>
  </si>
  <si>
    <t>CAP CER 0.047UF 50V 5% RADIAL</t>
  </si>
  <si>
    <t>445-8325-ND</t>
  </si>
  <si>
    <t>FK16C0G1H104J</t>
  </si>
  <si>
    <t>CAP CER 0.1UF 50V 5% RADIAL</t>
  </si>
  <si>
    <t>http://media.digikey.com/Photos/TDK%20Photos/FK54-SERIES.jpg</t>
  </si>
  <si>
    <t>445-4801-ND</t>
  </si>
  <si>
    <t>FK11C0G1H104J</t>
  </si>
  <si>
    <t>0.217" L x 0.157" W (5.50mm x 4.00mm)</t>
  </si>
  <si>
    <t>0.276" (7.00mm)</t>
  </si>
  <si>
    <t>445-4769-ND</t>
  </si>
  <si>
    <t>FK18C0G1H680J</t>
  </si>
  <si>
    <t>CAP CER 68PF 50V 5% RADIAL</t>
  </si>
  <si>
    <t>445-8383-ND</t>
  </si>
  <si>
    <t>FK18C0G1H090D</t>
  </si>
  <si>
    <t>CAP CER 9PF 50V RADIAL</t>
  </si>
  <si>
    <t>445-8382-ND</t>
  </si>
  <si>
    <t>FK18C0G1H080D</t>
  </si>
  <si>
    <t>CAP CER 8PF 50V RADIAL</t>
  </si>
  <si>
    <t>445-4770-ND</t>
  </si>
  <si>
    <t>FK18C0G1H820J</t>
  </si>
  <si>
    <t>CAP CER 82PF 50V 5% RADIAL</t>
  </si>
  <si>
    <t>445-8381-ND</t>
  </si>
  <si>
    <t>FK18C0G1H070D</t>
  </si>
  <si>
    <t>CAP CER 7PF 50V RADIAL</t>
  </si>
  <si>
    <t>445-4772-ND</t>
  </si>
  <si>
    <t>FK18C0G1H121J</t>
  </si>
  <si>
    <t>CAP CER 120PF 50V 5% RADIAL</t>
  </si>
  <si>
    <t>445-8394-ND</t>
  </si>
  <si>
    <t>FK18C0G1H822J</t>
  </si>
  <si>
    <t>CAP CER 8200PF 50V 5% RADIAL</t>
  </si>
  <si>
    <t>445-4789-ND</t>
  </si>
  <si>
    <t>FK18C0G1H332J</t>
  </si>
  <si>
    <t>CAP CER 3300PF 50V 5% RADIAL</t>
  </si>
  <si>
    <t>445-4778-ND</t>
  </si>
  <si>
    <t>FK18C0G1H391J</t>
  </si>
  <si>
    <t>CAP CER 390PF 50V 5% RADIAL</t>
  </si>
  <si>
    <t>445-4785-ND</t>
  </si>
  <si>
    <t>FK18C0G1H152J</t>
  </si>
  <si>
    <t>CAP CER 1500PF 50V 5% RADIAL</t>
  </si>
  <si>
    <t>445-4390-ND</t>
  </si>
  <si>
    <t>FK18C0G2A821J</t>
  </si>
  <si>
    <t>CAP CER 820PF 100V 5% RADIAL</t>
  </si>
  <si>
    <t>445-4776-ND</t>
  </si>
  <si>
    <t>FK18C0G1H271J</t>
  </si>
  <si>
    <t>CAP CER 270PF 50V 5% RADIAL</t>
  </si>
  <si>
    <t>445-4379-ND</t>
  </si>
  <si>
    <t>FK18C0G2A101J</t>
  </si>
  <si>
    <t>CAP CER 100PF 100V 5% RADIAL</t>
  </si>
  <si>
    <t>445-4387-ND</t>
  </si>
  <si>
    <t>FK18C0G2A471J</t>
  </si>
  <si>
    <t>CAP CER 470PF 100V 5% RADIAL</t>
  </si>
  <si>
    <t>445-4782-ND</t>
  </si>
  <si>
    <t>FK18C0G1H821J</t>
  </si>
  <si>
    <t>CAP CER 820PF 50V 5% RADIAL</t>
  </si>
  <si>
    <t>445-4388-ND</t>
  </si>
  <si>
    <t>FK18C0G2A561J</t>
  </si>
  <si>
    <t>CAP CER 560PF 100V 5% RADIAL</t>
  </si>
  <si>
    <t>445-4380-ND</t>
  </si>
  <si>
    <t>FK18C0G2A121J</t>
  </si>
  <si>
    <t>CAP CER 120PF 100V 5% RADIAL</t>
  </si>
  <si>
    <t>445-4794-ND</t>
  </si>
  <si>
    <t>FK14C0G1H822J</t>
  </si>
  <si>
    <t>445-4414-ND</t>
  </si>
  <si>
    <t>FK14C0G2E102J</t>
  </si>
  <si>
    <t>CAP CER 1000PF 250V 5% RADIAL</t>
  </si>
  <si>
    <t>445-4791-ND</t>
  </si>
  <si>
    <t>FK14C0G1H472J</t>
  </si>
  <si>
    <t>CAP CER 4700PF 50V 5% RADIAL</t>
  </si>
  <si>
    <t>445-8337-ND</t>
  </si>
  <si>
    <t>FK16C0G2A822J</t>
  </si>
  <si>
    <t>CAP CER 8200PF 100V 5% RADIAL</t>
  </si>
  <si>
    <t>445-8336-ND</t>
  </si>
  <si>
    <t>FK16C0G2A682J</t>
  </si>
  <si>
    <t>CAP CER 6800PF 100V 5% RADIAL</t>
  </si>
  <si>
    <t>http://media.digikey.com/Photos/TDK%20Photos/FK14xxx.jpg</t>
  </si>
  <si>
    <t>445-8280-ND</t>
  </si>
  <si>
    <t>FK14C0G1H223J</t>
  </si>
  <si>
    <t>CAP CER 0.022UF 50V 5% RADIAL</t>
  </si>
  <si>
    <t>0.177" L x 0.098" W (4.50mm x 2.50mm)</t>
  </si>
  <si>
    <t>445-4798-ND</t>
  </si>
  <si>
    <t>FK16C0G1H333J</t>
  </si>
  <si>
    <t>CAP CER 0.033UF 50V 5% RADIAL</t>
  </si>
  <si>
    <t>445-8242-ND</t>
  </si>
  <si>
    <t>FK11C0G2A153J</t>
  </si>
  <si>
    <t>CAP CER 0.015UF 100V 5% RADIAL</t>
  </si>
  <si>
    <t>445-8245-ND</t>
  </si>
  <si>
    <t>FK11C0G2A473J</t>
  </si>
  <si>
    <t>CAP CER 0.047UF 100V 5% RADIAL</t>
  </si>
  <si>
    <t>445-8282-ND</t>
  </si>
  <si>
    <t>FK14C0G1H332J</t>
  </si>
  <si>
    <t>445-4792-ND</t>
  </si>
  <si>
    <t>FK14C0G1H562J</t>
  </si>
  <si>
    <t>CAP CER 5600PF 50V 5% RADIAL</t>
  </si>
  <si>
    <t>445-4406-ND</t>
  </si>
  <si>
    <t>FK14C0G2A152J</t>
  </si>
  <si>
    <t>CAP CER 1500PF 100V 5% RADIAL</t>
  </si>
  <si>
    <t>445-4409-ND</t>
  </si>
  <si>
    <t>FK14C0G2A272J</t>
  </si>
  <si>
    <t>CAP CER 2700PF 100V 5% RADIAL</t>
  </si>
  <si>
    <t>445-4408-ND</t>
  </si>
  <si>
    <t>FK14C0G2A222J</t>
  </si>
  <si>
    <t>CAP CER 2200PF 100V 5% RADIAL</t>
  </si>
  <si>
    <t>445-8335-ND</t>
  </si>
  <si>
    <t>FK16C0G2A562J</t>
  </si>
  <si>
    <t>CAP CER 5600PF 100V 5% RADIAL</t>
  </si>
  <si>
    <t>445-8279-ND</t>
  </si>
  <si>
    <t>FK14C0G1H153J</t>
  </si>
  <si>
    <t>CAP CER 0.015UF 50V 5% RADIAL</t>
  </si>
  <si>
    <t>445-8333-ND</t>
  </si>
  <si>
    <t>FK16C0G2A392J</t>
  </si>
  <si>
    <t>CAP CER 3900PF 100V 5% RADIAL</t>
  </si>
  <si>
    <t>445-4797-ND</t>
  </si>
  <si>
    <t>FK16C0G1H223J</t>
  </si>
  <si>
    <t>445-8326-ND</t>
  </si>
  <si>
    <t>FK16C0G1H472J</t>
  </si>
  <si>
    <t>445-8328-ND</t>
  </si>
  <si>
    <t>FK16C0G1H562J</t>
  </si>
  <si>
    <t>445-8329-ND</t>
  </si>
  <si>
    <t>FK16C0G1H682J</t>
  </si>
  <si>
    <t>CAP CER 6800PF 50V 5% RADIAL</t>
  </si>
  <si>
    <t>445-8240-ND</t>
  </si>
  <si>
    <t>FK11C0G1H223J</t>
  </si>
  <si>
    <t>445-4799-ND</t>
  </si>
  <si>
    <t>FK11C0G1H473J</t>
  </si>
  <si>
    <t>445-8241-ND</t>
  </si>
  <si>
    <t>FK11C0G1H333J</t>
  </si>
  <si>
    <t>445-8244-ND</t>
  </si>
  <si>
    <t>FK11C0G2A333J</t>
  </si>
  <si>
    <t>CAP CER 0.033UF 100V 5% RADIAL</t>
  </si>
  <si>
    <t>445-4761-ND</t>
  </si>
  <si>
    <t>FK18C0G1H150J</t>
  </si>
  <si>
    <t>CAP CER 15PF 50V 5% RADIAL</t>
  </si>
  <si>
    <t>445-8378-ND</t>
  </si>
  <si>
    <t>FK18C0G1H040C</t>
  </si>
  <si>
    <t>CAP CER 4PF 50V RADIAL</t>
  </si>
  <si>
    <t>445-8387-ND</t>
  </si>
  <si>
    <t>FK18C0G1H392J</t>
  </si>
  <si>
    <t>CAP CER 3900PF 50V 5% RADIAL</t>
  </si>
  <si>
    <t>445-8391-ND</t>
  </si>
  <si>
    <t>FK18C0G1H562J</t>
  </si>
  <si>
    <t>445-8389-ND</t>
  </si>
  <si>
    <t>FK18C0G1H472J</t>
  </si>
  <si>
    <t>445-4404-ND</t>
  </si>
  <si>
    <t>FK14C0G2A102J</t>
  </si>
  <si>
    <t>CAP CER 1000PF 100V 5% RADIAL</t>
  </si>
  <si>
    <t>445-4780-ND</t>
  </si>
  <si>
    <t>FK18C0G1H561J</t>
  </si>
  <si>
    <t>CAP CER 560PF 50V 5% RADIAL</t>
  </si>
  <si>
    <t>445-8330-ND</t>
  </si>
  <si>
    <t>FK16C0G1H683J</t>
  </si>
  <si>
    <t>CAP CER 0.068UF 50V 5% RADIAL</t>
  </si>
  <si>
    <t>445-8377-ND</t>
  </si>
  <si>
    <t>FK18C0G1H030C</t>
  </si>
  <si>
    <t>CAP CER 3PF 50V RADIAL</t>
  </si>
  <si>
    <t>445-4766-ND</t>
  </si>
  <si>
    <t>FK18C0G1H390J</t>
  </si>
  <si>
    <t>CAP CER 39PF 50V 5% RADIAL</t>
  </si>
  <si>
    <t>445-8380-ND</t>
  </si>
  <si>
    <t>FK18C0G1H060D</t>
  </si>
  <si>
    <t>CAP CER 6PF 50V RADIAL</t>
  </si>
  <si>
    <t>445-4773-ND</t>
  </si>
  <si>
    <t>FK18C0G1H151J</t>
  </si>
  <si>
    <t>CAP CER 150PF 50V 5% RADIAL</t>
  </si>
  <si>
    <t>445-8393-ND</t>
  </si>
  <si>
    <t>FK18C0G1H6R8D</t>
  </si>
  <si>
    <t>CAP CER 6.8PF 50V RADIAL</t>
  </si>
  <si>
    <t>445-8392-ND</t>
  </si>
  <si>
    <t>FK18C0G1H682J</t>
  </si>
  <si>
    <t>445-4405-ND</t>
  </si>
  <si>
    <t>FK14C0G2A122J</t>
  </si>
  <si>
    <t>CAP CER 1200PF 100V 5% RADIAL</t>
  </si>
  <si>
    <t>445-4391-ND</t>
  </si>
  <si>
    <t>FK18C0G2A102J</t>
  </si>
  <si>
    <t>445-4788-ND</t>
  </si>
  <si>
    <t>FK18C0G1H272J</t>
  </si>
  <si>
    <t>CAP CER 2700PF 50V 5% RADIAL</t>
  </si>
  <si>
    <t>445-4384-ND</t>
  </si>
  <si>
    <t>FK18C0G2A271J</t>
  </si>
  <si>
    <t>CAP CER 270PF 100V 5% RADIAL</t>
  </si>
  <si>
    <t>445-4385-ND</t>
  </si>
  <si>
    <t>FK18C0G2A331J</t>
  </si>
  <si>
    <t>CAP CER 330PF 100V 5% RADIAL</t>
  </si>
  <si>
    <t>445-8281-ND</t>
  </si>
  <si>
    <t>FK14C0G1H272J</t>
  </si>
  <si>
    <t>445-8283-ND</t>
  </si>
  <si>
    <t>FK14C0G1H333J</t>
  </si>
  <si>
    <t>445-8324-ND</t>
  </si>
  <si>
    <t>FK16C0G1H103J</t>
  </si>
  <si>
    <t>445-8243-ND</t>
  </si>
  <si>
    <t>FK11C0G2A223J</t>
  </si>
  <si>
    <t>CAP CER 0.022UF 100V 5% RADIAL</t>
  </si>
  <si>
    <t>445-4381-ND</t>
  </si>
  <si>
    <t>FK18C0G2A151J</t>
  </si>
  <si>
    <t>CAP CER 150PF 100V 5% RADIAL</t>
  </si>
  <si>
    <t>445-4402-ND</t>
  </si>
  <si>
    <t>FK18C0G2E561J</t>
  </si>
  <si>
    <t>CAP CER 560PF 250V 5% RADIAL</t>
  </si>
  <si>
    <t>445-4793-ND</t>
  </si>
  <si>
    <t>FK14C0G1H682J</t>
  </si>
  <si>
    <t>445-8334-ND</t>
  </si>
  <si>
    <t>FK16C0G2A472J</t>
  </si>
  <si>
    <t>CAP CER 4700PF 100V 5% RADIAL</t>
  </si>
  <si>
    <t>445-4800-ND</t>
  </si>
  <si>
    <t>FK11C0G1H683J</t>
  </si>
  <si>
    <t>445-4400-ND</t>
  </si>
  <si>
    <t>FK18C0G2E391J</t>
  </si>
  <si>
    <t>CAP CER 390PF 250V 5% RADIAL</t>
  </si>
  <si>
    <t>445-4398-ND</t>
  </si>
  <si>
    <t>FK18C0G2E271J</t>
  </si>
  <si>
    <t>CAP CER 270PF 250V 5% RADIAL</t>
  </si>
  <si>
    <t>445-4395-ND</t>
  </si>
  <si>
    <t>FK18C0G2E151J</t>
  </si>
  <si>
    <t>CAP CER 150PF 250V 5% RADIAL</t>
  </si>
  <si>
    <t>445-4396-ND</t>
  </si>
  <si>
    <t>FK18C0G2E181J</t>
  </si>
  <si>
    <t>CAP CER 180PF 250V 5% RADIAL</t>
  </si>
  <si>
    <t>445-4403-ND</t>
  </si>
  <si>
    <t>FK18C0G2E681J</t>
  </si>
  <si>
    <t>CAP CER 680PF 250V 5% RADIAL</t>
  </si>
  <si>
    <t>445-4790-ND</t>
  </si>
  <si>
    <t>FK14C0G1H392J</t>
  </si>
  <si>
    <t>445-4413-ND</t>
  </si>
  <si>
    <t>FK14C0G2E821J</t>
  </si>
  <si>
    <t>CAP CER 820PF 250V 5% RADIAL</t>
  </si>
  <si>
    <t>445-4419-ND</t>
  </si>
  <si>
    <t>FK14C0G2E272J</t>
  </si>
  <si>
    <t>CAP CER 2700PF 250V 5% RADIAL</t>
  </si>
  <si>
    <t>445-4416-ND</t>
  </si>
  <si>
    <t>FK14C0G2E152J</t>
  </si>
  <si>
    <t>CAP CER 1500PF 250V 5% RADIAL</t>
  </si>
  <si>
    <t>445-8331-ND</t>
  </si>
  <si>
    <t>FK16C0G1H822J</t>
  </si>
  <si>
    <t>445-8385-ND</t>
  </si>
  <si>
    <t>FK18C0G1H1R5C</t>
  </si>
  <si>
    <t>CAP CER 1.5PF 50V RADIAL</t>
  </si>
  <si>
    <t>445-4410-ND</t>
  </si>
  <si>
    <t>FK14C0G2A332J</t>
  </si>
  <si>
    <t>CAP CER 3300PF 100V 5% RADIAL</t>
  </si>
  <si>
    <t>445-4760-ND</t>
  </si>
  <si>
    <t>FK18C0G1H120J</t>
  </si>
  <si>
    <t>CAP CER 12PF 50V 5% RADIAL</t>
  </si>
  <si>
    <t>445-4774-ND</t>
  </si>
  <si>
    <t>FK18C0G1H181J</t>
  </si>
  <si>
    <t>CAP CER 180PF 50V 5% RADIAL</t>
  </si>
  <si>
    <t>445-4382-ND</t>
  </si>
  <si>
    <t>FK18C0G2A181J</t>
  </si>
  <si>
    <t>CAP CER 180PF 100V 5% RADIAL</t>
  </si>
  <si>
    <t>445-4383-ND</t>
  </si>
  <si>
    <t>FK18C0G2A221J</t>
  </si>
  <si>
    <t>CAP CER 220PF 100V 5% RADIAL</t>
  </si>
  <si>
    <t>445-4386-ND</t>
  </si>
  <si>
    <t>FK18C0G2A391J</t>
  </si>
  <si>
    <t>CAP CER 390PF 100V 5% RADIAL</t>
  </si>
  <si>
    <t>445-4389-ND</t>
  </si>
  <si>
    <t>FK18C0G2A681J</t>
  </si>
  <si>
    <t>CAP CER 680PF 100V 5% RADIAL</t>
  </si>
  <si>
    <t>445-4392-ND</t>
  </si>
  <si>
    <t>FK18C0G2A122J</t>
  </si>
  <si>
    <t>445-4393-ND</t>
  </si>
  <si>
    <t>FK18C0G2E101J</t>
  </si>
  <si>
    <t>CAP CER 100PF 250V 5% RADIAL</t>
  </si>
  <si>
    <t>445-4397-ND</t>
  </si>
  <si>
    <t>FK18C0G2E221J</t>
  </si>
  <si>
    <t>CAP CER 220PF 250V 5% RADIAL</t>
  </si>
  <si>
    <t>445-4401-ND</t>
  </si>
  <si>
    <t>FK18C0G2E471J</t>
  </si>
  <si>
    <t>CAP CER 470PF 250V 5% RADIAL</t>
  </si>
  <si>
    <t>445-4781-ND</t>
  </si>
  <si>
    <t>FK18C0G1H681J</t>
  </si>
  <si>
    <t>CAP CER 680PF 50V 5% RADIAL</t>
  </si>
  <si>
    <t>445-4784-ND</t>
  </si>
  <si>
    <t>FK18C0G1H122J</t>
  </si>
  <si>
    <t>CAP CER 1200PF 50V 5% RADIAL</t>
  </si>
  <si>
    <t>445-4407-ND</t>
  </si>
  <si>
    <t>FK14C0G2A182J</t>
  </si>
  <si>
    <t>CAP CER 1800PF 100V 5% RADIAL</t>
  </si>
  <si>
    <t>445-4411-ND</t>
  </si>
  <si>
    <t>FK14C0G2A392J</t>
  </si>
  <si>
    <t>445-4412-ND</t>
  </si>
  <si>
    <t>FK14C0G2A472J</t>
  </si>
  <si>
    <t>445-4796-ND</t>
  </si>
  <si>
    <t>FK16C0G1H153J</t>
  </si>
  <si>
    <t>445-4394-ND</t>
  </si>
  <si>
    <t>FK18C0G2E121J</t>
  </si>
  <si>
    <t>CAP CER 120PF 250V 5% RADIAL</t>
  </si>
  <si>
    <t>445-4399-ND</t>
  </si>
  <si>
    <t>FK18C0G2E331J</t>
  </si>
  <si>
    <t>CAP CER 330PF 250V 5% RADIAL</t>
  </si>
  <si>
    <t>445-4415-ND</t>
  </si>
  <si>
    <t>FK14C0G2E122J</t>
  </si>
  <si>
    <t>CAP CER 1200PF 250V 5% RADIAL</t>
  </si>
  <si>
    <t>445-4417-ND</t>
  </si>
  <si>
    <t>FK14C0G2E182J</t>
  </si>
  <si>
    <t>CAP CER 1800PF 250V 5% RADIAL</t>
  </si>
  <si>
    <t>445-4418-ND</t>
  </si>
  <si>
    <t>FK14C0G2E222J</t>
  </si>
  <si>
    <t>CAP CER 2200PF 250V 5% RADIAL</t>
  </si>
  <si>
    <t>Through hole</t>
  </si>
  <si>
    <t>http://www.digikey.com/product-search/en?FV=fff40002,fff8000b,ffec0135</t>
  </si>
  <si>
    <t>http://www.digikey.com/product-search/en?FV=ffec150e%2C1c0002%2C400005&amp;mnonly=0&amp;newproducts=0&amp;ColumnSort=0&amp;page=1&amp;stock=0&amp;pbfree=0&amp;rohs=0&amp;quantity=&amp;ptm=0&amp;fid=0&amp;pageSize=500</t>
  </si>
  <si>
    <t>0805</t>
  </si>
  <si>
    <t>http://www.digikey.com/product-search/en?s=5390&amp;FV=fff40002,fff8000b,fffc01ea,1c0002,400006,11401c5,6540013&amp;mnonly=0&amp;newproducts=0&amp;ColumnSort=0&amp;page=1&amp;quantity=0&amp;ptm=0&amp;fid=0&amp;pageSize=25</t>
  </si>
  <si>
    <t>445-8517-ND</t>
  </si>
  <si>
    <t>FK24X7R1H105K</t>
  </si>
  <si>
    <t>CAP CER 1UF 50V 10% RADIAL</t>
  </si>
  <si>
    <t>0.197" (5.00mm)</t>
  </si>
  <si>
    <t>445-4750-ND</t>
  </si>
  <si>
    <t>FK24C0G1H103J</t>
  </si>
  <si>
    <t>445-4282-ND</t>
  </si>
  <si>
    <t>FK26X7R2J333K</t>
  </si>
  <si>
    <t>CAP CER 0.033UF 630V 10% RADIAL</t>
  </si>
  <si>
    <t>630V</t>
  </si>
  <si>
    <t>445-2642-ND</t>
  </si>
  <si>
    <t>FK26X7R2J223K</t>
  </si>
  <si>
    <t>CAP CER 0.022UF 630V 10% RADIAL</t>
  </si>
  <si>
    <t>445-8561-ND</t>
  </si>
  <si>
    <t>FK26X7R2A105K</t>
  </si>
  <si>
    <t>CAP CER 1UF 100V 10% RADIAL</t>
  </si>
  <si>
    <t>445-8552-ND</t>
  </si>
  <si>
    <t>FK26X7R1E106K</t>
  </si>
  <si>
    <t>CAP CER 10UF 25V 10% RADIAL</t>
  </si>
  <si>
    <t>445-2887-ND</t>
  </si>
  <si>
    <t>FK20X7R1C106K</t>
  </si>
  <si>
    <t>CAP CER 10UF 16V 10% RADIAL</t>
  </si>
  <si>
    <t>445-2884-ND</t>
  </si>
  <si>
    <t>FK20X7R1H105K</t>
  </si>
  <si>
    <t>445-8351-ND</t>
  </si>
  <si>
    <t>FK16X7R1E106K</t>
  </si>
  <si>
    <t>445-8532-ND</t>
  </si>
  <si>
    <t>FK26C0G1H104J</t>
  </si>
  <si>
    <t>445-8465-ND</t>
  </si>
  <si>
    <t>FK20X7S1H106K</t>
  </si>
  <si>
    <t>CAP CER 10UF 50V 10% RADIAL</t>
  </si>
  <si>
    <t>http://media.digikey.com/Photos/TDK%20Photos/FK74-SERIES.jpg</t>
  </si>
  <si>
    <t>445-2616-ND</t>
  </si>
  <si>
    <t>FK22C0G2J103J</t>
  </si>
  <si>
    <t>CAP CER 10000PF 630V 5% RADIAL</t>
  </si>
  <si>
    <t>0.295" L x 0.157" W (7.50mm x 4.00mm)</t>
  </si>
  <si>
    <t>0.315" (8.00mm)</t>
  </si>
  <si>
    <t>445-2647-ND</t>
  </si>
  <si>
    <t>FK22X7R2A105K</t>
  </si>
  <si>
    <t>445-2650-ND</t>
  </si>
  <si>
    <t>FK22X7R2J104K</t>
  </si>
  <si>
    <t>CAP CER 0.1UF 630V 10% RADIAL</t>
  </si>
  <si>
    <t>445-2896-ND</t>
  </si>
  <si>
    <t>FK22X7R1H225K</t>
  </si>
  <si>
    <t>CAP CER 2.2UF 50V 10% RADIAL</t>
  </si>
  <si>
    <t>445-2898-ND</t>
  </si>
  <si>
    <t>FK22X7R1E106K</t>
  </si>
  <si>
    <t>445-2649-ND</t>
  </si>
  <si>
    <t>FK22X7R2E474K</t>
  </si>
  <si>
    <t>CAP CER 0.47UF 250V 10% RADIAL</t>
  </si>
  <si>
    <t>445-4718-ND</t>
  </si>
  <si>
    <t>FK28C0G1H220J</t>
  </si>
  <si>
    <t>445-8421-ND</t>
  </si>
  <si>
    <t>FK18X7R1E104K</t>
  </si>
  <si>
    <t>CAP CER 0.1UF 25V 10% RADIAL</t>
  </si>
  <si>
    <t>445-5246-ND</t>
  </si>
  <si>
    <t>FK28X7R1H102K</t>
  </si>
  <si>
    <t>CAP CER 1000PF 50V 10% RADIAL</t>
  </si>
  <si>
    <t>445-4724-ND</t>
  </si>
  <si>
    <t>FK28C0G1H680J</t>
  </si>
  <si>
    <t>445-5303-ND</t>
  </si>
  <si>
    <t>FK18X7R1H104K</t>
  </si>
  <si>
    <t>CAP CER 0.1UF 50V 10% RADIAL</t>
  </si>
  <si>
    <t>445-4725-ND</t>
  </si>
  <si>
    <t>FK28C0G1H820J</t>
  </si>
  <si>
    <t>445-4730-ND</t>
  </si>
  <si>
    <t>FK28C0G1H221J</t>
  </si>
  <si>
    <t>445-5256-ND</t>
  </si>
  <si>
    <t>FK28X7R1H473K</t>
  </si>
  <si>
    <t>CAP CER 0.047UF 50V 10% RADIAL</t>
  </si>
  <si>
    <t>445-5255-ND</t>
  </si>
  <si>
    <t>FK28X7R1H333K</t>
  </si>
  <si>
    <t>CAP CER 0.033UF 50V 10% RADIAL</t>
  </si>
  <si>
    <t>445-8571-ND</t>
  </si>
  <si>
    <t>FK28C0G1H010C</t>
  </si>
  <si>
    <t>445-5254-ND</t>
  </si>
  <si>
    <t>FK28X7R1H223K</t>
  </si>
  <si>
    <t>CAP CER 0.022UF 50V 10% RADIAL</t>
  </si>
  <si>
    <t>445-5301-ND</t>
  </si>
  <si>
    <t>FK18X7R1H473K</t>
  </si>
  <si>
    <t>445-4717-ND</t>
  </si>
  <si>
    <t>FK28C0G1H180J</t>
  </si>
  <si>
    <t>445-5302-ND</t>
  </si>
  <si>
    <t>FK18X7R1H683K</t>
  </si>
  <si>
    <t>CAP CER 0.068UF 50V 10% RADIAL</t>
  </si>
  <si>
    <t>445-4721-ND</t>
  </si>
  <si>
    <t>FK28C0G1H390J</t>
  </si>
  <si>
    <t>445-8586-ND</t>
  </si>
  <si>
    <t>FK28C0G1H4R7C</t>
  </si>
  <si>
    <t>445-8589-ND</t>
  </si>
  <si>
    <t>FK28C0G1H6R8D</t>
  </si>
  <si>
    <t>445-5249-ND</t>
  </si>
  <si>
    <t>FK28X7R1H332K</t>
  </si>
  <si>
    <t>CAP CER 3300PF 50V 10% RADIAL</t>
  </si>
  <si>
    <t>445-5295-ND</t>
  </si>
  <si>
    <t>FK18X7R1H472K</t>
  </si>
  <si>
    <t>CAP CER 4700PF 50V 10% RADIAL</t>
  </si>
  <si>
    <t>445-8573-ND</t>
  </si>
  <si>
    <t>FK28C0G1H030C</t>
  </si>
  <si>
    <t>445-8577-ND</t>
  </si>
  <si>
    <t>FK28C0G1H070D</t>
  </si>
  <si>
    <t>445-5299-ND</t>
  </si>
  <si>
    <t>FK18X7R1H223K</t>
  </si>
  <si>
    <t>445-5252-ND</t>
  </si>
  <si>
    <t>FK28X7R1H103K</t>
  </si>
  <si>
    <t>CAP CER 10000PF 50V 10% RADIAL</t>
  </si>
  <si>
    <t>445-4726-ND</t>
  </si>
  <si>
    <t>FK28C0G1H101J</t>
  </si>
  <si>
    <t>445-8395-ND</t>
  </si>
  <si>
    <t>FK18X5R0J105K</t>
  </si>
  <si>
    <t>CAP CER 1UF 6.3V 10% RADIAL</t>
  </si>
  <si>
    <t>445-4714-ND</t>
  </si>
  <si>
    <t>FK28C0G1H100D</t>
  </si>
  <si>
    <t>445-5251-ND</t>
  </si>
  <si>
    <t>FK28X7R1H682K</t>
  </si>
  <si>
    <t>CAP CER 6800PF 50V 10% RADIAL</t>
  </si>
  <si>
    <t>445-4720-ND</t>
  </si>
  <si>
    <t>FK28C0G1H330J</t>
  </si>
  <si>
    <t>445-2849-ND</t>
  </si>
  <si>
    <t>FK28X7R1C224K</t>
  </si>
  <si>
    <t>CAP CER 0.22UF 16V 10% RADIAL</t>
  </si>
  <si>
    <t>445-5291-ND</t>
  </si>
  <si>
    <t>FK18X7R1H102K</t>
  </si>
  <si>
    <t>445-5294-ND</t>
  </si>
  <si>
    <t>FK18X7R1H332K</t>
  </si>
  <si>
    <t>445-8578-ND</t>
  </si>
  <si>
    <t>FK28C0G1H080D</t>
  </si>
  <si>
    <t>445-8618-ND</t>
  </si>
  <si>
    <t>FK28X7R1E104K</t>
  </si>
  <si>
    <t>445-4715-ND</t>
  </si>
  <si>
    <t>FK28C0G1H120J</t>
  </si>
  <si>
    <t>445-5248-ND</t>
  </si>
  <si>
    <t>FK28X7R1H222K</t>
  </si>
  <si>
    <t>CAP CER 2200PF 50V 10% RADIAL</t>
  </si>
  <si>
    <t>445-4729-ND</t>
  </si>
  <si>
    <t>FK28C0G1H181J</t>
  </si>
  <si>
    <t>445-8591-ND</t>
  </si>
  <si>
    <t>FK28X5R0J105K</t>
  </si>
  <si>
    <t>445-5293-ND</t>
  </si>
  <si>
    <t>FK18X7R1H222K</t>
  </si>
  <si>
    <t>445-5298-ND</t>
  </si>
  <si>
    <t>FK18X7R1H153K</t>
  </si>
  <si>
    <t>CAP CER 0.015UF 50V 10% RADIAL</t>
  </si>
  <si>
    <t>445-5259-ND</t>
  </si>
  <si>
    <t>FK28X7R1E154K</t>
  </si>
  <si>
    <t>CAP CER 0.15UF 25V 10% RADIAL</t>
  </si>
  <si>
    <t>445-5253-ND</t>
  </si>
  <si>
    <t>FK28X7R1H153K</t>
  </si>
  <si>
    <t>445-4716-ND</t>
  </si>
  <si>
    <t>FK28C0G1H150J</t>
  </si>
  <si>
    <t>445-4719-ND</t>
  </si>
  <si>
    <t>FK28C0G1H270J</t>
  </si>
  <si>
    <t>445-8574-ND</t>
  </si>
  <si>
    <t>FK28C0G1H040C</t>
  </si>
  <si>
    <t>445-8584-ND</t>
  </si>
  <si>
    <t>FK28C0G1H3R3C</t>
  </si>
  <si>
    <t>445-5300-ND</t>
  </si>
  <si>
    <t>FK18X7R1H333K</t>
  </si>
  <si>
    <t>445-2631-ND</t>
  </si>
  <si>
    <t>FK24X7R2E103K</t>
  </si>
  <si>
    <t>CAP CER 10000PF 250V 10% RADIAL</t>
  </si>
  <si>
    <t>445-5312-ND</t>
  </si>
  <si>
    <t>FK14X7R1H334K</t>
  </si>
  <si>
    <t>CAP CER 0.33UF 50V 10% RADIAL</t>
  </si>
  <si>
    <t>445-5263-ND</t>
  </si>
  <si>
    <t>FK24X7R1H334K</t>
  </si>
  <si>
    <t>445-8407-ND</t>
  </si>
  <si>
    <t>FK18X5R1C225K</t>
  </si>
  <si>
    <t>CAP CER 2.2UF 16V 10% RADIAL</t>
  </si>
  <si>
    <t>445-8614-ND</t>
  </si>
  <si>
    <t>FK28X7R1C105K</t>
  </si>
  <si>
    <t>CAP CER 1UF 16V 10% RADIAL</t>
  </si>
  <si>
    <t>445-2851-ND</t>
  </si>
  <si>
    <t>FK28X5R1A105K</t>
  </si>
  <si>
    <t>CAP CER 1UF 10V 10% RADIAL</t>
  </si>
  <si>
    <t>445-8585-ND</t>
  </si>
  <si>
    <t>FK28C0G1H472J</t>
  </si>
  <si>
    <t>445-8625-ND</t>
  </si>
  <si>
    <t>FK28X7R1H224K</t>
  </si>
  <si>
    <t>CAP CER 0.22UF 50V 10% RADIAL</t>
  </si>
  <si>
    <t>445-8622-ND</t>
  </si>
  <si>
    <t>FK28X7R1E474K</t>
  </si>
  <si>
    <t>CAP CER 0.47UF 25V 10% RADIAL</t>
  </si>
  <si>
    <t>445-8419-ND</t>
  </si>
  <si>
    <t>FK18X7R1C474K</t>
  </si>
  <si>
    <t>CAP CER 0.47UF 16V 10% RADIAL</t>
  </si>
  <si>
    <t>445-2850-ND</t>
  </si>
  <si>
    <t>FK28X5R1A474K</t>
  </si>
  <si>
    <t>CAP CER 0.47UF 10V 10% RADIAL</t>
  </si>
  <si>
    <t>445-2855-ND</t>
  </si>
  <si>
    <t>FK24X7R1H224K</t>
  </si>
  <si>
    <t>445-2628-ND</t>
  </si>
  <si>
    <t>FK24X7R2E102K</t>
  </si>
  <si>
    <t>CAP CER 1000PF 250V 10% RADIAL</t>
  </si>
  <si>
    <t>445-8425-ND</t>
  </si>
  <si>
    <t>FK18X7R1E474K</t>
  </si>
  <si>
    <t>445-8604-ND</t>
  </si>
  <si>
    <t>FK28X5R1C225K</t>
  </si>
  <si>
    <t>445-8417-ND</t>
  </si>
  <si>
    <t>FK18X7R1C105K</t>
  </si>
  <si>
    <t>445-8588-ND</t>
  </si>
  <si>
    <t>FK28C0G1H682J</t>
  </si>
  <si>
    <t>445-4316-ND</t>
  </si>
  <si>
    <t>FK14X7R2E223K</t>
  </si>
  <si>
    <t>CAP CER 0.022UF 250V 10% RADIAL</t>
  </si>
  <si>
    <t>445-8601-ND</t>
  </si>
  <si>
    <t>FK28X5R1A475K</t>
  </si>
  <si>
    <t>CAP CER 4.7UF 10V 10% RADIAL</t>
  </si>
  <si>
    <t>445-8428-ND</t>
  </si>
  <si>
    <t>FK18X7R1H224K</t>
  </si>
  <si>
    <t>445-5311-ND</t>
  </si>
  <si>
    <t>FK14X7R1H224K</t>
  </si>
  <si>
    <t>445-5309-ND</t>
  </si>
  <si>
    <t>FK18X5R1A105K</t>
  </si>
  <si>
    <t>445-8418-ND</t>
  </si>
  <si>
    <t>FK18X7R1C334K</t>
  </si>
  <si>
    <t>CAP CER 0.33UF 16V 10% RADIAL</t>
  </si>
  <si>
    <t>445-4296-ND</t>
  </si>
  <si>
    <t>FK18X7R2A103K</t>
  </si>
  <si>
    <t>CAP CER 10000PF 100V 10% RADIAL</t>
  </si>
  <si>
    <t>445-4744-ND</t>
  </si>
  <si>
    <t>FK28C0G1H332J</t>
  </si>
  <si>
    <t>445-4738-ND</t>
  </si>
  <si>
    <t>FK28C0G1H102J</t>
  </si>
  <si>
    <t>445-8609-ND</t>
  </si>
  <si>
    <t>FK28X5R1E334K</t>
  </si>
  <si>
    <t>CAP CER 0.33UF 25V 10% RADIAL</t>
  </si>
  <si>
    <t>445-8412-ND</t>
  </si>
  <si>
    <t>FK18X5R1E334K</t>
  </si>
  <si>
    <t>445-8514-ND</t>
  </si>
  <si>
    <t>FK24X7R1E225K</t>
  </si>
  <si>
    <t>CAP CER 2.2UF 25V 10% RADIAL</t>
  </si>
  <si>
    <t>445-4322-ND</t>
  </si>
  <si>
    <t>FK28C0G2A391J</t>
  </si>
  <si>
    <t>445-8410-ND</t>
  </si>
  <si>
    <t>FK18X5R1E105K</t>
  </si>
  <si>
    <t>CAP CER 1UF 25V 10% RADIAL</t>
  </si>
  <si>
    <t>445-4734-ND</t>
  </si>
  <si>
    <t>FK28C0G1H471J</t>
  </si>
  <si>
    <t>445-4293-ND</t>
  </si>
  <si>
    <t>FK18X7R2A332K</t>
  </si>
  <si>
    <t>CAP CER 3300PF 100V 10% RADIAL</t>
  </si>
  <si>
    <t>445-2943-ND</t>
  </si>
  <si>
    <t>FK28C0G2A101J</t>
  </si>
  <si>
    <t>445-4333-ND</t>
  </si>
  <si>
    <t>FK28C0G2E561J</t>
  </si>
  <si>
    <t>445-4731-ND</t>
  </si>
  <si>
    <t>FK28C0G1H271J</t>
  </si>
  <si>
    <t>445-8411-ND</t>
  </si>
  <si>
    <t>FK18X5R1E224K</t>
  </si>
  <si>
    <t>CAP CER 0.22UF 25V 10% RADIAL</t>
  </si>
  <si>
    <t>445-8597-ND</t>
  </si>
  <si>
    <t>FK28X5R0J685K</t>
  </si>
  <si>
    <t>CAP CER 6.8UF 6.3V 10% RADIAL</t>
  </si>
  <si>
    <t>6.8ÂµF</t>
  </si>
  <si>
    <t>445-8398-ND</t>
  </si>
  <si>
    <t>FK18X5R0J225K</t>
  </si>
  <si>
    <t>CAP CER 2.2UF 6.3V 10% RADIAL</t>
  </si>
  <si>
    <t>445-4290-ND</t>
  </si>
  <si>
    <t>FK18X7R2A102K</t>
  </si>
  <si>
    <t>CAP CER 1000PF 100V 10% RADIAL</t>
  </si>
  <si>
    <t>445-4742-ND</t>
  </si>
  <si>
    <t>FK28C0G1H222J</t>
  </si>
  <si>
    <t>445-8607-ND</t>
  </si>
  <si>
    <t>FK28X5R1E105K</t>
  </si>
  <si>
    <t>445-4736-ND</t>
  </si>
  <si>
    <t>FK28C0G1H681J</t>
  </si>
  <si>
    <t>445-4732-ND</t>
  </si>
  <si>
    <t>FK28C0G1H331J</t>
  </si>
  <si>
    <t>445-4331-ND</t>
  </si>
  <si>
    <t>FK28C0G2E331J</t>
  </si>
  <si>
    <t>445-4740-ND</t>
  </si>
  <si>
    <t>FK28C0G1H152J</t>
  </si>
  <si>
    <t>445-4741-ND</t>
  </si>
  <si>
    <t>FK28C0G1H182J</t>
  </si>
  <si>
    <t>445-4743-ND</t>
  </si>
  <si>
    <t>FK28C0G1H272J</t>
  </si>
  <si>
    <t>445-8610-ND</t>
  </si>
  <si>
    <t>FK28X5R1E474K</t>
  </si>
  <si>
    <t>445-4325-ND</t>
  </si>
  <si>
    <t>FK28C0G2A821J</t>
  </si>
  <si>
    <t>445-4739-ND</t>
  </si>
  <si>
    <t>FK28C0G1H122J</t>
  </si>
  <si>
    <t>445-4737-ND</t>
  </si>
  <si>
    <t>FK28C0G1H821J</t>
  </si>
  <si>
    <t>445-2944-ND</t>
  </si>
  <si>
    <t>FK28C0G2A221J</t>
  </si>
  <si>
    <t>445-2595-ND</t>
  </si>
  <si>
    <t>FK28C0G2E471J</t>
  </si>
  <si>
    <t>445-2593-ND</t>
  </si>
  <si>
    <t>FK28C0G2E101J</t>
  </si>
  <si>
    <t>445-8580-ND</t>
  </si>
  <si>
    <t>FK28C0G1H103J</t>
  </si>
  <si>
    <t>445-2859-ND</t>
  </si>
  <si>
    <t>FK24X7R1C225K</t>
  </si>
  <si>
    <t>445-2856-ND</t>
  </si>
  <si>
    <t>FK24X7R1E474K</t>
  </si>
  <si>
    <t>445-8310-ND</t>
  </si>
  <si>
    <t>FK14X7R1H105K</t>
  </si>
  <si>
    <t>445-8396-ND</t>
  </si>
  <si>
    <t>FK18X5R0J106M</t>
  </si>
  <si>
    <t>CAP CER 10UF 6.3V 20% RADIAL</t>
  </si>
  <si>
    <t>445-2605-ND</t>
  </si>
  <si>
    <t>FK26C0G2J221J</t>
  </si>
  <si>
    <t>CAP CER 220PF 630V 5% RADIAL</t>
  </si>
  <si>
    <t>445-4359-ND</t>
  </si>
  <si>
    <t>FK26C0G2J331J</t>
  </si>
  <si>
    <t>CAP CER 330PF 630V 5% RADIAL</t>
  </si>
  <si>
    <t>445-8592-ND</t>
  </si>
  <si>
    <t>FK28X5R0J106M</t>
  </si>
  <si>
    <t>445-8311-ND</t>
  </si>
  <si>
    <t>FK14X7R1H474K</t>
  </si>
  <si>
    <t>CAP CER 0.47UF 50V 10% RADIAL</t>
  </si>
  <si>
    <t>445-8518-ND</t>
  </si>
  <si>
    <t>FK24X7R1H474K</t>
  </si>
  <si>
    <t>445-2870-ND</t>
  </si>
  <si>
    <t>FK26X7R1H474K</t>
  </si>
  <si>
    <t>445-5315-ND</t>
  </si>
  <si>
    <t>FK14X7R1E105K</t>
  </si>
  <si>
    <t>445-5318-ND</t>
  </si>
  <si>
    <t>FK14X7R1C105K</t>
  </si>
  <si>
    <t>445-2857-ND</t>
  </si>
  <si>
    <t>FK24X7R1E105K</t>
  </si>
  <si>
    <t>445-2606-ND</t>
  </si>
  <si>
    <t>FK26C0G2J471J</t>
  </si>
  <si>
    <t>CAP CER 470PF 630V 5% RADIAL</t>
  </si>
  <si>
    <t>445-4746-ND</t>
  </si>
  <si>
    <t>FK24C0G1H472J</t>
  </si>
  <si>
    <t>445-2599-ND</t>
  </si>
  <si>
    <t>FK24C0G2E102J</t>
  </si>
  <si>
    <t>445-8631-ND</t>
  </si>
  <si>
    <t>FK28X7S2A683K</t>
  </si>
  <si>
    <t>CAP CER 0.068UF 100V 10% RADIAL</t>
  </si>
  <si>
    <t>445-2858-ND</t>
  </si>
  <si>
    <t>FK24X7R1C105K</t>
  </si>
  <si>
    <t>445-4747-ND</t>
  </si>
  <si>
    <t>FK24C0G1H562J</t>
  </si>
  <si>
    <t>445-2597-ND</t>
  </si>
  <si>
    <t>FK24C0G2A222J</t>
  </si>
  <si>
    <t>445-5329-ND</t>
  </si>
  <si>
    <t>FK16X7R1H474K</t>
  </si>
  <si>
    <t>445-2604-ND</t>
  </si>
  <si>
    <t>FK26C0G2J101J</t>
  </si>
  <si>
    <t>CAP CER 100PF 630V 5% RADIAL</t>
  </si>
  <si>
    <t>445-2634-ND</t>
  </si>
  <si>
    <t>FK26X7R2A104K</t>
  </si>
  <si>
    <t>CAP CER 0.1UF 100V 10% RADIAL</t>
  </si>
  <si>
    <t>445-8360-ND</t>
  </si>
  <si>
    <t>FK16X7R2A104K</t>
  </si>
  <si>
    <t>445-8422-ND</t>
  </si>
  <si>
    <t>FK18X7R1E105K</t>
  </si>
  <si>
    <t>445-2637-ND</t>
  </si>
  <si>
    <t>FK26X7R2E104K</t>
  </si>
  <si>
    <t>CAP CER 0.1UF 250V 10% RADIAL</t>
  </si>
  <si>
    <t>445-8557-ND</t>
  </si>
  <si>
    <t>FK26X7R1H105K</t>
  </si>
  <si>
    <t>445-8492-ND</t>
  </si>
  <si>
    <t>FK24X5R0J226M</t>
  </si>
  <si>
    <t>CAP CER 22UF 6.3V 20% RADIAL</t>
  </si>
  <si>
    <t>445-8497-ND</t>
  </si>
  <si>
    <t>FK24X5R1C106K</t>
  </si>
  <si>
    <t>445-4367-ND</t>
  </si>
  <si>
    <t>FK26C0G2J272J</t>
  </si>
  <si>
    <t>CAP CER 2700PF 630V 5% RADIAL</t>
  </si>
  <si>
    <t>445-2636-ND</t>
  </si>
  <si>
    <t>FK26X7R2E473K</t>
  </si>
  <si>
    <t>CAP CER 0.047UF 250V 10% RADIAL</t>
  </si>
  <si>
    <t>445-8522-ND</t>
  </si>
  <si>
    <t>FK24X7S2A105K</t>
  </si>
  <si>
    <t>445-8507-ND</t>
  </si>
  <si>
    <t>FK24X5R1E475K</t>
  </si>
  <si>
    <t>CAP CER 4.7UF 25V 10% RADIAL</t>
  </si>
  <si>
    <t>445-8356-ND</t>
  </si>
  <si>
    <t>FK16X7R1H105K</t>
  </si>
  <si>
    <t>445-8549-ND</t>
  </si>
  <si>
    <t>FK26X7R1C106K</t>
  </si>
  <si>
    <t>445-8348-ND</t>
  </si>
  <si>
    <t>FK16X7R1C106K</t>
  </si>
  <si>
    <t>445-2602-ND</t>
  </si>
  <si>
    <t>FK26C0G2A103J</t>
  </si>
  <si>
    <t>445-2872-ND</t>
  </si>
  <si>
    <t>FK26X7R1E225K</t>
  </si>
  <si>
    <t>445-8550-ND</t>
  </si>
  <si>
    <t>FK26X7R1C106M</t>
  </si>
  <si>
    <t>CAP CER 10UF 16V 20% RADIAL</t>
  </si>
  <si>
    <t>445-2873-ND</t>
  </si>
  <si>
    <t>FK26X7R1C475K</t>
  </si>
  <si>
    <t>CAP CER 4.7UF 16V 10% RADIAL</t>
  </si>
  <si>
    <t>445-8290-ND</t>
  </si>
  <si>
    <t>FK14X5R1C106K</t>
  </si>
  <si>
    <t>445-8300-ND</t>
  </si>
  <si>
    <t>FK14X5R1E475K</t>
  </si>
  <si>
    <t>445-8287-ND</t>
  </si>
  <si>
    <t>FK14X5R1A106M</t>
  </si>
  <si>
    <t>CAP CER 10UF 10V 20% RADIAL</t>
  </si>
  <si>
    <t>445-2607-ND</t>
  </si>
  <si>
    <t>FK26C0G2J102J</t>
  </si>
  <si>
    <t>CAP CER 1000PF 630V 5% RADIAL</t>
  </si>
  <si>
    <t>445-4366-ND</t>
  </si>
  <si>
    <t>FK26C0G2J182J</t>
  </si>
  <si>
    <t>CAP CER 1800PF 630V 5% RADIAL</t>
  </si>
  <si>
    <t>445-4365-ND</t>
  </si>
  <si>
    <t>FK26C0G2J152J</t>
  </si>
  <si>
    <t>CAP CER 1500PF 630V 5% RADIAL</t>
  </si>
  <si>
    <t>445-5327-ND</t>
  </si>
  <si>
    <t>FK14X5R0J106K</t>
  </si>
  <si>
    <t>CAP CER 10UF 6.3V 10% RADIAL</t>
  </si>
  <si>
    <t>445-2871-ND</t>
  </si>
  <si>
    <t>FK26X7R1E105K</t>
  </si>
  <si>
    <t>445-4274-ND</t>
  </si>
  <si>
    <t>FK26X7R2A154K</t>
  </si>
  <si>
    <t>CAP CER 0.15UF 100V 10% RADIAL</t>
  </si>
  <si>
    <t>445-8486-ND</t>
  </si>
  <si>
    <t>FK24C0G1H153J</t>
  </si>
  <si>
    <t>445-2863-ND</t>
  </si>
  <si>
    <t>FK24X5R0J106K</t>
  </si>
  <si>
    <t>445-8490-ND</t>
  </si>
  <si>
    <t>FK24C0G1H333J</t>
  </si>
  <si>
    <t>445-8309-ND</t>
  </si>
  <si>
    <t>FK14X7R1E475K</t>
  </si>
  <si>
    <t>445-8564-ND</t>
  </si>
  <si>
    <t>FK26X7R2A474K</t>
  </si>
  <si>
    <t>CAP CER 0.47UF 100V 10% RADIAL</t>
  </si>
  <si>
    <t>445-8558-ND</t>
  </si>
  <si>
    <t>FK26X7R1H155K</t>
  </si>
  <si>
    <t>CAP CER 1.5UF 50V 10% RADIAL</t>
  </si>
  <si>
    <t>445-4752-ND</t>
  </si>
  <si>
    <t>FK26C0G1H223J</t>
  </si>
  <si>
    <t>445-2889-ND</t>
  </si>
  <si>
    <t>FK20X5R1H225K</t>
  </si>
  <si>
    <t>445-8361-ND</t>
  </si>
  <si>
    <t>FK16X7R2A105K</t>
  </si>
  <si>
    <t>445-8259-ND</t>
  </si>
  <si>
    <t>FK11X7R1A226M</t>
  </si>
  <si>
    <t>CAP CER 22UF 10V 20% RADIAL</t>
  </si>
  <si>
    <t>445-5283-ND</t>
  </si>
  <si>
    <t>FK20X7R1C156M</t>
  </si>
  <si>
    <t>CAP CER 15UF 16V 20% RADIAL</t>
  </si>
  <si>
    <t>15ÂµF</t>
  </si>
  <si>
    <t>445-8553-ND</t>
  </si>
  <si>
    <t>FK26X7R1E106M</t>
  </si>
  <si>
    <t>CAP CER 10UF 25V 20% RADIAL</t>
  </si>
  <si>
    <t>445-8339-ND</t>
  </si>
  <si>
    <t>FK16X5R0J476M</t>
  </si>
  <si>
    <t>CAP CER 47UF 6.3V 20% RADIAL</t>
  </si>
  <si>
    <t>445-2874-ND</t>
  </si>
  <si>
    <t>FK26X5R1A106K</t>
  </si>
  <si>
    <t>CAP CER 10UF 10V 10% RADIAL</t>
  </si>
  <si>
    <t>445-4285-ND</t>
  </si>
  <si>
    <t>FK20X7R2J683K</t>
  </si>
  <si>
    <t>CAP CER 0.068UF 630V 10% RADIAL</t>
  </si>
  <si>
    <t>445-2645-ND</t>
  </si>
  <si>
    <t>FK20X7R2E224K</t>
  </si>
  <si>
    <t>CAP CER 0.22UF 250V 10% RADIAL</t>
  </si>
  <si>
    <t>445-2646-ND</t>
  </si>
  <si>
    <t>FK20X7R2J473K</t>
  </si>
  <si>
    <t>CAP CER 0.047UF 630V 10% RADIAL</t>
  </si>
  <si>
    <t>445-8559-ND</t>
  </si>
  <si>
    <t>FK26X7R1H225K</t>
  </si>
  <si>
    <t>445-8358-ND</t>
  </si>
  <si>
    <t>FK16X7R1H225K</t>
  </si>
  <si>
    <t>445-8338-ND</t>
  </si>
  <si>
    <t>FK16X5R0J336M</t>
  </si>
  <si>
    <t>CAP CER 33UF 6.3V 20% RADIAL</t>
  </si>
  <si>
    <t>33ÂµF</t>
  </si>
  <si>
    <t>445-8455-ND</t>
  </si>
  <si>
    <t>FK20X7R1C226M</t>
  </si>
  <si>
    <t>CAP CER 22UF 16V 20% RADIAL</t>
  </si>
  <si>
    <t>445-8260-ND</t>
  </si>
  <si>
    <t>FK11X7R1C226M</t>
  </si>
  <si>
    <t>445-4373-ND</t>
  </si>
  <si>
    <t>FK20C0G2J562J</t>
  </si>
  <si>
    <t>CAP CER 5600PF 630V 5% RADIAL</t>
  </si>
  <si>
    <t>445-8459-ND</t>
  </si>
  <si>
    <t>FK20X7R1H335K</t>
  </si>
  <si>
    <t>CAP CER 3.3UF 50V 10% RADIAL</t>
  </si>
  <si>
    <t>445-8456-ND</t>
  </si>
  <si>
    <t>FK20X7R1E106K</t>
  </si>
  <si>
    <t>445-8466-ND</t>
  </si>
  <si>
    <t>FK20X7S1H475K</t>
  </si>
  <si>
    <t>CAP CER 4.7UF 50V 10% RADIAL</t>
  </si>
  <si>
    <t>445-8443-ND</t>
  </si>
  <si>
    <t>FK20X5R0J476M</t>
  </si>
  <si>
    <t>445-4374-ND</t>
  </si>
  <si>
    <t>FK20C0G2J682J</t>
  </si>
  <si>
    <t>CAP CER 6800PF 630V 5% RADIAL</t>
  </si>
  <si>
    <t>445-8460-ND</t>
  </si>
  <si>
    <t>FK20X7R1H475K</t>
  </si>
  <si>
    <t>445-4370-ND</t>
  </si>
  <si>
    <t>FK20C0G2A333J</t>
  </si>
  <si>
    <t>445-8265-ND</t>
  </si>
  <si>
    <t>FK11X7R1H475K</t>
  </si>
  <si>
    <t>445-8444-ND</t>
  </si>
  <si>
    <t>FK20X5R0J686M</t>
  </si>
  <si>
    <t>CAP CER 68UF 6.3V 20% RADIAL</t>
  </si>
  <si>
    <t>68ÂµF</t>
  </si>
  <si>
    <t>445-8246-ND</t>
  </si>
  <si>
    <t>FK11X5R0J107M</t>
  </si>
  <si>
    <t>CAP CER 100UF 6.3V 20% RADIAL</t>
  </si>
  <si>
    <t>445-4756-ND</t>
  </si>
  <si>
    <t>FK20C0G1H104J</t>
  </si>
  <si>
    <t>445-8469-ND</t>
  </si>
  <si>
    <t>FK20X7S2A475K</t>
  </si>
  <si>
    <t>CAP CER 4.7UF 100V 10% RADIAL</t>
  </si>
  <si>
    <t>445-8441-ND</t>
  </si>
  <si>
    <t>FK20X5R0J107M</t>
  </si>
  <si>
    <t>445-8463-ND</t>
  </si>
  <si>
    <t>FK20X7R2A225K</t>
  </si>
  <si>
    <t>CAP CER 2.2UF 100V 10% RADIAL</t>
  </si>
  <si>
    <t>445-8254-ND</t>
  </si>
  <si>
    <t>FK11X5R1C226M</t>
  </si>
  <si>
    <t>445-8275-ND</t>
  </si>
  <si>
    <t>FK11X7S2A475K</t>
  </si>
  <si>
    <t>445-8467-ND</t>
  </si>
  <si>
    <t>FK20X7S1H685K</t>
  </si>
  <si>
    <t>CAP CER 6.8UF 50V 10% RADIAL</t>
  </si>
  <si>
    <t>445-8273-ND</t>
  </si>
  <si>
    <t>FK11X7S1H685K</t>
  </si>
  <si>
    <t>445-8268-ND</t>
  </si>
  <si>
    <t>FK11X7R2A225K</t>
  </si>
  <si>
    <t>445-8474-ND</t>
  </si>
  <si>
    <t>FK22X5R1E156M</t>
  </si>
  <si>
    <t>CAP CER 15UF 25V 20% RADIAL</t>
  </si>
  <si>
    <t>445-2900-ND</t>
  </si>
  <si>
    <t>FK22X7R1C226M</t>
  </si>
  <si>
    <t>445-8479-ND</t>
  </si>
  <si>
    <t>FK22X7R1C336M</t>
  </si>
  <si>
    <t>CAP CER 33UF 16V 20% RADIAL</t>
  </si>
  <si>
    <t>445-8475-ND</t>
  </si>
  <si>
    <t>FK22X5R1E226M</t>
  </si>
  <si>
    <t>CAP CER 22UF 25V 20% RADIAL</t>
  </si>
  <si>
    <t>445-4758-ND</t>
  </si>
  <si>
    <t>FK22C0G1H224J</t>
  </si>
  <si>
    <t>CAP CER 0.22UF 50V 5% RADIAL</t>
  </si>
  <si>
    <t>445-2901-ND</t>
  </si>
  <si>
    <t>FK22X5R1A476M</t>
  </si>
  <si>
    <t>CAP CER 47UF 10V 20% RADIAL</t>
  </si>
  <si>
    <t>445-2613-ND</t>
  </si>
  <si>
    <t>FK22C0G2A104J</t>
  </si>
  <si>
    <t>CAP CER 0.1UF 100V 5% RADIAL</t>
  </si>
  <si>
    <t>445-2902-ND</t>
  </si>
  <si>
    <t>FK22X5R0J107M</t>
  </si>
  <si>
    <t>445-5296-ND</t>
  </si>
  <si>
    <t>FK18X7R1H682K</t>
  </si>
  <si>
    <t>445-4723-ND</t>
  </si>
  <si>
    <t>FK28C0G1H560J</t>
  </si>
  <si>
    <t>445-5292-ND</t>
  </si>
  <si>
    <t>FK18X7R1H152K</t>
  </si>
  <si>
    <t>CAP CER 1500PF 50V 10% RADIAL</t>
  </si>
  <si>
    <t>445-4268-ND</t>
  </si>
  <si>
    <t>FK24X7R2E152K</t>
  </si>
  <si>
    <t>CAP CER 1500PF 250V 10% RADIAL</t>
  </si>
  <si>
    <t>445-8616-ND</t>
  </si>
  <si>
    <t>FK28X7R1C474K</t>
  </si>
  <si>
    <t>445-8420-ND</t>
  </si>
  <si>
    <t>FK18X7R1C684K</t>
  </si>
  <si>
    <t>CAP CER 0.68UF 16V 10% RADIAL</t>
  </si>
  <si>
    <t>445-4271-ND</t>
  </si>
  <si>
    <t>FK24X7R2E153K</t>
  </si>
  <si>
    <t>CAP CER 0.015UF 250V 10% RADIAL</t>
  </si>
  <si>
    <t>445-2629-ND</t>
  </si>
  <si>
    <t>FK24X7R2E222K</t>
  </si>
  <si>
    <t>CAP CER 2200PF 250V 10% RADIAL</t>
  </si>
  <si>
    <t>445-4269-ND</t>
  </si>
  <si>
    <t>FK24X7R2E332K</t>
  </si>
  <si>
    <t>CAP CER 3300PF 250V 10% RADIAL</t>
  </si>
  <si>
    <t>445-8606-ND</t>
  </si>
  <si>
    <t>FK28X5R1C684K</t>
  </si>
  <si>
    <t>445-4308-ND</t>
  </si>
  <si>
    <t>FK14X7R2E102K</t>
  </si>
  <si>
    <t>445-8603-ND</t>
  </si>
  <si>
    <t>FK28X5R1C155K</t>
  </si>
  <si>
    <t>CAP CER 1.5UF 16V 10% RADIAL</t>
  </si>
  <si>
    <t>445-8617-ND</t>
  </si>
  <si>
    <t>FK28X7R1C684K</t>
  </si>
  <si>
    <t>445-4335-ND</t>
  </si>
  <si>
    <t>FK24C0G2A122J</t>
  </si>
  <si>
    <t>445-8403-ND</t>
  </si>
  <si>
    <t>FK18X5R1A335K</t>
  </si>
  <si>
    <t>CAP CER 3.3UF 10V 10% RADIAL</t>
  </si>
  <si>
    <t>445-8413-ND</t>
  </si>
  <si>
    <t>FK18X5R1E474K</t>
  </si>
  <si>
    <t>445-4321-ND</t>
  </si>
  <si>
    <t>FK28C0G2A331J</t>
  </si>
  <si>
    <t>445-4320-ND</t>
  </si>
  <si>
    <t>FK28C0G2A271J</t>
  </si>
  <si>
    <t>445-8430-ND</t>
  </si>
  <si>
    <t>FK18X7R2A223K</t>
  </si>
  <si>
    <t>CAP CER 0.022UF 100V 10% RADIAL</t>
  </si>
  <si>
    <t>445-4334-ND</t>
  </si>
  <si>
    <t>FK28C0G2E681J</t>
  </si>
  <si>
    <t>445-8595-ND</t>
  </si>
  <si>
    <t>FK28X5R0J335K</t>
  </si>
  <si>
    <t>CAP CER 3.3UF 6.3V 10% RADIAL</t>
  </si>
  <si>
    <t>445-4327-ND</t>
  </si>
  <si>
    <t>FK28C0G2E121J</t>
  </si>
  <si>
    <t>445-8627-ND</t>
  </si>
  <si>
    <t>FK28X7R2A223K</t>
  </si>
  <si>
    <t>445-4342-ND</t>
  </si>
  <si>
    <t>FK24C0G2E122J</t>
  </si>
  <si>
    <t>445-2862-ND</t>
  </si>
  <si>
    <t>FK24X5R0J475K</t>
  </si>
  <si>
    <t>CAP CER 4.7UF 6.3V 10% RADIAL</t>
  </si>
  <si>
    <t>445-2626-ND</t>
  </si>
  <si>
    <t>FK24X7R2A223K</t>
  </si>
  <si>
    <t>445-2625-ND</t>
  </si>
  <si>
    <t>FK24X7R2A103K</t>
  </si>
  <si>
    <t>445-2600-ND</t>
  </si>
  <si>
    <t>FK24C0G2E222J</t>
  </si>
  <si>
    <t>445-4338-ND</t>
  </si>
  <si>
    <t>FK24C0G2A272J</t>
  </si>
  <si>
    <t>445-4344-ND</t>
  </si>
  <si>
    <t>FK24C0G2E182J</t>
  </si>
  <si>
    <t>445-4360-ND</t>
  </si>
  <si>
    <t>FK26C0G2J391J</t>
  </si>
  <si>
    <t>CAP CER 390PF 630V 5% RADIAL</t>
  </si>
  <si>
    <t>445-4340-ND</t>
  </si>
  <si>
    <t>FK24C0G2A392J</t>
  </si>
  <si>
    <t>445-8432-ND</t>
  </si>
  <si>
    <t>FK18X7S2A333K</t>
  </si>
  <si>
    <t>CAP CER 0.033UF 100V 10% RADIAL</t>
  </si>
  <si>
    <t>445-8630-ND</t>
  </si>
  <si>
    <t>FK28X7S2A473K</t>
  </si>
  <si>
    <t>CAP CER 0.047UF 100V 10% RADIAL</t>
  </si>
  <si>
    <t>445-4357-ND</t>
  </si>
  <si>
    <t>FK26C0G2J181J</t>
  </si>
  <si>
    <t>CAP CER 180PF 630V 5% RADIAL</t>
  </si>
  <si>
    <t>445-5313-ND</t>
  </si>
  <si>
    <t>FK14X7R1E474K</t>
  </si>
  <si>
    <t>445-4355-ND</t>
  </si>
  <si>
    <t>FK26C0G2J121J</t>
  </si>
  <si>
    <t>CAP CER 120PF 630V 5% RADIAL</t>
  </si>
  <si>
    <t>445-8503-ND</t>
  </si>
  <si>
    <t>FK24X5R1E105K</t>
  </si>
  <si>
    <t>445-4356-ND</t>
  </si>
  <si>
    <t>FK26C0G2J151J</t>
  </si>
  <si>
    <t>CAP CER 150PF 630V 5% RADIAL</t>
  </si>
  <si>
    <t>445-2598-ND</t>
  </si>
  <si>
    <t>FK24C0G2A472J</t>
  </si>
  <si>
    <t>445-4305-ND</t>
  </si>
  <si>
    <t>FK14X7R2A223K</t>
  </si>
  <si>
    <t>445-4303-ND</t>
  </si>
  <si>
    <t>FK14X7R2A103K</t>
  </si>
  <si>
    <t>445-8364-ND</t>
  </si>
  <si>
    <t>FK16X7R2A333K</t>
  </si>
  <si>
    <t>445-8496-ND</t>
  </si>
  <si>
    <t>FK24X5R1C105K</t>
  </si>
  <si>
    <t>445-5265-ND</t>
  </si>
  <si>
    <t>FK24X7R1E155K</t>
  </si>
  <si>
    <t>CAP CER 1.5UF 25V 10% RADIAL</t>
  </si>
  <si>
    <t>445-4345-ND</t>
  </si>
  <si>
    <t>FK24C0G2E272J</t>
  </si>
  <si>
    <t>445-8489-ND</t>
  </si>
  <si>
    <t>FK24C0G1H332J</t>
  </si>
  <si>
    <t>445-4273-ND</t>
  </si>
  <si>
    <t>FK26X7R2A683K</t>
  </si>
  <si>
    <t>445-8313-ND</t>
  </si>
  <si>
    <t>FK14X7R2A104K</t>
  </si>
  <si>
    <t>445-8368-ND</t>
  </si>
  <si>
    <t>FK16X7R2A683K</t>
  </si>
  <si>
    <t>445-8299-ND</t>
  </si>
  <si>
    <t>FK14X5R1E335K</t>
  </si>
  <si>
    <t>CAP CER 3.3UF 25V 10% RADIAL</t>
  </si>
  <si>
    <t>445-8318-ND</t>
  </si>
  <si>
    <t>FK14X7S2A334K</t>
  </si>
  <si>
    <t>CAP CER 0.33UF 100V 10% RADIAL</t>
  </si>
  <si>
    <t>445-8353-ND</t>
  </si>
  <si>
    <t>FK16X7R1E335K</t>
  </si>
  <si>
    <t>445-5335-ND</t>
  </si>
  <si>
    <t>FK16X7R1C475K</t>
  </si>
  <si>
    <t>445-8291-ND</t>
  </si>
  <si>
    <t>FK14X5R1C106M</t>
  </si>
  <si>
    <t>445-8491-ND</t>
  </si>
  <si>
    <t>FK24X5R0J156M</t>
  </si>
  <si>
    <t>CAP CER 15UF 6.3V 20% RADIAL</t>
  </si>
  <si>
    <t>445-5275-ND</t>
  </si>
  <si>
    <t>FK26X5R1C475K</t>
  </si>
  <si>
    <t>445-8502-ND</t>
  </si>
  <si>
    <t>FK24X5R1C475K</t>
  </si>
  <si>
    <t>445-8319-ND</t>
  </si>
  <si>
    <t>FK14X7S2A474K</t>
  </si>
  <si>
    <t>445-8554-ND</t>
  </si>
  <si>
    <t>FK26X7R1E335K</t>
  </si>
  <si>
    <t>445-8495-ND</t>
  </si>
  <si>
    <t>FK24X5R1A685K</t>
  </si>
  <si>
    <t>CAP CER 6.8UF 10V 10% RADIAL</t>
  </si>
  <si>
    <t>445-8315-ND</t>
  </si>
  <si>
    <t>FK14X7S2A105K</t>
  </si>
  <si>
    <t>445-8350-ND</t>
  </si>
  <si>
    <t>FK16X7R1C685K</t>
  </si>
  <si>
    <t>CAP CER 6.8UF 16V 10% RADIAL</t>
  </si>
  <si>
    <t>445-4279-ND</t>
  </si>
  <si>
    <t>FK26X7R2J332K</t>
  </si>
  <si>
    <t>CAP CER 3300PF 630V 10% RADIAL</t>
  </si>
  <si>
    <t>445-8506-ND</t>
  </si>
  <si>
    <t>FK24X5R1E335K</t>
  </si>
  <si>
    <t>445-8494-ND</t>
  </si>
  <si>
    <t>FK24X5R1A106M</t>
  </si>
  <si>
    <t>445-8349-ND</t>
  </si>
  <si>
    <t>FK16X7R1C106M</t>
  </si>
  <si>
    <t>445-8307-ND</t>
  </si>
  <si>
    <t>FK14X7R1E225K</t>
  </si>
  <si>
    <t>445-4347-ND</t>
  </si>
  <si>
    <t>FK26C0G2A562J</t>
  </si>
  <si>
    <t>445-4364-ND</t>
  </si>
  <si>
    <t>FK26C0G2J122J</t>
  </si>
  <si>
    <t>CAP CER 1200PF 630V 5% RADIAL</t>
  </si>
  <si>
    <t>445-4362-ND</t>
  </si>
  <si>
    <t>FK26C0G2J681J</t>
  </si>
  <si>
    <t>CAP CER 680PF 630V 5% RADIAL</t>
  </si>
  <si>
    <t>445-2861-ND</t>
  </si>
  <si>
    <t>FK24X5R1A475K</t>
  </si>
  <si>
    <t>445-8562-ND</t>
  </si>
  <si>
    <t>FK26X7R2A224K</t>
  </si>
  <si>
    <t>CAP CER 0.22UF 100V 10% RADIAL</t>
  </si>
  <si>
    <t>445-8306-ND</t>
  </si>
  <si>
    <t>FK14X7R1C475K</t>
  </si>
  <si>
    <t>445-2638-ND</t>
  </si>
  <si>
    <t>FK26X7R2J102K</t>
  </si>
  <si>
    <t>CAP CER 1000PF 630V 10% RADIAL</t>
  </si>
  <si>
    <t>445-8513-ND</t>
  </si>
  <si>
    <t>FK24X7R1C475K</t>
  </si>
  <si>
    <t>445-5328-ND</t>
  </si>
  <si>
    <t>FK14X5R0J106M</t>
  </si>
  <si>
    <t>445-2864-ND</t>
  </si>
  <si>
    <t>FK24X5R0J106M</t>
  </si>
  <si>
    <t>445-4363-ND</t>
  </si>
  <si>
    <t>FK26C0G2J821J</t>
  </si>
  <si>
    <t>CAP CER 820PF 630V 5% RADIAL</t>
  </si>
  <si>
    <t>445-8294-ND</t>
  </si>
  <si>
    <t>FK14X5R1C335K</t>
  </si>
  <si>
    <t>CAP CER 3.3UF 16V 10% RADIAL</t>
  </si>
  <si>
    <t>445-4361-ND</t>
  </si>
  <si>
    <t>FK26C0G2J561J</t>
  </si>
  <si>
    <t>CAP CER 560PF 630V 5% RADIAL</t>
  </si>
  <si>
    <t>445-4278-ND</t>
  </si>
  <si>
    <t>FK26X7R2J152K</t>
  </si>
  <si>
    <t>CAP CER 1500PF 630V 10% RADIAL</t>
  </si>
  <si>
    <t>445-8308-ND</t>
  </si>
  <si>
    <t>FK14X7R1E335K</t>
  </si>
  <si>
    <t>445-8357-ND</t>
  </si>
  <si>
    <t>FK16X7R1H155K</t>
  </si>
  <si>
    <t>445-4280-ND</t>
  </si>
  <si>
    <t>FK26X7R2J682K</t>
  </si>
  <si>
    <t>CAP CER 6800PF 630V 10% RADIAL</t>
  </si>
  <si>
    <t>445-8563-ND</t>
  </si>
  <si>
    <t>FK26X7R2A334K</t>
  </si>
  <si>
    <t>445-8531-ND</t>
  </si>
  <si>
    <t>FK26C0G1H103J</t>
  </si>
  <si>
    <t>445-4281-ND</t>
  </si>
  <si>
    <t>FK26X7R2J153K</t>
  </si>
  <si>
    <t>CAP CER 0.015UF 630V 10% RADIAL</t>
  </si>
  <si>
    <t>445-8509-ND</t>
  </si>
  <si>
    <t>FK24X7R0J106K</t>
  </si>
  <si>
    <t>445-4751-ND</t>
  </si>
  <si>
    <t>FK26C0G1H153J</t>
  </si>
  <si>
    <t>445-8566-ND</t>
  </si>
  <si>
    <t>FK26X7S2A155K</t>
  </si>
  <si>
    <t>CAP CER 1.5UF 100V 10% RADIAL</t>
  </si>
  <si>
    <t>445-8355-ND</t>
  </si>
  <si>
    <t>FK16X7R1E685K</t>
  </si>
  <si>
    <t>CAP CER 6.8UF 25V 10% RADIAL</t>
  </si>
  <si>
    <t>445-4284-ND</t>
  </si>
  <si>
    <t>FK20X7R2E154K</t>
  </si>
  <si>
    <t>CAP CER 0.15UF 250V 10% RADIAL</t>
  </si>
  <si>
    <t>445-8556-ND</t>
  </si>
  <si>
    <t>FK26X7R1E685K</t>
  </si>
  <si>
    <t>445-5357-ND</t>
  </si>
  <si>
    <t>FK11X5R1H335K</t>
  </si>
  <si>
    <t>445-5279-ND</t>
  </si>
  <si>
    <t>FK20X7R1H684K</t>
  </si>
  <si>
    <t>CAP CER 0.68UF 50V 10% RADIAL</t>
  </si>
  <si>
    <t>445-8347-ND</t>
  </si>
  <si>
    <t>FK16X5R1H105K</t>
  </si>
  <si>
    <t>445-2886-ND</t>
  </si>
  <si>
    <t>FK20X7R1E475K</t>
  </si>
  <si>
    <t>445-5351-ND</t>
  </si>
  <si>
    <t>FK11X7R1E475K</t>
  </si>
  <si>
    <t>445-5339-ND</t>
  </si>
  <si>
    <t>FK16X5R1A106K</t>
  </si>
  <si>
    <t>445-8548-ND</t>
  </si>
  <si>
    <t>FK26X5R1H105K</t>
  </si>
  <si>
    <t>445-5348-ND</t>
  </si>
  <si>
    <t>FK11X7R1H155K</t>
  </si>
  <si>
    <t>445-2643-ND</t>
  </si>
  <si>
    <t>FK20X7R2A474K</t>
  </si>
  <si>
    <t>445-8539-ND</t>
  </si>
  <si>
    <t>FK26X5R0J336M</t>
  </si>
  <si>
    <t>445-4754-ND</t>
  </si>
  <si>
    <t>FK20C0G1H473J</t>
  </si>
  <si>
    <t>445-8264-ND</t>
  </si>
  <si>
    <t>FK11X7R1H335K</t>
  </si>
  <si>
    <t>445-8263-ND</t>
  </si>
  <si>
    <t>FK11X7R1H225K</t>
  </si>
  <si>
    <t>445-8262-ND</t>
  </si>
  <si>
    <t>FK11X7R1E106M</t>
  </si>
  <si>
    <t>445-8371-ND</t>
  </si>
  <si>
    <t>FK16X7S2A225K</t>
  </si>
  <si>
    <t>445-8249-ND</t>
  </si>
  <si>
    <t>FK11X5R0J686M</t>
  </si>
  <si>
    <t>445-8274-ND</t>
  </si>
  <si>
    <t>FK11X7S2A335K</t>
  </si>
  <si>
    <t>CAP CER 3.3UF 100V 10% RADIAL</t>
  </si>
  <si>
    <t>445-8449-ND</t>
  </si>
  <si>
    <t>FK20X5R1C226M</t>
  </si>
  <si>
    <t>445-8440-ND</t>
  </si>
  <si>
    <t>FK20C0G2A473J</t>
  </si>
  <si>
    <t>445-4377-ND</t>
  </si>
  <si>
    <t>FK22C0G2J822J</t>
  </si>
  <si>
    <t>CAP CER 8200PF 630V 5% RADIAL</t>
  </si>
  <si>
    <t>445-2897-ND</t>
  </si>
  <si>
    <t>FK22X7R1E475K</t>
  </si>
  <si>
    <t>445-8477-ND</t>
  </si>
  <si>
    <t>FK22X5R1H685K</t>
  </si>
  <si>
    <t>445-5286-ND</t>
  </si>
  <si>
    <t>FK22X7R1H335K</t>
  </si>
  <si>
    <t>445-4378-ND</t>
  </si>
  <si>
    <t>FK22C0G2J153J</t>
  </si>
  <si>
    <t>CAP CER 0.015UF 630V 5% RADIAL</t>
  </si>
  <si>
    <t>445-4376-ND</t>
  </si>
  <si>
    <t>FK22C0G2E333J</t>
  </si>
  <si>
    <t>CAP CER 0.033UF 250V 5% RADIAL</t>
  </si>
  <si>
    <t>445-8476-ND</t>
  </si>
  <si>
    <t>FK22X5R1H475K</t>
  </si>
  <si>
    <t>445-2899-ND</t>
  </si>
  <si>
    <t>FK22X7R1E106M</t>
  </si>
  <si>
    <t>445-8473-ND</t>
  </si>
  <si>
    <t>FK22X5R1C336M</t>
  </si>
  <si>
    <t>445-8482-ND</t>
  </si>
  <si>
    <t>FK22X7R1H475K</t>
  </si>
  <si>
    <t>445-8485-ND</t>
  </si>
  <si>
    <t>FK22X7R2A225K</t>
  </si>
  <si>
    <t>445-4288-ND</t>
  </si>
  <si>
    <t>FK22X7R2E334K</t>
  </si>
  <si>
    <t>CAP CER 0.33UF 250V 10% RADIAL</t>
  </si>
  <si>
    <t>445-5288-ND</t>
  </si>
  <si>
    <t>FK22X7R1E156M</t>
  </si>
  <si>
    <t>445-8598-ND</t>
  </si>
  <si>
    <t>FK28X5R1A155K</t>
  </si>
  <si>
    <t>CAP CER 1.5UF 10V 10% RADIAL</t>
  </si>
  <si>
    <t>445-4297-ND</t>
  </si>
  <si>
    <t>FK14X7R2A102K</t>
  </si>
  <si>
    <t>445-8409-ND</t>
  </si>
  <si>
    <t>FK18X5R1C684K</t>
  </si>
  <si>
    <t>445-8605-ND</t>
  </si>
  <si>
    <t>FK28X5R1C474K</t>
  </si>
  <si>
    <t>445-8406-ND</t>
  </si>
  <si>
    <t>FK18X5R1C155K</t>
  </si>
  <si>
    <t>445-8408-ND</t>
  </si>
  <si>
    <t>FK18X5R1C474K</t>
  </si>
  <si>
    <t>445-8593-ND</t>
  </si>
  <si>
    <t>FK28X5R0J155K</t>
  </si>
  <si>
    <t>CAP CER 1.5UF 6.3V 10% RADIAL</t>
  </si>
  <si>
    <t>445-8397-ND</t>
  </si>
  <si>
    <t>FK18X5R0J155K</t>
  </si>
  <si>
    <t>445-8399-ND</t>
  </si>
  <si>
    <t>FK18X5R0J335K</t>
  </si>
  <si>
    <t>445-8429-ND</t>
  </si>
  <si>
    <t>FK18X7R2A153K</t>
  </si>
  <si>
    <t>CAP CER 0.015UF 100V 10% RADIAL</t>
  </si>
  <si>
    <t>445-4326-ND</t>
  </si>
  <si>
    <t>FK28C0G2A122J</t>
  </si>
  <si>
    <t>445-4262-ND</t>
  </si>
  <si>
    <t>FK28X7R2A682K</t>
  </si>
  <si>
    <t>CAP CER 6800PF 100V 10% RADIAL</t>
  </si>
  <si>
    <t>445-8623-ND</t>
  </si>
  <si>
    <t>FK28X7R1E684K</t>
  </si>
  <si>
    <t>CAP CER 0.68UF 25V 10% RADIAL</t>
  </si>
  <si>
    <t>445-8296-ND</t>
  </si>
  <si>
    <t>FK14X5R1E105K</t>
  </si>
  <si>
    <t>445-8488-ND</t>
  </si>
  <si>
    <t>FK24C0G1H272J</t>
  </si>
  <si>
    <t>445-8613-ND</t>
  </si>
  <si>
    <t>FK28X7R0J225K</t>
  </si>
  <si>
    <t>445-8416-ND</t>
  </si>
  <si>
    <t>FK18X7R0J225K</t>
  </si>
  <si>
    <t>445-4339-ND</t>
  </si>
  <si>
    <t>FK24C0G2A332J</t>
  </si>
  <si>
    <t>445-8289-ND</t>
  </si>
  <si>
    <t>FK14X5R1C105K</t>
  </si>
  <si>
    <t>445-8629-ND</t>
  </si>
  <si>
    <t>FK28X7S2A333K</t>
  </si>
  <si>
    <t>445-8628-ND</t>
  </si>
  <si>
    <t>FK28X7S2A104K</t>
  </si>
  <si>
    <t>445-5321-ND</t>
  </si>
  <si>
    <t>FK14X5R1A155K</t>
  </si>
  <si>
    <t>445-8434-ND</t>
  </si>
  <si>
    <t>FK18X7S2A683K</t>
  </si>
  <si>
    <t>445-8314-ND</t>
  </si>
  <si>
    <t>FK14X7R2A683K</t>
  </si>
  <si>
    <t>445-8288-ND</t>
  </si>
  <si>
    <t>FK14X5R1A685K</t>
  </si>
  <si>
    <t>445-8304-ND</t>
  </si>
  <si>
    <t>FK14X7R0J685K</t>
  </si>
  <si>
    <t>445-8284-ND</t>
  </si>
  <si>
    <t>FK14X5R0J156M</t>
  </si>
  <si>
    <t>445-8320-ND</t>
  </si>
  <si>
    <t>FK14X7S2A684K</t>
  </si>
  <si>
    <t>CAP CER 0.68UF 100V 10% RADIAL</t>
  </si>
  <si>
    <t>445-8295-ND</t>
  </si>
  <si>
    <t>FK14X5R1C475K</t>
  </si>
  <si>
    <t>445-8527-ND</t>
  </si>
  <si>
    <t>FK24X7S2A684K</t>
  </si>
  <si>
    <t>445-8544-ND</t>
  </si>
  <si>
    <t>FK26X5R1E155K</t>
  </si>
  <si>
    <t>445-8343-ND</t>
  </si>
  <si>
    <t>FK16X5R1E155K</t>
  </si>
  <si>
    <t>445-4349-ND</t>
  </si>
  <si>
    <t>FK26C0G2A822J</t>
  </si>
  <si>
    <t>445-5324-ND</t>
  </si>
  <si>
    <t>FK14X5R1A475K</t>
  </si>
  <si>
    <t>445-8523-ND</t>
  </si>
  <si>
    <t>FK24X7S2A154K</t>
  </si>
  <si>
    <t>445-8317-ND</t>
  </si>
  <si>
    <t>FK14X7S2A224K</t>
  </si>
  <si>
    <t>445-5271-ND</t>
  </si>
  <si>
    <t>FK26X7R1E684K</t>
  </si>
  <si>
    <t>445-8512-ND</t>
  </si>
  <si>
    <t>FK24X7R1C335K</t>
  </si>
  <si>
    <t>445-8504-ND</t>
  </si>
  <si>
    <t>FK24X5R1E155K</t>
  </si>
  <si>
    <t>445-8505-ND</t>
  </si>
  <si>
    <t>FK24X5R1E225K</t>
  </si>
  <si>
    <t>445-8501-ND</t>
  </si>
  <si>
    <t>FK24X5R1C335K</t>
  </si>
  <si>
    <t>445-8293-ND</t>
  </si>
  <si>
    <t>FK14X5R1C225K</t>
  </si>
  <si>
    <t>445-8362-ND</t>
  </si>
  <si>
    <t>FK16X7R2A154K</t>
  </si>
  <si>
    <t>445-8524-ND</t>
  </si>
  <si>
    <t>FK24X7S2A224K</t>
  </si>
  <si>
    <t>445-8536-ND</t>
  </si>
  <si>
    <t>FK26C0G1H682J</t>
  </si>
  <si>
    <t>445-8510-ND</t>
  </si>
  <si>
    <t>FK24X7R0J106M</t>
  </si>
  <si>
    <t>445-8538-ND</t>
  </si>
  <si>
    <t>FK26C0G1H822J</t>
  </si>
  <si>
    <t>445-8533-ND</t>
  </si>
  <si>
    <t>FK26C0G1H472J</t>
  </si>
  <si>
    <t>445-8303-ND</t>
  </si>
  <si>
    <t>FK14X7R0J106M</t>
  </si>
  <si>
    <t>445-5280-ND</t>
  </si>
  <si>
    <t>FK20X7R1H155K</t>
  </si>
  <si>
    <t>445-8565-ND</t>
  </si>
  <si>
    <t>FK26X7R2A684K</t>
  </si>
  <si>
    <t>445-2885-ND</t>
  </si>
  <si>
    <t>FK20X7R1E225K</t>
  </si>
  <si>
    <t>445-5340-ND</t>
  </si>
  <si>
    <t>FK16X5R1A106M</t>
  </si>
  <si>
    <t>445-8545-ND</t>
  </si>
  <si>
    <t>FK26X5R1E225K</t>
  </si>
  <si>
    <t>445-8345-ND</t>
  </si>
  <si>
    <t>FK16X5R1E335K</t>
  </si>
  <si>
    <t>445-8346-ND</t>
  </si>
  <si>
    <t>FK16X5R1E475K</t>
  </si>
  <si>
    <t>445-8344-ND</t>
  </si>
  <si>
    <t>FK16X5R1E225K</t>
  </si>
  <si>
    <t>445-8547-ND</t>
  </si>
  <si>
    <t>FK26X5R1E475K</t>
  </si>
  <si>
    <t>445-5349-ND</t>
  </si>
  <si>
    <t>FK11X7R1E225K</t>
  </si>
  <si>
    <t>445-5282-ND</t>
  </si>
  <si>
    <t>FK20X7R1E685K</t>
  </si>
  <si>
    <t>445-8370-ND</t>
  </si>
  <si>
    <t>FK16X7S2A155K</t>
  </si>
  <si>
    <t>445-8369-ND</t>
  </si>
  <si>
    <t>FK16X7R2A684K</t>
  </si>
  <si>
    <t>445-5352-ND</t>
  </si>
  <si>
    <t>FK11X7R1E685K</t>
  </si>
  <si>
    <t>445-8270-ND</t>
  </si>
  <si>
    <t>FK11X7R2A474K</t>
  </si>
  <si>
    <t>445-5350-ND</t>
  </si>
  <si>
    <t>FK11X7R1E335K</t>
  </si>
  <si>
    <t>445-5281-ND</t>
  </si>
  <si>
    <t>FK20X7R1E335K</t>
  </si>
  <si>
    <t>445-8269-ND</t>
  </si>
  <si>
    <t>FK11X7R2A334K</t>
  </si>
  <si>
    <t>445-2878-ND</t>
  </si>
  <si>
    <t>FK26X5R0J226M</t>
  </si>
  <si>
    <t>445-8542-ND</t>
  </si>
  <si>
    <t>FK26X5R1C106M</t>
  </si>
  <si>
    <t>445-5356-ND</t>
  </si>
  <si>
    <t>FK11X5R1H225K</t>
  </si>
  <si>
    <t>445-8457-ND</t>
  </si>
  <si>
    <t>FK20X7R1E106M</t>
  </si>
  <si>
    <t>445-8250-ND</t>
  </si>
  <si>
    <t>FK11X5R1A226M</t>
  </si>
  <si>
    <t>445-8251-ND</t>
  </si>
  <si>
    <t>FK11X5R1C106K</t>
  </si>
  <si>
    <t>445-8247-ND</t>
  </si>
  <si>
    <t>FK11X5R0J336M</t>
  </si>
  <si>
    <t>445-8438-ND</t>
  </si>
  <si>
    <t>FK20C0G1H223J</t>
  </si>
  <si>
    <t>445-8267-ND</t>
  </si>
  <si>
    <t>FK11X7R2A155K</t>
  </si>
  <si>
    <t>445-8448-ND</t>
  </si>
  <si>
    <t>FK20X5R1C156M</t>
  </si>
  <si>
    <t>445-8253-ND</t>
  </si>
  <si>
    <t>FK11X5R1C156M</t>
  </si>
  <si>
    <t>445-4286-ND</t>
  </si>
  <si>
    <t>FK22X7R2A684K</t>
  </si>
  <si>
    <t>445-8481-ND</t>
  </si>
  <si>
    <t>FK22X7R1H155K</t>
  </si>
  <si>
    <t>445-5287-ND</t>
  </si>
  <si>
    <t>FK22X7R1E685K</t>
  </si>
  <si>
    <t>445-4805-ND</t>
  </si>
  <si>
    <t>FK18Y5V1H104Z</t>
  </si>
  <si>
    <t>CAP CER 0.1UF 50V RADIAL</t>
  </si>
  <si>
    <t>445-8415-ND</t>
  </si>
  <si>
    <t>FK18X7R0J155K</t>
  </si>
  <si>
    <t>445-8401-ND</t>
  </si>
  <si>
    <t>FK18X5R1A155K</t>
  </si>
  <si>
    <t>445-8612-ND</t>
  </si>
  <si>
    <t>FK28X7R0J155K</t>
  </si>
  <si>
    <t>445-8292-ND</t>
  </si>
  <si>
    <t>FK14X5R1C155K</t>
  </si>
  <si>
    <t>445-8301-ND</t>
  </si>
  <si>
    <t>FK14X5R1E684K</t>
  </si>
  <si>
    <t>445-8508-ND</t>
  </si>
  <si>
    <t>FK24X5R1E684K</t>
  </si>
  <si>
    <t>445-8499-ND</t>
  </si>
  <si>
    <t>FK24X5R1C155K</t>
  </si>
  <si>
    <t>445-8297-ND</t>
  </si>
  <si>
    <t>FK14X5R1E155K</t>
  </si>
  <si>
    <t>445-8426-ND</t>
  </si>
  <si>
    <t>FK18X7R1E684K</t>
  </si>
  <si>
    <t>445-8316-ND</t>
  </si>
  <si>
    <t>FK14X7S2A154K</t>
  </si>
  <si>
    <t>445-8500-ND</t>
  </si>
  <si>
    <t>FK24X5R1C225K</t>
  </si>
  <si>
    <t>445-8305-ND</t>
  </si>
  <si>
    <t>FK14X7R1C335K</t>
  </si>
  <si>
    <t>445-8535-ND</t>
  </si>
  <si>
    <t>FK26C0G1H562J</t>
  </si>
  <si>
    <t>445-8546-ND</t>
  </si>
  <si>
    <t>FK26X5R1E335K</t>
  </si>
  <si>
    <t>445-8341-ND</t>
  </si>
  <si>
    <t>FK16X5R1C106M</t>
  </si>
  <si>
    <t>445-8342-ND</t>
  </si>
  <si>
    <t>FK16X5R1C685K</t>
  </si>
  <si>
    <t>445-8340-ND</t>
  </si>
  <si>
    <t>FK16X5R1C106K</t>
  </si>
  <si>
    <t>445-8543-ND</t>
  </si>
  <si>
    <t>FK26X5R1C685K</t>
  </si>
  <si>
    <t>445-8541-ND</t>
  </si>
  <si>
    <t>FK26X5R1C106K</t>
  </si>
  <si>
    <t>445-8271-ND</t>
  </si>
  <si>
    <t>FK11X7R2A684K</t>
  </si>
  <si>
    <t>445-8464-ND</t>
  </si>
  <si>
    <t>FK20X7R2A684K</t>
  </si>
  <si>
    <t>445-8258-ND</t>
  </si>
  <si>
    <t>FK11X5R1E685K</t>
  </si>
  <si>
    <t>445-8252-ND</t>
  </si>
  <si>
    <t>FK11X5R1C106M</t>
  </si>
  <si>
    <t>445-8453-ND</t>
  </si>
  <si>
    <t>FK20X5R1E685K</t>
  </si>
  <si>
    <t>445-8447-ND</t>
  </si>
  <si>
    <t>FK20X5R1C106M</t>
  </si>
  <si>
    <t>445-8452-ND</t>
  </si>
  <si>
    <t>FK20X5R1E475K</t>
  </si>
  <si>
    <t>445-8442-ND</t>
  </si>
  <si>
    <t>FK20X5R0J336M</t>
  </si>
  <si>
    <t>445-8257-ND</t>
  </si>
  <si>
    <t>FK11X5R1E475K</t>
  </si>
  <si>
    <t>445-8446-ND</t>
  </si>
  <si>
    <t>FK20X5R1C106K</t>
  </si>
  <si>
    <t>445-8451-ND</t>
  </si>
  <si>
    <t>FK20X5R1E106M</t>
  </si>
  <si>
    <t>445-8256-ND</t>
  </si>
  <si>
    <t>FK11X5R1E106M</t>
  </si>
  <si>
    <t>445-8478-ND</t>
  </si>
  <si>
    <t>FK22X7R1C156M</t>
  </si>
  <si>
    <t>http://www.tdk.com/pdf/mlcc_prod_guide/MLCC%20Product%20Guide%20A14.pdf</t>
  </si>
  <si>
    <t>445-8484-ND</t>
  </si>
  <si>
    <t>FK22X7R2A155K</t>
  </si>
  <si>
    <t>445-2617-ND</t>
  </si>
  <si>
    <t>FK22C0G2J223J</t>
  </si>
  <si>
    <t>CAP CER 0.022UF 630V 5% RADIAL</t>
  </si>
  <si>
    <t>445-5304-ND</t>
  </si>
  <si>
    <t>FK18X7R1E154K</t>
  </si>
  <si>
    <t>445-5257-ND</t>
  </si>
  <si>
    <t>FK28X7R1H683K</t>
  </si>
  <si>
    <t>445-8575-ND</t>
  </si>
  <si>
    <t>FK28C0G1H050C</t>
  </si>
  <si>
    <t>445-4728-ND</t>
  </si>
  <si>
    <t>FK28C0G1H151J</t>
  </si>
  <si>
    <t>445-5305-ND</t>
  </si>
  <si>
    <t>FK18X7R1C224K</t>
  </si>
  <si>
    <t>445-5297-ND</t>
  </si>
  <si>
    <t>FK18X7R1H103K</t>
  </si>
  <si>
    <t>445-8576-ND</t>
  </si>
  <si>
    <t>FK28C0G1H060D</t>
  </si>
  <si>
    <t>445-4727-ND</t>
  </si>
  <si>
    <t>FK28C0G1H121J</t>
  </si>
  <si>
    <t>445-5247-ND</t>
  </si>
  <si>
    <t>FK28X7R1H152K</t>
  </si>
  <si>
    <t>445-8581-ND</t>
  </si>
  <si>
    <t>FK28C0G1H1R5C</t>
  </si>
  <si>
    <t>445-8582-ND</t>
  </si>
  <si>
    <t>FK28C0G1H2R2C</t>
  </si>
  <si>
    <t>445-5250-ND</t>
  </si>
  <si>
    <t>FK28X7R1H472K</t>
  </si>
  <si>
    <t>445-8621-ND</t>
  </si>
  <si>
    <t>FK28X7R1E334K</t>
  </si>
  <si>
    <t>445-8405-ND</t>
  </si>
  <si>
    <t>FK18X5R1C105K</t>
  </si>
  <si>
    <t>445-8404-ND</t>
  </si>
  <si>
    <t>FK18X5R1A475K</t>
  </si>
  <si>
    <t>445-8590-ND</t>
  </si>
  <si>
    <t>FK28C0G1H822J</t>
  </si>
  <si>
    <t>445-5262-ND</t>
  </si>
  <si>
    <t>FK24X7R1H154K</t>
  </si>
  <si>
    <t>CAP CER 0.15UF 50V 10% RADIAL</t>
  </si>
  <si>
    <t>445-8600-ND</t>
  </si>
  <si>
    <t>FK28X5R1A335K</t>
  </si>
  <si>
    <t>445-8402-ND</t>
  </si>
  <si>
    <t>FK18X5R1A225K</t>
  </si>
  <si>
    <t>CAP CER 2.2UF 10V 10% RADIAL</t>
  </si>
  <si>
    <t>445-8583-ND</t>
  </si>
  <si>
    <t>FK28C0G1H392J</t>
  </si>
  <si>
    <t>445-8423-ND</t>
  </si>
  <si>
    <t>FK18X7R1E224K</t>
  </si>
  <si>
    <t>445-8611-ND</t>
  </si>
  <si>
    <t>FK28X5R1E684K</t>
  </si>
  <si>
    <t>445-4324-ND</t>
  </si>
  <si>
    <t>FK28C0G2A681J</t>
  </si>
  <si>
    <t>445-4735-ND</t>
  </si>
  <si>
    <t>FK28C0G1H561J</t>
  </si>
  <si>
    <t>445-4358-ND</t>
  </si>
  <si>
    <t>FK26C0G2J271J</t>
  </si>
  <si>
    <t>CAP CER 270PF 630V 5% RADIAL</t>
  </si>
  <si>
    <t>445-8519-ND</t>
  </si>
  <si>
    <t>FK24X7R1H684K</t>
  </si>
  <si>
    <t>445-8520-ND</t>
  </si>
  <si>
    <t>FK24X7R2A104K</t>
  </si>
  <si>
    <t>445-8560-ND</t>
  </si>
  <si>
    <t>FK26X7R1H684K</t>
  </si>
  <si>
    <t>445-2640-ND</t>
  </si>
  <si>
    <t>FK26X7R2J472K</t>
  </si>
  <si>
    <t>CAP CER 4700PF 630V 10% RADIAL</t>
  </si>
  <si>
    <t>445-8286-ND</t>
  </si>
  <si>
    <t>FK14X5R1A106K</t>
  </si>
  <si>
    <t>445-4368-ND</t>
  </si>
  <si>
    <t>FK26C0G2J332J</t>
  </si>
  <si>
    <t>CAP CER 3300PF 630V 5% RADIAL</t>
  </si>
  <si>
    <t>445-5333-ND</t>
  </si>
  <si>
    <t>FK16X7R1E225K</t>
  </si>
  <si>
    <t>445-8493-ND</t>
  </si>
  <si>
    <t>FK24X5R1A106K</t>
  </si>
  <si>
    <t>445-5331-ND</t>
  </si>
  <si>
    <t>FK16X7R1E105K</t>
  </si>
  <si>
    <t>445-8487-ND</t>
  </si>
  <si>
    <t>FK24C0G1H223J</t>
  </si>
  <si>
    <t>445-8354-ND</t>
  </si>
  <si>
    <t>FK16X7R1E475K</t>
  </si>
  <si>
    <t>445-8352-ND</t>
  </si>
  <si>
    <t>FK16X7R1E106M</t>
  </si>
  <si>
    <t>445-5284-ND</t>
  </si>
  <si>
    <t>FK20X5R1H335K</t>
  </si>
  <si>
    <t>445-8454-ND</t>
  </si>
  <si>
    <t>FK20X7R1A226M</t>
  </si>
  <si>
    <t>445-2611-ND</t>
  </si>
  <si>
    <t>FK20C0G2J472J</t>
  </si>
  <si>
    <t>CAP CER 4700PF 630V 5% RADIAL</t>
  </si>
  <si>
    <t>445-8540-ND</t>
  </si>
  <si>
    <t>FK26X5R0J476M</t>
  </si>
  <si>
    <t>445-8534-ND</t>
  </si>
  <si>
    <t>FK26C0G1H473J</t>
  </si>
  <si>
    <t>445-8272-ND</t>
  </si>
  <si>
    <t>FK11X7S1H475K</t>
  </si>
  <si>
    <t>445-8468-ND</t>
  </si>
  <si>
    <t>FK20X7S2A335K</t>
  </si>
  <si>
    <t>445-5289-ND</t>
  </si>
  <si>
    <t>FK22X5R1A336M</t>
  </si>
  <si>
    <t>CAP CER 33UF 10V 20% RADIAL</t>
  </si>
  <si>
    <t>445-4757-ND</t>
  </si>
  <si>
    <t>FK22C0G1H154J</t>
  </si>
  <si>
    <t>CAP CER 0.15UF 50V 5% RADIAL</t>
  </si>
  <si>
    <t>445-8483-ND</t>
  </si>
  <si>
    <t>FK22X7R1H685K</t>
  </si>
  <si>
    <t>445-8480-ND</t>
  </si>
  <si>
    <t>FK22X7R1E226M</t>
  </si>
  <si>
    <t>445-8579-ND</t>
  </si>
  <si>
    <t>FK28C0G1H090D</t>
  </si>
  <si>
    <t>445-8572-ND</t>
  </si>
  <si>
    <t>FK28C0G1H020C</t>
  </si>
  <si>
    <t>445-2622-ND</t>
  </si>
  <si>
    <t>FK24X7R2A102K</t>
  </si>
  <si>
    <t>445-8615-ND</t>
  </si>
  <si>
    <t>FK28X7R1C334K</t>
  </si>
  <si>
    <t>445-5307-ND</t>
  </si>
  <si>
    <t>FK18X5R1A474K</t>
  </si>
  <si>
    <t>445-4314-ND</t>
  </si>
  <si>
    <t>FK14X7R2E103K</t>
  </si>
  <si>
    <t>445-5306-ND</t>
  </si>
  <si>
    <t>FK18X5R1A334K</t>
  </si>
  <si>
    <t>CAP CER 0.33UF 10V 10% RADIAL</t>
  </si>
  <si>
    <t>445-5260-ND</t>
  </si>
  <si>
    <t>FK28X5R1A334K</t>
  </si>
  <si>
    <t>445-8587-ND</t>
  </si>
  <si>
    <t>FK28C0G1H562J</t>
  </si>
  <si>
    <t>445-8620-ND</t>
  </si>
  <si>
    <t>FK28X7R1E224K</t>
  </si>
  <si>
    <t>445-8599-ND</t>
  </si>
  <si>
    <t>FK28X5R1A225K</t>
  </si>
  <si>
    <t>445-8427-ND</t>
  </si>
  <si>
    <t>FK18X7R1H154K</t>
  </si>
  <si>
    <t>445-8424-ND</t>
  </si>
  <si>
    <t>FK18X7R1E334K</t>
  </si>
  <si>
    <t>445-8602-ND</t>
  </si>
  <si>
    <t>FK28X5R1C105K</t>
  </si>
  <si>
    <t>445-8414-ND</t>
  </si>
  <si>
    <t>FK18X5R1E684K</t>
  </si>
  <si>
    <t>445-4317-ND</t>
  </si>
  <si>
    <t>FK28C0G2A121J</t>
  </si>
  <si>
    <t>445-2621-ND</t>
  </si>
  <si>
    <t>FK28X7R2A103K</t>
  </si>
  <si>
    <t>445-4733-ND</t>
  </si>
  <si>
    <t>FK28C0G1H391J</t>
  </si>
  <si>
    <t>445-4318-ND</t>
  </si>
  <si>
    <t>FK28C0G2A151J</t>
  </si>
  <si>
    <t>445-4329-ND</t>
  </si>
  <si>
    <t>FK28C0G2E181J</t>
  </si>
  <si>
    <t>445-8608-ND</t>
  </si>
  <si>
    <t>FK28X5R1E224K</t>
  </si>
  <si>
    <t>445-8596-ND</t>
  </si>
  <si>
    <t>FK28X5R0J475K</t>
  </si>
  <si>
    <t>445-8400-ND</t>
  </si>
  <si>
    <t>FK18X5R0J475K</t>
  </si>
  <si>
    <t>445-4323-ND</t>
  </si>
  <si>
    <t>FK28C0G2A561J</t>
  </si>
  <si>
    <t>445-4749-ND</t>
  </si>
  <si>
    <t>FK24C0G1H822J</t>
  </si>
  <si>
    <t>445-4341-ND</t>
  </si>
  <si>
    <t>FK24C0G2E821J</t>
  </si>
  <si>
    <t>445-8431-ND</t>
  </si>
  <si>
    <t>FK18X7S2A104K</t>
  </si>
  <si>
    <t>445-5319-ND</t>
  </si>
  <si>
    <t>FK14X7R1C155K</t>
  </si>
  <si>
    <t>445-5320-ND</t>
  </si>
  <si>
    <t>FK14X7R1C225K</t>
  </si>
  <si>
    <t>445-4748-ND</t>
  </si>
  <si>
    <t>FK24C0G1H682J</t>
  </si>
  <si>
    <t>445-8366-ND</t>
  </si>
  <si>
    <t>FK16X7R2A473K</t>
  </si>
  <si>
    <t>445-4336-ND</t>
  </si>
  <si>
    <t>FK24C0G2A152J</t>
  </si>
  <si>
    <t>445-8359-ND</t>
  </si>
  <si>
    <t>FK16X7R1H684K</t>
  </si>
  <si>
    <t>445-8525-ND</t>
  </si>
  <si>
    <t>FK24X7S2A334K</t>
  </si>
  <si>
    <t>445-5337-ND</t>
  </si>
  <si>
    <t>FK16X5R1C475K</t>
  </si>
  <si>
    <t>445-8619-ND</t>
  </si>
  <si>
    <t>FK28X7R1E105K</t>
  </si>
  <si>
    <t>445-4372-ND</t>
  </si>
  <si>
    <t>FK20C0G2J392J</t>
  </si>
  <si>
    <t>CAP CER 3900PF 630V 5% RADIAL</t>
  </si>
  <si>
    <t>445-4348-ND</t>
  </si>
  <si>
    <t>FK26C0G2A682J</t>
  </si>
  <si>
    <t>445-8551-ND</t>
  </si>
  <si>
    <t>FK26X7R1C685K</t>
  </si>
  <si>
    <t>445-8363-ND</t>
  </si>
  <si>
    <t>FK16X7R2A224K</t>
  </si>
  <si>
    <t>445-4352-ND</t>
  </si>
  <si>
    <t>FK26C0G2E562J</t>
  </si>
  <si>
    <t>CAP CER 5600PF 250V 5% RADIAL</t>
  </si>
  <si>
    <t>445-4351-ND</t>
  </si>
  <si>
    <t>FK26C0G2E392J</t>
  </si>
  <si>
    <t>CAP CER 3900PF 250V 5% RADIAL</t>
  </si>
  <si>
    <t>445-8367-ND</t>
  </si>
  <si>
    <t>FK16X7R2A474K</t>
  </si>
  <si>
    <t>445-4753-ND</t>
  </si>
  <si>
    <t>FK26C0G1H333J</t>
  </si>
  <si>
    <t>445-8537-ND</t>
  </si>
  <si>
    <t>FK26C0G1H683J</t>
  </si>
  <si>
    <t>445-8461-ND</t>
  </si>
  <si>
    <t>FK20X7R2A105K</t>
  </si>
  <si>
    <t>445-8439-ND</t>
  </si>
  <si>
    <t>FK20C0G1H333J</t>
  </si>
  <si>
    <t>445-8261-ND</t>
  </si>
  <si>
    <t>FK11X7R1E106K</t>
  </si>
  <si>
    <t>445-8445-ND</t>
  </si>
  <si>
    <t>FK20X5R1A226M</t>
  </si>
  <si>
    <t>445-8248-ND</t>
  </si>
  <si>
    <t>FK11X5R0J476M</t>
  </si>
  <si>
    <t>445-4371-ND</t>
  </si>
  <si>
    <t>FK20C0G2E153J</t>
  </si>
  <si>
    <t>CAP CER 0.015UF 250V 5% RADIAL</t>
  </si>
  <si>
    <t>445-4755-ND</t>
  </si>
  <si>
    <t>FK20C0G1H683J</t>
  </si>
  <si>
    <t>445-8458-ND</t>
  </si>
  <si>
    <t>FK20X7R1H225K</t>
  </si>
  <si>
    <t>445-2609-ND</t>
  </si>
  <si>
    <t>FK20C0G2A223J</t>
  </si>
  <si>
    <t>445-8450-ND</t>
  </si>
  <si>
    <t>FK20X5R1E106K</t>
  </si>
  <si>
    <t>445-8255-ND</t>
  </si>
  <si>
    <t>FK11X5R1E106K</t>
  </si>
  <si>
    <t>445-8567-ND</t>
  </si>
  <si>
    <t>FK26X7S2A225K</t>
  </si>
  <si>
    <t>445-5290-ND</t>
  </si>
  <si>
    <t>FK22X5R0J686M</t>
  </si>
  <si>
    <t>445-5308-ND</t>
  </si>
  <si>
    <t>FK18X5R1A684K</t>
  </si>
  <si>
    <t>CAP CER 0.68UF 10V 10% RADIAL</t>
  </si>
  <si>
    <t>445-5261-ND</t>
  </si>
  <si>
    <t>FK28X5R1A684K</t>
  </si>
  <si>
    <t>445-4265-ND</t>
  </si>
  <si>
    <t>FK24X7R2A682K</t>
  </si>
  <si>
    <t>445-8624-ND</t>
  </si>
  <si>
    <t>FK28X7R1H154K</t>
  </si>
  <si>
    <t>445-8626-ND</t>
  </si>
  <si>
    <t>FK28X7R2A153K</t>
  </si>
  <si>
    <t>445-8594-ND</t>
  </si>
  <si>
    <t>FK28X5R0J225K</t>
  </si>
  <si>
    <t>445-4319-ND</t>
  </si>
  <si>
    <t>FK28C0G2A181J</t>
  </si>
  <si>
    <t>445-5314-ND</t>
  </si>
  <si>
    <t>FK14X7R1E684K</t>
  </si>
  <si>
    <t>445-5266-ND</t>
  </si>
  <si>
    <t>FK24X7R1C684K</t>
  </si>
  <si>
    <t>445-8433-ND</t>
  </si>
  <si>
    <t>FK18X7S2A473K</t>
  </si>
  <si>
    <t>445-4745-ND</t>
  </si>
  <si>
    <t>FK24C0G1H392J</t>
  </si>
  <si>
    <t>445-2860-ND</t>
  </si>
  <si>
    <t>FK24X5R1A225K</t>
  </si>
  <si>
    <t>445-4337-ND</t>
  </si>
  <si>
    <t>FK24C0G2A182J</t>
  </si>
  <si>
    <t>445-8312-ND</t>
  </si>
  <si>
    <t>FK14X7R1H684K</t>
  </si>
  <si>
    <t>445-5317-ND</t>
  </si>
  <si>
    <t>FK14X7R1C684K</t>
  </si>
  <si>
    <t>445-5264-ND</t>
  </si>
  <si>
    <t>FK24X7R1E684K</t>
  </si>
  <si>
    <t>445-5325-ND</t>
  </si>
  <si>
    <t>FK14X5R0J475K</t>
  </si>
  <si>
    <t>445-5316-ND</t>
  </si>
  <si>
    <t>FK14X7R1E155K</t>
  </si>
  <si>
    <t>445-4307-ND</t>
  </si>
  <si>
    <t>FK14X7R2A473K</t>
  </si>
  <si>
    <t>445-8285-ND</t>
  </si>
  <si>
    <t>FK14X5R0J226M</t>
  </si>
  <si>
    <t>445-4277-ND</t>
  </si>
  <si>
    <t>FK26X7R2E683K</t>
  </si>
  <si>
    <t>CAP CER 0.068UF 250V 10% RADIAL</t>
  </si>
  <si>
    <t>445-5272-ND</t>
  </si>
  <si>
    <t>FK26X7R1E155K</t>
  </si>
  <si>
    <t>445-5336-ND</t>
  </si>
  <si>
    <t>FK16X5R1C335K</t>
  </si>
  <si>
    <t>445-5274-ND</t>
  </si>
  <si>
    <t>FK26X5R1C335K</t>
  </si>
  <si>
    <t>445-5332-ND</t>
  </si>
  <si>
    <t>FK16X7R1E155K</t>
  </si>
  <si>
    <t>445-8498-ND</t>
  </si>
  <si>
    <t>FK24X5R1C106M</t>
  </si>
  <si>
    <t>445-4354-ND</t>
  </si>
  <si>
    <t>FK26C0G2E822J</t>
  </si>
  <si>
    <t>CAP CER 8200PF 250V 5% RADIAL</t>
  </si>
  <si>
    <t>445-8515-ND</t>
  </si>
  <si>
    <t>FK24X7R1E335K</t>
  </si>
  <si>
    <t>445-5273-ND</t>
  </si>
  <si>
    <t>FK26X7R1C335K</t>
  </si>
  <si>
    <t>445-5334-ND</t>
  </si>
  <si>
    <t>FK16X7R1C335K</t>
  </si>
  <si>
    <t>445-5269-ND</t>
  </si>
  <si>
    <t>FK24X5R1A335K</t>
  </si>
  <si>
    <t>445-8298-ND</t>
  </si>
  <si>
    <t>FK14X5R1E225K</t>
  </si>
  <si>
    <t>445-5323-ND</t>
  </si>
  <si>
    <t>FK14X5R1A335K</t>
  </si>
  <si>
    <t>445-8302-ND</t>
  </si>
  <si>
    <t>FK14X7R0J106K</t>
  </si>
  <si>
    <t>445-5285-ND</t>
  </si>
  <si>
    <t>FK20X5R1A156M</t>
  </si>
  <si>
    <t>CAP CER 15UF 10V 20% RADIAL</t>
  </si>
  <si>
    <t>445-4369-ND</t>
  </si>
  <si>
    <t>FK20C0G2A153J</t>
  </si>
  <si>
    <t>445-5278-ND</t>
  </si>
  <si>
    <t>FK26X5R0J156M</t>
  </si>
  <si>
    <t>445-5342-ND</t>
  </si>
  <si>
    <t>FK16X5R0J106K</t>
  </si>
  <si>
    <t>445-5346-ND</t>
  </si>
  <si>
    <t>FK11X7R1H684K</t>
  </si>
  <si>
    <t>445-5358-ND</t>
  </si>
  <si>
    <t>FK11X5R1A156M</t>
  </si>
  <si>
    <t>445-5359-ND</t>
  </si>
  <si>
    <t>FK11X5R0J226M</t>
  </si>
  <si>
    <t>445-2890-ND</t>
  </si>
  <si>
    <t>FK20X5R0J226M</t>
  </si>
  <si>
    <t>445-5355-ND</t>
  </si>
  <si>
    <t>FK11X7R1C156M</t>
  </si>
  <si>
    <t>445-2876-ND</t>
  </si>
  <si>
    <t>FK26X5R0J106K</t>
  </si>
  <si>
    <t>445-2875-ND</t>
  </si>
  <si>
    <t>FK26X5R1A106M</t>
  </si>
  <si>
    <t>445-8266-ND</t>
  </si>
  <si>
    <t>FK11X7R2A105K</t>
  </si>
  <si>
    <t>445-8462-ND</t>
  </si>
  <si>
    <t>FK20X7R2A155K</t>
  </si>
  <si>
    <t>445-4375-ND</t>
  </si>
  <si>
    <t>FK22C0G2A683J</t>
  </si>
  <si>
    <t>CAP CER 0.068UF 100V 5% RADIAL</t>
  </si>
  <si>
    <t>445-4298-ND</t>
  </si>
  <si>
    <t>FK14X7R2A152K</t>
  </si>
  <si>
    <t>CAP CER 1500PF 100V 10% RADIAL</t>
  </si>
  <si>
    <t>445-4263-ND</t>
  </si>
  <si>
    <t>FK24X7R2A152K</t>
  </si>
  <si>
    <t>445-4264-ND</t>
  </si>
  <si>
    <t>FK24X7R2A332K</t>
  </si>
  <si>
    <t>445-4300-ND</t>
  </si>
  <si>
    <t>FK14X7R2A332K</t>
  </si>
  <si>
    <t>445-4299-ND</t>
  </si>
  <si>
    <t>FK14X7R2A222K</t>
  </si>
  <si>
    <t>CAP CER 2200PF 100V 10% RADIAL</t>
  </si>
  <si>
    <t>445-4302-ND</t>
  </si>
  <si>
    <t>FK14X7R2A682K</t>
  </si>
  <si>
    <t>445-4260-ND</t>
  </si>
  <si>
    <t>FK28X7R2A152K</t>
  </si>
  <si>
    <t>445-4309-ND</t>
  </si>
  <si>
    <t>FK14X7R2E152K</t>
  </si>
  <si>
    <t>445-4272-ND</t>
  </si>
  <si>
    <t>FK26X7R2A333K</t>
  </si>
  <si>
    <t>445-4306-ND</t>
  </si>
  <si>
    <t>FK14X7R2A333K</t>
  </si>
  <si>
    <t>445-4267-ND</t>
  </si>
  <si>
    <t>FK24X7R2A333K</t>
  </si>
  <si>
    <t>445-2633-ND</t>
  </si>
  <si>
    <t>FK26X7R2A473K</t>
  </si>
  <si>
    <t>445-4311-ND</t>
  </si>
  <si>
    <t>FK14X7R2E332K</t>
  </si>
  <si>
    <t>445-4315-ND</t>
  </si>
  <si>
    <t>FK14X7R2E153K</t>
  </si>
  <si>
    <t>445-8511-ND</t>
  </si>
  <si>
    <t>FK24X7R0J685K</t>
  </si>
  <si>
    <t>445-4275-ND</t>
  </si>
  <si>
    <t>FK26X7R2E153K</t>
  </si>
  <si>
    <t>445-2601-ND</t>
  </si>
  <si>
    <t>FK26C0G2A472J</t>
  </si>
  <si>
    <t>445-4346-ND</t>
  </si>
  <si>
    <t>FK26C0G2A392J</t>
  </si>
  <si>
    <t>445-4289-ND</t>
  </si>
  <si>
    <t>FK22X7R2J683K</t>
  </si>
  <si>
    <t>445-2614-ND</t>
  </si>
  <si>
    <t>FK22C0G2E223J</t>
  </si>
  <si>
    <t>CAP CER 0.022UF 250V 5% RADIAL</t>
  </si>
  <si>
    <t>445-5258-ND</t>
  </si>
  <si>
    <t>FK28X7R1H104K</t>
  </si>
  <si>
    <t>445-4722-ND</t>
  </si>
  <si>
    <t>FK28C0G1H470J</t>
  </si>
  <si>
    <t>445-2945-ND</t>
  </si>
  <si>
    <t>FK28C0G2A471J</t>
  </si>
  <si>
    <t>445-8516-ND</t>
  </si>
  <si>
    <t>FK24X7R1E475K</t>
  </si>
  <si>
    <t>445-5347-ND</t>
  </si>
  <si>
    <t>FK11X7R1H105K</t>
  </si>
  <si>
    <t>445-2627-ND</t>
  </si>
  <si>
    <t>FK24X7R2A473K</t>
  </si>
  <si>
    <t>445-4276-ND</t>
  </si>
  <si>
    <t>FK26X7R2E333K</t>
  </si>
  <si>
    <t>CAP CER 0.033UF 250V 10% RADIAL</t>
  </si>
  <si>
    <t>445-8526-ND</t>
  </si>
  <si>
    <t>FK24X7S2A474K</t>
  </si>
  <si>
    <t>445-8555-ND</t>
  </si>
  <si>
    <t>FK26X7R1E475K</t>
  </si>
  <si>
    <t>445-8365-ND</t>
  </si>
  <si>
    <t>FK16X7R2A334K</t>
  </si>
  <si>
    <t>445-2888-ND</t>
  </si>
  <si>
    <t>FK20X7R1C106M</t>
  </si>
  <si>
    <t>445-5353-ND</t>
  </si>
  <si>
    <t>FK11X7R1C106K</t>
  </si>
  <si>
    <t>445-4283-ND</t>
  </si>
  <si>
    <t>FK20X7R2A334K</t>
  </si>
  <si>
    <t>445-5310-ND</t>
  </si>
  <si>
    <t>FK14X7R1H154K</t>
  </si>
  <si>
    <t>445-4270-ND</t>
  </si>
  <si>
    <t>FK24X7R2E682K</t>
  </si>
  <si>
    <t>CAP CER 6800PF 250V 10% RADIAL</t>
  </si>
  <si>
    <t>445-4294-ND</t>
  </si>
  <si>
    <t>FK18X7R2A472K</t>
  </si>
  <si>
    <t>CAP CER 4700PF 100V 10% RADIAL</t>
  </si>
  <si>
    <t>445-5322-ND</t>
  </si>
  <si>
    <t>FK14X5R1A225K</t>
  </si>
  <si>
    <t>445-4266-ND</t>
  </si>
  <si>
    <t>FK24X7R2A153K</t>
  </si>
  <si>
    <t>445-4343-ND</t>
  </si>
  <si>
    <t>FK24C0G2E152J</t>
  </si>
  <si>
    <t>445-8521-ND</t>
  </si>
  <si>
    <t>FK24X7R2A683K</t>
  </si>
  <si>
    <t>445-2946-ND</t>
  </si>
  <si>
    <t>FK28C0G2A102J</t>
  </si>
  <si>
    <t>445-2594-ND</t>
  </si>
  <si>
    <t>FK28C0G2E221J</t>
  </si>
  <si>
    <t>445-2618-ND</t>
  </si>
  <si>
    <t>FK28X7R2A102K</t>
  </si>
  <si>
    <t>445-2620-ND</t>
  </si>
  <si>
    <t>FK28X7R2A472K</t>
  </si>
  <si>
    <t>445-4291-ND</t>
  </si>
  <si>
    <t>FK18X7R2A152K</t>
  </si>
  <si>
    <t>445-4292-ND</t>
  </si>
  <si>
    <t>FK18X7R2A222K</t>
  </si>
  <si>
    <t>445-4295-ND</t>
  </si>
  <si>
    <t>FK18X7R2A682K</t>
  </si>
  <si>
    <t>445-4328-ND</t>
  </si>
  <si>
    <t>FK28C0G2E151J</t>
  </si>
  <si>
    <t>445-4330-ND</t>
  </si>
  <si>
    <t>FK28C0G2E271J</t>
  </si>
  <si>
    <t>445-4332-ND</t>
  </si>
  <si>
    <t>FK28C0G2E391J</t>
  </si>
  <si>
    <t>445-2596-ND</t>
  </si>
  <si>
    <t>FK24C0G2A102J</t>
  </si>
  <si>
    <t>445-2623-ND</t>
  </si>
  <si>
    <t>FK24X7R2A222K</t>
  </si>
  <si>
    <t>445-2624-ND</t>
  </si>
  <si>
    <t>FK24X7R2A472K</t>
  </si>
  <si>
    <t>445-2630-ND</t>
  </si>
  <si>
    <t>FK24X7R2E472K</t>
  </si>
  <si>
    <t>CAP CER 4700PF 250V 10% RADIAL</t>
  </si>
  <si>
    <t>445-2632-ND</t>
  </si>
  <si>
    <t>FK24X7R2E223K</t>
  </si>
  <si>
    <t>445-4301-ND</t>
  </si>
  <si>
    <t>FK14X7R2A472K</t>
  </si>
  <si>
    <t>FK18X5R0J685K-ND</t>
  </si>
  <si>
    <t>FK18X5R0J685K</t>
  </si>
  <si>
    <t>Formed Leads</t>
  </si>
  <si>
    <t>445-4304-ND</t>
  </si>
  <si>
    <t>FK14X7R2A153K</t>
  </si>
  <si>
    <t>445-5267-ND</t>
  </si>
  <si>
    <t>FK24X7R1C155K</t>
  </si>
  <si>
    <t>445-5326-ND</t>
  </si>
  <si>
    <t>FK14X5R0J685K</t>
  </si>
  <si>
    <t>445-5268-ND</t>
  </si>
  <si>
    <t>FK24X5R1A155K</t>
  </si>
  <si>
    <t>445-5270-ND</t>
  </si>
  <si>
    <t>FK24X5R0J685K</t>
  </si>
  <si>
    <t>445-2603-ND</t>
  </si>
  <si>
    <t>FK26C0G2E472J</t>
  </si>
  <si>
    <t>CAP CER 4700PF 250V 5% RADIAL</t>
  </si>
  <si>
    <t>445-2608-ND</t>
  </si>
  <si>
    <t>FK26C0G2J222J</t>
  </si>
  <si>
    <t>CAP CER 2200PF 630V 5% RADIAL</t>
  </si>
  <si>
    <t>445-4350-ND</t>
  </si>
  <si>
    <t>FK26C0G2E332J</t>
  </si>
  <si>
    <t>CAP CER 3300PF 250V 5% RADIAL</t>
  </si>
  <si>
    <t>445-4353-ND</t>
  </si>
  <si>
    <t>FK26C0G2E682J</t>
  </si>
  <si>
    <t>CAP CER 6800PF 250V 5% RADIAL</t>
  </si>
  <si>
    <t>445-2639-ND</t>
  </si>
  <si>
    <t>FK26X7R2J222K</t>
  </si>
  <si>
    <t>CAP CER 2200PF 630V 10% RADIAL</t>
  </si>
  <si>
    <t>445-5330-ND</t>
  </si>
  <si>
    <t>FK16X7R1E684K</t>
  </si>
  <si>
    <t>445-2641-ND</t>
  </si>
  <si>
    <t>FK26X7R2J103K</t>
  </si>
  <si>
    <t>CAP CER 10000PF 630V 10% RADIAL</t>
  </si>
  <si>
    <t>445-5276-ND</t>
  </si>
  <si>
    <t>FK26X5R1A685K</t>
  </si>
  <si>
    <t>445-5338-ND</t>
  </si>
  <si>
    <t>FK16X5R1A685K</t>
  </si>
  <si>
    <t>445-2610-ND</t>
  </si>
  <si>
    <t>FK20C0G2E103J</t>
  </si>
  <si>
    <t>CAP CER 10000PF 250V 5% RADIAL</t>
  </si>
  <si>
    <t>445-2877-ND</t>
  </si>
  <si>
    <t>FK26X5R0J106M</t>
  </si>
  <si>
    <t>445-5277-ND</t>
  </si>
  <si>
    <t>FK26X5R0J685K</t>
  </si>
  <si>
    <t>445-5341-ND</t>
  </si>
  <si>
    <t>FK16X5R0J685K</t>
  </si>
  <si>
    <t>445-5343-ND</t>
  </si>
  <si>
    <t>FK16X5R0J106M</t>
  </si>
  <si>
    <t>445-5344-ND</t>
  </si>
  <si>
    <t>FK16X5R0J156M</t>
  </si>
  <si>
    <t>445-5345-ND</t>
  </si>
  <si>
    <t>FK16X5R0J226M</t>
  </si>
  <si>
    <t>445-2644-ND</t>
  </si>
  <si>
    <t>FK20X7R2E104K</t>
  </si>
  <si>
    <t>445-5354-ND</t>
  </si>
  <si>
    <t>FK11X7R1C106M</t>
  </si>
  <si>
    <t>445-4261-ND</t>
  </si>
  <si>
    <t>FK28X7R2A332K</t>
  </si>
  <si>
    <t>445-2619-ND</t>
  </si>
  <si>
    <t>FK28X7R2A222K</t>
  </si>
  <si>
    <t>445-2635-ND</t>
  </si>
  <si>
    <t>FK26X7R2E223K</t>
  </si>
  <si>
    <t>445-2615-ND</t>
  </si>
  <si>
    <t>FK22C0G2E473J</t>
  </si>
  <si>
    <t>CAP CER 0.047UF 250V 5% RADIAL</t>
  </si>
  <si>
    <t>445-2612-ND</t>
  </si>
  <si>
    <t>FK22C0G2A473J</t>
  </si>
  <si>
    <t>445-4287-ND</t>
  </si>
  <si>
    <t>FK22X7R2E154K</t>
  </si>
  <si>
    <t>445-2648-ND</t>
  </si>
  <si>
    <t>FK22X7R2E224K</t>
  </si>
  <si>
    <t>445-2852-ND</t>
  </si>
  <si>
    <t>FK28Y5V1C105Z</t>
  </si>
  <si>
    <t>CAP CER 1UF 16V RADIAL</t>
  </si>
  <si>
    <t>445-2853-ND</t>
  </si>
  <si>
    <t>FK28Y5V1A225Z</t>
  </si>
  <si>
    <t>CAP CER 2.2UF 10V RADIAL</t>
  </si>
  <si>
    <t>445-2854-ND</t>
  </si>
  <si>
    <t>FK28Y5V0J475Z</t>
  </si>
  <si>
    <t>CAP CER 4.7UF 6.3V RADIAL</t>
  </si>
  <si>
    <t>445-2865-ND</t>
  </si>
  <si>
    <t>FK24Y5V1H105Z</t>
  </si>
  <si>
    <t>CAP CER 1UF 50V RADIAL</t>
  </si>
  <si>
    <t>445-2866-ND</t>
  </si>
  <si>
    <t>FK24Y5V1E225Z</t>
  </si>
  <si>
    <t>CAP CER 2.2UF 25V RADIAL</t>
  </si>
  <si>
    <t>445-2867-ND</t>
  </si>
  <si>
    <t>FK24Y5V1C475Z</t>
  </si>
  <si>
    <t>CAP CER 4.7UF 16V RADIAL</t>
  </si>
  <si>
    <t>445-2868-ND</t>
  </si>
  <si>
    <t>FK24Y5V1A106Z</t>
  </si>
  <si>
    <t>CAP CER 10UF 10V RADIAL</t>
  </si>
  <si>
    <t>445-2869-ND</t>
  </si>
  <si>
    <t>FK24Y5V0J226Z</t>
  </si>
  <si>
    <t>CAP CER 22UF 6.3V RADIAL</t>
  </si>
  <si>
    <t>445-2879-ND</t>
  </si>
  <si>
    <t>FK26Y5V1H225Z</t>
  </si>
  <si>
    <t>CAP CER 2.2UF 50V RADIAL</t>
  </si>
  <si>
    <t>445-2880-ND</t>
  </si>
  <si>
    <t>FK26Y5V1E475Z</t>
  </si>
  <si>
    <t>CAP CER 4.7UF 25V RADIAL</t>
  </si>
  <si>
    <t>445-2881-ND</t>
  </si>
  <si>
    <t>FK26Y5V1C106Z</t>
  </si>
  <si>
    <t>CAP CER 10UF 16V RADIAL</t>
  </si>
  <si>
    <t>445-2882-ND</t>
  </si>
  <si>
    <t>FK26Y5V1A226Z</t>
  </si>
  <si>
    <t>CAP CER 22UF 10V RADIAL</t>
  </si>
  <si>
    <t>445-2883-ND</t>
  </si>
  <si>
    <t>FK26Y5V0J476Z</t>
  </si>
  <si>
    <t>CAP CER 47UF 6.3V RADIAL</t>
  </si>
  <si>
    <t>http://media.digikey.com/Photos/TDK%20Photos/FK75%20SERIES.JPG</t>
  </si>
  <si>
    <t>445-2891-ND</t>
  </si>
  <si>
    <t>FK20Y5V1H475Z</t>
  </si>
  <si>
    <t>CAP CER 4.7UF 50V RADIAL</t>
  </si>
  <si>
    <t>0.276" L x 0.217" W (7.00mm x 5.50mm)</t>
  </si>
  <si>
    <t>445-2892-ND</t>
  </si>
  <si>
    <t>FK20Y5V1E106Z</t>
  </si>
  <si>
    <t>CAP CER 10UF 25V RADIAL</t>
  </si>
  <si>
    <t>445-2893-ND</t>
  </si>
  <si>
    <t>FK20Y5V1C226Z</t>
  </si>
  <si>
    <t>CAP CER 22UF 16V RADIAL</t>
  </si>
  <si>
    <t>445-2894-ND</t>
  </si>
  <si>
    <t>FK20Y5V1A476Z</t>
  </si>
  <si>
    <t>CAP CER 47UF 10V RADIAL</t>
  </si>
  <si>
    <t>445-2895-ND</t>
  </si>
  <si>
    <t>FK20Y5V0J107Z</t>
  </si>
  <si>
    <t>CAP CER 100UF 6.3V RADIAL</t>
  </si>
  <si>
    <t>445-2903-ND</t>
  </si>
  <si>
    <t>FK22Y5V1H106Z</t>
  </si>
  <si>
    <t>CAP CER 10UF 50V RADIAL</t>
  </si>
  <si>
    <t>445-2904-ND</t>
  </si>
  <si>
    <t>FK22Y5V1E226Z</t>
  </si>
  <si>
    <t>CAP CER 22UF 25V RADIAL</t>
  </si>
  <si>
    <t>445-2905-ND</t>
  </si>
  <si>
    <t>FK22Y5V1C476Z</t>
  </si>
  <si>
    <t>CAP CER 47UF 16V RADIAL</t>
  </si>
  <si>
    <t>445-2906-ND</t>
  </si>
  <si>
    <t>FK22Y5V1A107Z</t>
  </si>
  <si>
    <t>CAP CER 100UF 10V RADIAL</t>
  </si>
  <si>
    <t>445-4310-ND</t>
  </si>
  <si>
    <t>FK14X7R2E222K</t>
  </si>
  <si>
    <t>445-4312-ND</t>
  </si>
  <si>
    <t>FK14X7R2E472K</t>
  </si>
  <si>
    <t>445-4313-ND</t>
  </si>
  <si>
    <t>FK14X7R2E682K</t>
  </si>
  <si>
    <t>445-4802-ND</t>
  </si>
  <si>
    <t>FK28Y5V1H104Z</t>
  </si>
  <si>
    <t>445-4803-ND</t>
  </si>
  <si>
    <t>FK28Y5V1H224Z</t>
  </si>
  <si>
    <t>CAP CER 0.22UF 50V RADIAL</t>
  </si>
  <si>
    <t>445-4804-ND</t>
  </si>
  <si>
    <t>FK28Y5V1E474Z</t>
  </si>
  <si>
    <t>CAP CER 0.47UF 25V RADIAL</t>
  </si>
  <si>
    <t>445-4806-ND</t>
  </si>
  <si>
    <t>FK18Y5V1H224Z</t>
  </si>
  <si>
    <t>445-4807-ND</t>
  </si>
  <si>
    <t>FK18Y5V1E474Z</t>
  </si>
  <si>
    <t>445-4808-ND</t>
  </si>
  <si>
    <t>FK18Y5V1C105Z</t>
  </si>
  <si>
    <t>445-4809-ND</t>
  </si>
  <si>
    <t>FK18Y5V1A225Z</t>
  </si>
  <si>
    <t>445-4810-ND</t>
  </si>
  <si>
    <t>FK18Y5V0J475Z</t>
  </si>
  <si>
    <t>445-4811-ND</t>
  </si>
  <si>
    <t>FK24Y5V1H474Z</t>
  </si>
  <si>
    <t>CAP CER 0.47UF 50V RADIAL</t>
  </si>
  <si>
    <t>445-4812-ND</t>
  </si>
  <si>
    <t>FK14Y5V1H474Z</t>
  </si>
  <si>
    <t>445-4813-ND</t>
  </si>
  <si>
    <t>FK14Y5V1H105Z</t>
  </si>
  <si>
    <t>445-4814-ND</t>
  </si>
  <si>
    <t>FK14Y5V1E225Z</t>
  </si>
  <si>
    <t>445-4815-ND</t>
  </si>
  <si>
    <t>FK14Y5V1C475Z</t>
  </si>
  <si>
    <t>445-4816-ND</t>
  </si>
  <si>
    <t>FK14Y5V1A106Z</t>
  </si>
  <si>
    <t>445-4817-ND</t>
  </si>
  <si>
    <t>FK14Y5V0J226Z</t>
  </si>
  <si>
    <t>445-4818-ND</t>
  </si>
  <si>
    <t>FK16Y5V1H225Z</t>
  </si>
  <si>
    <t>445-4819-ND</t>
  </si>
  <si>
    <t>FK16Y5V1E475Z</t>
  </si>
  <si>
    <t>445-4820-ND</t>
  </si>
  <si>
    <t>FK16Y5V1C106Z</t>
  </si>
  <si>
    <t>445-4821-ND</t>
  </si>
  <si>
    <t>FK16Y5V1A226Z</t>
  </si>
  <si>
    <t>445-4822-ND</t>
  </si>
  <si>
    <t>FK16Y5V0J476Z</t>
  </si>
  <si>
    <t>445-4823-ND</t>
  </si>
  <si>
    <t>FK11Y5V1H475Z</t>
  </si>
  <si>
    <t>445-4824-ND</t>
  </si>
  <si>
    <t>FK11Y5V1E106Z</t>
  </si>
  <si>
    <t>445-4825-ND</t>
  </si>
  <si>
    <t>FK11Y5V1C226Z</t>
  </si>
  <si>
    <t>445-4826-ND</t>
  </si>
  <si>
    <t>FK11Y5V1A476Z</t>
  </si>
  <si>
    <t>445-4827-ND</t>
  </si>
  <si>
    <t>FK11Y5V0J107Z</t>
  </si>
  <si>
    <t>445-8276-ND</t>
  </si>
  <si>
    <t>FK11Y5V1C476Z</t>
  </si>
  <si>
    <t>445-8277-ND</t>
  </si>
  <si>
    <t>FK11Y5V1E226Z</t>
  </si>
  <si>
    <t>445-8278-ND</t>
  </si>
  <si>
    <t>FK11Y5V1H106Z</t>
  </si>
  <si>
    <t>445-8321-ND</t>
  </si>
  <si>
    <t>FK14Y5V1C106Z</t>
  </si>
  <si>
    <t>445-8322-ND</t>
  </si>
  <si>
    <t>FK14Y5V1E475Z</t>
  </si>
  <si>
    <t>445-8323-ND</t>
  </si>
  <si>
    <t>FK14Y5V1H225Z</t>
  </si>
  <si>
    <t>445-8372-ND</t>
  </si>
  <si>
    <t>FK16Y5V1C226Z</t>
  </si>
  <si>
    <t>445-8373-ND</t>
  </si>
  <si>
    <t>FK16Y5V1E106Z</t>
  </si>
  <si>
    <t>445-8374-ND</t>
  </si>
  <si>
    <t>FK16Y5V1H475Z</t>
  </si>
  <si>
    <t>445-8435-ND</t>
  </si>
  <si>
    <t>FK18Y5V1C225Z</t>
  </si>
  <si>
    <t>CAP CER 2.2UF 16V RADIAL</t>
  </si>
  <si>
    <t>445-8436-ND</t>
  </si>
  <si>
    <t>FK18Y5V1E105Z</t>
  </si>
  <si>
    <t>CAP CER 1UF 25V RADIAL</t>
  </si>
  <si>
    <t>445-8437-ND</t>
  </si>
  <si>
    <t>FK18Y5V1H474Z</t>
  </si>
  <si>
    <t>445-8470-ND</t>
  </si>
  <si>
    <t>FK20Y5V1C476Z</t>
  </si>
  <si>
    <t>445-8471-ND</t>
  </si>
  <si>
    <t>FK20Y5V1E226Z</t>
  </si>
  <si>
    <t>445-8472-ND</t>
  </si>
  <si>
    <t>FK20Y5V1H106Z</t>
  </si>
  <si>
    <t>445-8528-ND</t>
  </si>
  <si>
    <t>FK24Y5V1C106Z</t>
  </si>
  <si>
    <t>445-8529-ND</t>
  </si>
  <si>
    <t>FK24Y5V1E475Z</t>
  </si>
  <si>
    <t>445-8530-ND</t>
  </si>
  <si>
    <t>FK24Y5V1H225Z</t>
  </si>
  <si>
    <t>445-8568-ND</t>
  </si>
  <si>
    <t>FK26Y5V1C226Z</t>
  </si>
  <si>
    <t>445-8569-ND</t>
  </si>
  <si>
    <t>FK26Y5V1E106Z</t>
  </si>
  <si>
    <t>445-8570-ND</t>
  </si>
  <si>
    <t>FK26Y5V1H475Z</t>
  </si>
  <si>
    <t>445-8632-ND</t>
  </si>
  <si>
    <t>FK28Y5V1C225Z</t>
  </si>
  <si>
    <t>445-8633-ND</t>
  </si>
  <si>
    <t>FK28Y5V1E105Z</t>
  </si>
  <si>
    <t>445-8634-ND</t>
  </si>
  <si>
    <t>FK28Y5V1H474Z</t>
  </si>
  <si>
    <t>ESR (Equivalent Series Resistance)</t>
  </si>
  <si>
    <t>Type</t>
  </si>
  <si>
    <t>Manufacturer Size Code</t>
  </si>
  <si>
    <t>http://www.avx.com/docs/Catalogs/tajlp.pdf</t>
  </si>
  <si>
    <t>http://media.digikey.com/photos/AVX%20Photos/TAJ,TLJ%20SERIES%202.05L,1.3W.jpg</t>
  </si>
  <si>
    <t>478-8927-1-ND</t>
  </si>
  <si>
    <t>TAJR105K020RNJ</t>
  </si>
  <si>
    <t>AVX Corporation</t>
  </si>
  <si>
    <t>CAP TANT 1UF 20V 10% 0805</t>
  </si>
  <si>
    <t>TAJ</t>
  </si>
  <si>
    <t>1.0ÂµF</t>
  </si>
  <si>
    <t>25 Ohm</t>
  </si>
  <si>
    <t>Molded</t>
  </si>
  <si>
    <t>Surface Mount</t>
  </si>
  <si>
    <t>0.081" L x 0.051" W (2.05mm x 1.30mm)</t>
  </si>
  <si>
    <t>0.047" (1.20mm)</t>
  </si>
  <si>
    <t>R</t>
  </si>
  <si>
    <t>478-8928-1-ND</t>
  </si>
  <si>
    <t>TAJR105K025RNJ</t>
  </si>
  <si>
    <t>CAP TANT 1UF 25V 10% 0805</t>
  </si>
  <si>
    <t>8 Ohm</t>
  </si>
  <si>
    <t>478-3962-1-ND</t>
  </si>
  <si>
    <t>TAJR105K016RNJ</t>
  </si>
  <si>
    <t>CAP TANT 1UF 16V 10% 0805</t>
  </si>
  <si>
    <t>20 Ohm</t>
  </si>
  <si>
    <t>478-3278-1-ND</t>
  </si>
  <si>
    <t>TAJR105K010RNJ</t>
  </si>
  <si>
    <t>CAP TANT 1UF 10V 10% 0805</t>
  </si>
  <si>
    <t>http://media.digikey.com/photos/AVX%20Photos/TAC,TLC%20SERIES%202.0-2.5L,1.35W.jpg</t>
  </si>
  <si>
    <t>CAP TANT 10UF 10V 10% 0805</t>
  </si>
  <si>
    <t>1.8 Ohm</t>
  </si>
  <si>
    <t>0.079" L x 0.053" W (2.00mm x 1.35mm)</t>
  </si>
  <si>
    <t>0.059" (1.50mm)</t>
  </si>
  <si>
    <t>2.5 Ohm</t>
  </si>
  <si>
    <t>H</t>
  </si>
  <si>
    <t>http://www.avx.com/docs/Catalogs/tac.pdf</t>
  </si>
  <si>
    <t>478-5224-1-ND</t>
  </si>
  <si>
    <t>TACR106K010RTA</t>
  </si>
  <si>
    <t>TACmicrochipÂ® TAC</t>
  </si>
  <si>
    <t>5 Ohm</t>
  </si>
  <si>
    <t>478-4186-1-ND</t>
  </si>
  <si>
    <t>TACR106K010XTA</t>
  </si>
  <si>
    <t>478-4185-1-ND</t>
  </si>
  <si>
    <t>TACR106K006XTA</t>
  </si>
  <si>
    <t>CAP TANT 10UF 6.3V 10% 0805</t>
  </si>
  <si>
    <t>478-3273-1-ND</t>
  </si>
  <si>
    <t>TAJR106K006RNJ</t>
  </si>
  <si>
    <t>6 Ohm</t>
  </si>
  <si>
    <t>478-4187-1-ND</t>
  </si>
  <si>
    <t>TACR156K010XTA</t>
  </si>
  <si>
    <t>CAP TANT 15UF 10V 10% 0805</t>
  </si>
  <si>
    <t>http://media.digikey.com/Renders/AVX%20Renders/NLJ%20Series;%20P.jpg</t>
  </si>
  <si>
    <t>478-3274-1-ND</t>
  </si>
  <si>
    <t>TAJP156K006RNJ</t>
  </si>
  <si>
    <t>CAP TANT 15UF 6.3V 10% 0805</t>
  </si>
  <si>
    <t>3.5 Ohm</t>
  </si>
  <si>
    <t>0.081" L x 0.053" W (2.05mm x 1.35mm)</t>
  </si>
  <si>
    <t>P</t>
  </si>
  <si>
    <t>478-4693-1-ND</t>
  </si>
  <si>
    <t>TAJR225K020RNJ</t>
  </si>
  <si>
    <t>CAP TANT 2.2UF 20V 10% 0805</t>
  </si>
  <si>
    <t>478-8930-1-ND</t>
  </si>
  <si>
    <t>TAJR225K016RNJ</t>
  </si>
  <si>
    <t>CAP TANT 2.2UF 16V 10% 0805</t>
  </si>
  <si>
    <t>6.5 Ohm</t>
  </si>
  <si>
    <t>478-4188-1-ND</t>
  </si>
  <si>
    <t>TACR226K006XTA</t>
  </si>
  <si>
    <t>CAP TANT 22UF 6.3V 10% 0805</t>
  </si>
  <si>
    <t>1.5 Ohm</t>
  </si>
  <si>
    <t>478-3270-1-ND</t>
  </si>
  <si>
    <t>TAJP226K004RNJ</t>
  </si>
  <si>
    <t>CAP TANT 22UF 4V 10% 0805</t>
  </si>
  <si>
    <t>478-7524-1-ND</t>
  </si>
  <si>
    <t>TACR336K004RTA</t>
  </si>
  <si>
    <t>CAP TANT 33UF 4V 10% 0805</t>
  </si>
  <si>
    <t>478-4189-1-ND</t>
  </si>
  <si>
    <t>TACR336K004XTA</t>
  </si>
  <si>
    <t>478-3280-1-ND</t>
  </si>
  <si>
    <t>TAJR475K010RNJ</t>
  </si>
  <si>
    <t>CAP TANT 4.7UF 10V 10% 0805</t>
  </si>
  <si>
    <t>9 Ohm</t>
  </si>
  <si>
    <t>478-7545-1-ND</t>
  </si>
  <si>
    <t>TAJP475K016RNJ</t>
  </si>
  <si>
    <t>CAP TANT 4.7UF 16V 10% 0805</t>
  </si>
  <si>
    <t>478-3272-1-ND</t>
  </si>
  <si>
    <t>TAJR475K006RNJ</t>
  </si>
  <si>
    <t>CAP TANT 4.7UF 6.3V 10% 0805</t>
  </si>
  <si>
    <t>7 Ohm</t>
  </si>
  <si>
    <t>478-4190-1-ND</t>
  </si>
  <si>
    <t>TACR475K010XTA</t>
  </si>
  <si>
    <t>478-5227-1-ND</t>
  </si>
  <si>
    <t>TACR475K010RTA</t>
  </si>
  <si>
    <t>3V</t>
  </si>
  <si>
    <t>Ceramic Caps</t>
  </si>
  <si>
    <t>Tantalum Caps</t>
  </si>
  <si>
    <t>0605 and bigger</t>
  </si>
  <si>
    <t>http://www.digikey.com/product-search/en?FV=ffec05bf%2Cffec5409%2Cfff40002%2Cfff8000a%2Cfffc01de%2C14000c%2C1c0002%2C400005%2C400006%2C400007%2C400e2d%2C40136b%2C401a08%2C401b3c%2C402df3%2C402e27%2C402fd1%2C403061%2C40335e%2C403b61%2C1140003%2C2dc155c&amp;mnonly=0&amp;newproducts=0&amp;ColumnSort=0&amp;page=1&amp;stock=0&amp;pbfree=0&amp;rohs=0&amp;quantity=&amp;ptm=0&amp;fid=0&amp;pageSize=500</t>
  </si>
  <si>
    <t>http://www.avx.com/docs/Catalogs/taj.pdf</t>
  </si>
  <si>
    <t>http://media.digikey.com/photos/AVX%20Photos/OxiCap%20NOJ%20SERIES%201.6H,3.2L,1.6W.jpg</t>
  </si>
  <si>
    <t>478-3865-1-ND</t>
  </si>
  <si>
    <t>TAJA226K006RNJ</t>
  </si>
  <si>
    <t>CAP TANT 22UF 6.3V 10% 1206</t>
  </si>
  <si>
    <t>3 Ohm</t>
  </si>
  <si>
    <t>1206 (3216 Metric)</t>
  </si>
  <si>
    <t>0.126" L x 0.063" W (3.20mm x 1.60mm)</t>
  </si>
  <si>
    <t>0.071" (1.80mm)</t>
  </si>
  <si>
    <t>A</t>
  </si>
  <si>
    <t>478-1663-1-ND</t>
  </si>
  <si>
    <t>TAJA226K010RNJ</t>
  </si>
  <si>
    <t>CAP TANT 22UF 10V 10% 1206</t>
  </si>
  <si>
    <t>478-1651-1-ND</t>
  </si>
  <si>
    <t>TAJA105K035RNJ</t>
  </si>
  <si>
    <t>CAP TANT 1UF 35V 10% 1206</t>
  </si>
  <si>
    <t>7.5 Ohm</t>
  </si>
  <si>
    <t>http://media.digikey.com/photos/AVX%20Photos/OxiCap%20NOJ%20SERIES%201.9H,3.5L,2.8W.jpg</t>
  </si>
  <si>
    <t>478-3874-1-ND</t>
  </si>
  <si>
    <t>TAJB106M006RNJ</t>
  </si>
  <si>
    <t>CAP TANT 10UF 6.3V 20% 1210</t>
  </si>
  <si>
    <t>1210 (3528 Metric)</t>
  </si>
  <si>
    <t>0.138" L x 0.110" W (3.50mm x 2.80mm)</t>
  </si>
  <si>
    <t>0.083" (2.10mm)</t>
  </si>
  <si>
    <t>B</t>
  </si>
  <si>
    <t>478-1655-1-ND</t>
  </si>
  <si>
    <t>TAJA106K016RNJ</t>
  </si>
  <si>
    <t>CAP TANT 10UF 16V 10% 1206</t>
  </si>
  <si>
    <t>478-1693-1-ND</t>
  </si>
  <si>
    <t>TAJB476K010RNJ</t>
  </si>
  <si>
    <t>CAP TANT 47UF 10V 10% 1210</t>
  </si>
  <si>
    <t>1 Ohm</t>
  </si>
  <si>
    <t>478-1652-1-ND</t>
  </si>
  <si>
    <t>TAJA105M016RNJ</t>
  </si>
  <si>
    <t>CAP TANT 1UF 16V 20% 1206</t>
  </si>
  <si>
    <t>11 Ohm</t>
  </si>
  <si>
    <t>478-2376-1-ND</t>
  </si>
  <si>
    <t>TAJA224K050RNJ</t>
  </si>
  <si>
    <t>CAP TANT 0.22UF 50V 10% 1206</t>
  </si>
  <si>
    <t>18 Ohm</t>
  </si>
  <si>
    <t>478-1653-1-ND</t>
  </si>
  <si>
    <t>TAJA106K006RNJ</t>
  </si>
  <si>
    <t>CAP TANT 10UF 6.3V 10% 1206</t>
  </si>
  <si>
    <t>4 Ohm</t>
  </si>
  <si>
    <t>478-3032-1-ND</t>
  </si>
  <si>
    <t>TAJA475M016RNJ</t>
  </si>
  <si>
    <t>CAP TANT 4.7UF 16V 20% 1206</t>
  </si>
  <si>
    <t>478-1682-1-ND</t>
  </si>
  <si>
    <t>TAJB226K016RNJ</t>
  </si>
  <si>
    <t>CAP TANT 22UF 16V 10% 1210</t>
  </si>
  <si>
    <t>2.3 Ohm</t>
  </si>
  <si>
    <t>478-3868-1-ND</t>
  </si>
  <si>
    <t>TAJA475K016RNJ</t>
  </si>
  <si>
    <t>CAP TANT 4.7UF 16V 10% 1206</t>
  </si>
  <si>
    <t>478-3859-1-ND</t>
  </si>
  <si>
    <t>TAJA106M016RNJ</t>
  </si>
  <si>
    <t>CAP TANT 10UF 16V 20% 1206</t>
  </si>
  <si>
    <t>478-1657-1-ND</t>
  </si>
  <si>
    <t>TAJA106M010RNJ</t>
  </si>
  <si>
    <t>CAP TANT 10UF 10V 20% 1206</t>
  </si>
  <si>
    <t>478-1654-1-ND</t>
  </si>
  <si>
    <t>TAJA106K010RNJ</t>
  </si>
  <si>
    <t>CAP TANT 10UF 10V 10% 1206</t>
  </si>
  <si>
    <t>478-2350-1-ND</t>
  </si>
  <si>
    <t>TAJA475K010RNJ</t>
  </si>
  <si>
    <t>CAP TANT 4.7UF 10V 10% 1206</t>
  </si>
  <si>
    <t>478-1649-1-ND</t>
  </si>
  <si>
    <t>TAJA105K016RNJ</t>
  </si>
  <si>
    <t>CAP TANT 1UF 16V 10% 1206</t>
  </si>
  <si>
    <t>478-1650-1-ND</t>
  </si>
  <si>
    <t>TAJA105K020RNJ</t>
  </si>
  <si>
    <t>CAP TANT 1UF 20V 10% 1206</t>
  </si>
  <si>
    <t>478-1668-1-ND</t>
  </si>
  <si>
    <t>TAJA475K020RNJ</t>
  </si>
  <si>
    <t>CAP TANT 4.7UF 20V 10% 1206</t>
  </si>
  <si>
    <t>478-5798-1-ND</t>
  </si>
  <si>
    <t>TAJA226M010RNJ</t>
  </si>
  <si>
    <t>CAP TANT 22UF 10V 20% 1206</t>
  </si>
  <si>
    <t>478-1674-1-ND</t>
  </si>
  <si>
    <t>TAJB106K020RNJ</t>
  </si>
  <si>
    <t>CAP TANT 10UF 20V 10% 1210</t>
  </si>
  <si>
    <t>2.1 Ohm</t>
  </si>
  <si>
    <t>478-3876-1-ND</t>
  </si>
  <si>
    <t>TAJB106M020RNJ</t>
  </si>
  <si>
    <t>CAP TANT 10UF 20V 20% 1210</t>
  </si>
  <si>
    <t>478-1671-1-ND</t>
  </si>
  <si>
    <t>TAJB105K035RNJ</t>
  </si>
  <si>
    <t>CAP TANT 1UF 35V 10% 1210</t>
  </si>
  <si>
    <t>478-1672-1-ND</t>
  </si>
  <si>
    <t>TAJB106K010RNJ</t>
  </si>
  <si>
    <t>CAP TANT 10UF 10V 10% 1210</t>
  </si>
  <si>
    <t>478-1680-1-ND</t>
  </si>
  <si>
    <t>TAJB225K035RNJ</t>
  </si>
  <si>
    <t>CAP TANT 2.2UF 35V 10% 1210</t>
  </si>
  <si>
    <t>4.2 Ohm</t>
  </si>
  <si>
    <t>478-1675-1-ND</t>
  </si>
  <si>
    <t>TAJB106M016RNJ</t>
  </si>
  <si>
    <t>CAP TANT 10UF 16V 20% 1210</t>
  </si>
  <si>
    <t>2.8 Ohm</t>
  </si>
  <si>
    <t>478-1673-1-ND</t>
  </si>
  <si>
    <t>TAJB106K016RNJ</t>
  </si>
  <si>
    <t>CAP TANT 10UF 16V 10% 1210</t>
  </si>
  <si>
    <t>478-1690-1-ND</t>
  </si>
  <si>
    <t>TAJB475K025RNJ</t>
  </si>
  <si>
    <t>CAP TANT 4.7UF 25V 10% 1210</t>
  </si>
  <si>
    <t>http://media.digikey.com/Photos/AVX%20Photos/OxiCapNOS60%20SERIES.JPG</t>
  </si>
  <si>
    <t>478-3899-1-ND</t>
  </si>
  <si>
    <t>TAJC226K016RNJ</t>
  </si>
  <si>
    <t>CAP TANT 22UF 16V 10% 2312</t>
  </si>
  <si>
    <t>2312 (6032 Metric)</t>
  </si>
  <si>
    <t>0.236" L x 0.126" W (6.00mm x 3.20mm)</t>
  </si>
  <si>
    <t>0.110" (2.80mm)</t>
  </si>
  <si>
    <t>C</t>
  </si>
  <si>
    <t>478-1691-1-ND</t>
  </si>
  <si>
    <t>TAJB475K035RNJ</t>
  </si>
  <si>
    <t>CAP TANT 4.7UF 35V 10% 1210</t>
  </si>
  <si>
    <t>3.1 Ohm</t>
  </si>
  <si>
    <t>478-1683-1-ND</t>
  </si>
  <si>
    <t>TAJB226K020RNJ</t>
  </si>
  <si>
    <t>CAP TANT 22UF 20V 10% 1210</t>
  </si>
  <si>
    <t>478-1666-1-ND</t>
  </si>
  <si>
    <t>TAJA336K006RNJ</t>
  </si>
  <si>
    <t>CAP TANT 33UF 6.3V 10% 1206</t>
  </si>
  <si>
    <t>2.2 Ohm</t>
  </si>
  <si>
    <t>478-5800-1-ND</t>
  </si>
  <si>
    <t>TAJA476K006RNJ</t>
  </si>
  <si>
    <t>CAP TANT 47UF 6.3V 10% 1206</t>
  </si>
  <si>
    <t>1.6 Ohm</t>
  </si>
  <si>
    <t>478-3911-1-ND</t>
  </si>
  <si>
    <t>TAJC476M010RNJ</t>
  </si>
  <si>
    <t>CAP TANT 47UF 10V 20% 2312</t>
  </si>
  <si>
    <t>1.2 Ohm</t>
  </si>
  <si>
    <t>478-5257-1-ND</t>
  </si>
  <si>
    <t>TAJB106K025RNJ</t>
  </si>
  <si>
    <t>CAP TANT 10UF 25V 10% 1210</t>
  </si>
  <si>
    <t>478-3069-1-ND</t>
  </si>
  <si>
    <t>TAJB686K010RNJ</t>
  </si>
  <si>
    <t>CAP TANT 68UF 10V 10% 1210</t>
  </si>
  <si>
    <t>1.4 Ohm</t>
  </si>
  <si>
    <t>478-3891-1-ND</t>
  </si>
  <si>
    <t>TAJB476M010RNJ</t>
  </si>
  <si>
    <t>CAP TANT 47UF 10V 20% 1210</t>
  </si>
  <si>
    <t>478-1688-1-ND</t>
  </si>
  <si>
    <t>TAJB336K016RNJ</t>
  </si>
  <si>
    <t>CAP TANT 33UF 16V 10% 1210</t>
  </si>
  <si>
    <t>478-1698-1-ND</t>
  </si>
  <si>
    <t>TAJC106K016RNJ</t>
  </si>
  <si>
    <t>CAP TANT 10UF 16V 10% 2312</t>
  </si>
  <si>
    <t>2 Ohm</t>
  </si>
  <si>
    <t>478-1700-1-ND</t>
  </si>
  <si>
    <t>TAJC106K025RNJ</t>
  </si>
  <si>
    <t>CAP TANT 10UF 25V 10% 2312</t>
  </si>
  <si>
    <t>478-3281-1-ND</t>
  </si>
  <si>
    <t>TAJP106M010RNJ</t>
  </si>
  <si>
    <t>CAP TANT 10UF 10V 20% 0805</t>
  </si>
  <si>
    <t>http://media.digikey.com/photos/AVX%20Photos/OxiCapNOJ,NOS%20SERIES%202.9H,7.3L,4.3W.jpg</t>
  </si>
  <si>
    <t>478-1739-1-ND</t>
  </si>
  <si>
    <t>TAJD476K016RNJ</t>
  </si>
  <si>
    <t>CAP TANT 47UF 16V 10% 2917</t>
  </si>
  <si>
    <t>800 mOhm</t>
  </si>
  <si>
    <t>2917 (7343 Metric)</t>
  </si>
  <si>
    <t>0.287" L x 0.169" W (7.30mm x 4.30mm)</t>
  </si>
  <si>
    <t>0.122" (3.10mm)</t>
  </si>
  <si>
    <t>D</t>
  </si>
  <si>
    <t>478-3964-1-ND</t>
  </si>
  <si>
    <t>TAJR474K020RNJ</t>
  </si>
  <si>
    <t>CAP TANT 0.47UF 20V 10% 0805</t>
  </si>
  <si>
    <t>478-6929-1-ND</t>
  </si>
  <si>
    <t>TAJB225K050RNJ</t>
  </si>
  <si>
    <t>CAP TANT 2.2UF 50V 10% 1210</t>
  </si>
  <si>
    <t>4.5 Ohm</t>
  </si>
  <si>
    <t>478-3936-1-ND</t>
  </si>
  <si>
    <t>TAJD476K020RNJ</t>
  </si>
  <si>
    <t>CAP TANT 47UF 20V 10% 2917</t>
  </si>
  <si>
    <t>900 mOhm</t>
  </si>
  <si>
    <t>478-3934-1-ND</t>
  </si>
  <si>
    <t>TAJD475M035RNJ</t>
  </si>
  <si>
    <t>CAP TANT 4.7UF 35V 20% 2917</t>
  </si>
  <si>
    <t>478-1677-1-ND</t>
  </si>
  <si>
    <t>TAJB107K006RNJ</t>
  </si>
  <si>
    <t>CAP TANT 100UF 6.3V 10% 1210</t>
  </si>
  <si>
    <t>1.7 Ohm</t>
  </si>
  <si>
    <t>478-1718-1-ND</t>
  </si>
  <si>
    <t>TAJC476K016RNJ</t>
  </si>
  <si>
    <t>CAP TANT 47UF 16V 10% 2312</t>
  </si>
  <si>
    <t>500 mOhm</t>
  </si>
  <si>
    <t>478-2352-1-ND</t>
  </si>
  <si>
    <t>TAJC157K010RNJ</t>
  </si>
  <si>
    <t>CAP TANT 150UF 10V 10% 2312</t>
  </si>
  <si>
    <t>150ÂµF</t>
  </si>
  <si>
    <t>478-3075-1-ND</t>
  </si>
  <si>
    <t>TAJB105K050RNJ</t>
  </si>
  <si>
    <t>CAP TANT 1UF 50V 10% 1210</t>
  </si>
  <si>
    <t>478-5801-1-ND</t>
  </si>
  <si>
    <t>TAJB107M010RNJ</t>
  </si>
  <si>
    <t>CAP TANT 100UF 10V 20% 1210</t>
  </si>
  <si>
    <t>478-1704-1-ND</t>
  </si>
  <si>
    <t>TAJC107K010RNJ</t>
  </si>
  <si>
    <t>CAP TANT 100UF 10V 10% 2312</t>
  </si>
  <si>
    <t>478-3919-1-ND</t>
  </si>
  <si>
    <t>TAJD107M016RNJ</t>
  </si>
  <si>
    <t>CAP TANT 100UF 16V 20% 2917</t>
  </si>
  <si>
    <t>600 mOhm</t>
  </si>
  <si>
    <t>478-1701-1-ND</t>
  </si>
  <si>
    <t>TAJC106K035RNJ</t>
  </si>
  <si>
    <t>CAP TANT 10UF 35V 10% 2312</t>
  </si>
  <si>
    <t>478-1708-1-ND</t>
  </si>
  <si>
    <t>TAJC156K035RNJ</t>
  </si>
  <si>
    <t>CAP TANT 15UF 35V 10% 2312</t>
  </si>
  <si>
    <t>478-3916-1-ND</t>
  </si>
  <si>
    <t>TAJD106M035RNJ</t>
  </si>
  <si>
    <t>CAP TANT 10UF 35V 20% 2917</t>
  </si>
  <si>
    <t>478-1722-1-ND</t>
  </si>
  <si>
    <t>TAJD106K035RNJ</t>
  </si>
  <si>
    <t>CAP TANT 10UF 35V 10% 2917</t>
  </si>
  <si>
    <t>478-1712-1-ND</t>
  </si>
  <si>
    <t>TAJC226K025RNJ</t>
  </si>
  <si>
    <t>CAP TANT 22UF 25V 10% 2312</t>
  </si>
  <si>
    <t>478-2356-1-ND</t>
  </si>
  <si>
    <t>TAJD157K016RNJ</t>
  </si>
  <si>
    <t>CAP TANT 150UF 16V 10% 2917</t>
  </si>
  <si>
    <t>478-3354-1-ND</t>
  </si>
  <si>
    <t>TAJD106K025RNJ</t>
  </si>
  <si>
    <t>CAP TANT 10UF 25V 10% 2917</t>
  </si>
  <si>
    <t>478-1729-1-ND</t>
  </si>
  <si>
    <t>TAJD226K025RNJ</t>
  </si>
  <si>
    <t>CAP TANT 22UF 25V 10% 2917</t>
  </si>
  <si>
    <t>478-3926-1-ND</t>
  </si>
  <si>
    <t>TAJD226M025RNJ</t>
  </si>
  <si>
    <t>CAP TANT 22UF 25V 20% 2917</t>
  </si>
  <si>
    <t>478-4706-1-ND</t>
  </si>
  <si>
    <t>TAJY477K006RNJ</t>
  </si>
  <si>
    <t>CAP TANT 470UF 6.3V 10% 2917</t>
  </si>
  <si>
    <t>470ÂµF</t>
  </si>
  <si>
    <t>200 mOhm</t>
  </si>
  <si>
    <t>0.079" (2.00mm)</t>
  </si>
  <si>
    <t>Y</t>
  </si>
  <si>
    <t>http://media.digikey.com/photos/AVX%20Photos/TAC,TLC%20SERIES%201.6L,0.85W.jpg</t>
  </si>
  <si>
    <t>478-6230-1-ND</t>
  </si>
  <si>
    <t>TACL106M010RTA</t>
  </si>
  <si>
    <t>CAP TANT 10UF 10V 20% 0603</t>
  </si>
  <si>
    <t>0.063" L x 0.033" W (1.60mm x 0.85mm)</t>
  </si>
  <si>
    <t>L</t>
  </si>
  <si>
    <t>478-2359-1-ND</t>
  </si>
  <si>
    <t>TAJC476K020RNJ</t>
  </si>
  <si>
    <t>CAP TANT 47UF 20V 10% 2312</t>
  </si>
  <si>
    <t>478-2557-1-ND</t>
  </si>
  <si>
    <t>TACL475M010XTA</t>
  </si>
  <si>
    <t>CAP TANT 4.7UF 10V 20% 0603</t>
  </si>
  <si>
    <t>478-3284-1-ND</t>
  </si>
  <si>
    <t>TAJY227K010RNJ</t>
  </si>
  <si>
    <t>CAP TANT 220UF 10V 10% 2917</t>
  </si>
  <si>
    <t>220ÂµF</t>
  </si>
  <si>
    <t>478-5259-1-ND</t>
  </si>
  <si>
    <t>TAJY476K025RNJ</t>
  </si>
  <si>
    <t>CAP TANT 47UF 25V 10% 2917</t>
  </si>
  <si>
    <t>478-4775-1-ND</t>
  </si>
  <si>
    <t>TAJC475K050RNJ</t>
  </si>
  <si>
    <t>CAP TANT 4.7UF 50V 10% 2312</t>
  </si>
  <si>
    <t>478-5258-1-ND</t>
  </si>
  <si>
    <t>TAJC107K016RNJ</t>
  </si>
  <si>
    <t>CAP TANT 100UF 16V 10% 2312</t>
  </si>
  <si>
    <t>478-1723-1-ND</t>
  </si>
  <si>
    <t>TAJD107K016RNJ</t>
  </si>
  <si>
    <t>CAP TANT 100UF 16V 10% 2917</t>
  </si>
  <si>
    <t>478-3935-1-ND</t>
  </si>
  <si>
    <t>TAJD475M050RNJ</t>
  </si>
  <si>
    <t>CAP TANT 4.7UF 50V 20% 2917</t>
  </si>
  <si>
    <t>478-4184-1-ND</t>
  </si>
  <si>
    <t>TACL105K016XTA</t>
  </si>
  <si>
    <t>CAP TANT 1UF 16V 10% 0603</t>
  </si>
  <si>
    <t>478-1731-1-ND</t>
  </si>
  <si>
    <t>TAJD227K010RNJ</t>
  </si>
  <si>
    <t>478-1730-1-ND</t>
  </si>
  <si>
    <t>TAJD226K035RNJ</t>
  </si>
  <si>
    <t>CAP TANT 22UF 35V 10% 2917</t>
  </si>
  <si>
    <t>478-3355-1-ND</t>
  </si>
  <si>
    <t>TAJD107K010RNJ</t>
  </si>
  <si>
    <t>CAP TANT 100UF 10V 10% 2917</t>
  </si>
  <si>
    <t>700 mOhm</t>
  </si>
  <si>
    <t>478-4773-1-ND</t>
  </si>
  <si>
    <t>TAJC337K006RNJ</t>
  </si>
  <si>
    <t>CAP TANT 330UF 6.3V 10% 2312</t>
  </si>
  <si>
    <t>330ÂµF</t>
  </si>
  <si>
    <t>478-2357-1-ND</t>
  </si>
  <si>
    <t>TAJE227K016RNJ</t>
  </si>
  <si>
    <t>CAP TANT 220UF 16V 10% 2917</t>
  </si>
  <si>
    <t>0.169" (4.30mm)</t>
  </si>
  <si>
    <t>E</t>
  </si>
  <si>
    <t>478-5226-1-ND</t>
  </si>
  <si>
    <t>TACR106M010RTA</t>
  </si>
  <si>
    <t>478-4772-1-ND</t>
  </si>
  <si>
    <t>TAJC477K004RNJ</t>
  </si>
  <si>
    <t>CAP TANT 470UF 4V 10% 2312</t>
  </si>
  <si>
    <t>300 mOhm</t>
  </si>
  <si>
    <t>478-3263-1-ND</t>
  </si>
  <si>
    <t>TACL106M010XTA</t>
  </si>
  <si>
    <t>478-2554-1-ND</t>
  </si>
  <si>
    <t>TACL105M010XTA</t>
  </si>
  <si>
    <t>CAP TANT 1UF 10V 20% 0603</t>
  </si>
  <si>
    <t>478-3921-1-ND</t>
  </si>
  <si>
    <t>TAJD157M016RNJ</t>
  </si>
  <si>
    <t>CAP TANT 150UF 16V 20% 2917</t>
  </si>
  <si>
    <t>478-1724-1-ND</t>
  </si>
  <si>
    <t>TAJD107K020RNJ</t>
  </si>
  <si>
    <t>CAP TANT 100UF 20V 10% 2917</t>
  </si>
  <si>
    <t>478-4183-1-ND</t>
  </si>
  <si>
    <t>TACL105K010XTA</t>
  </si>
  <si>
    <t>CAP TANT 1UF 10V 10% 0603</t>
  </si>
  <si>
    <t>478-2550-1-ND</t>
  </si>
  <si>
    <t>TACL226M004XTA</t>
  </si>
  <si>
    <t>CAP TANT 22UF 4V 20% 0603</t>
  </si>
  <si>
    <t>478-5223-1-ND</t>
  </si>
  <si>
    <t>TACL225K010XTA</t>
  </si>
  <si>
    <t>CAP TANT 2.2UF 10V 10% 0603</t>
  </si>
  <si>
    <t>478-3939-1-ND</t>
  </si>
  <si>
    <t>TAJD476M025RNJ</t>
  </si>
  <si>
    <t>CAP TANT 47UF 25V 20% 2917</t>
  </si>
  <si>
    <t>478-3267-1-ND</t>
  </si>
  <si>
    <t>TACR105M025XTA</t>
  </si>
  <si>
    <t>CAP TANT 1UF 25V 20% 0805</t>
  </si>
  <si>
    <t>478-1746-1-ND</t>
  </si>
  <si>
    <t>TAJE107K020RNJ</t>
  </si>
  <si>
    <t>400 mOhm</t>
  </si>
  <si>
    <t>478-3940-1-ND</t>
  </si>
  <si>
    <t>TAJD477M006RNJ</t>
  </si>
  <si>
    <t>CAP TANT 470UF 6.3V 20% 2917</t>
  </si>
  <si>
    <t>478-2349-1-ND</t>
  </si>
  <si>
    <t>TAJE687K006RNJ</t>
  </si>
  <si>
    <t>CAP TANT 680UF 6.3V 10% 2917</t>
  </si>
  <si>
    <t>680ÂµF</t>
  </si>
  <si>
    <t>478-1741-1-ND</t>
  </si>
  <si>
    <t>TAJD477K006RNJ</t>
  </si>
  <si>
    <t>478-1740-1-ND</t>
  </si>
  <si>
    <t>TAJD476K025RNJ</t>
  </si>
  <si>
    <t>478-3932-1-ND</t>
  </si>
  <si>
    <t>TAJD336M035RNJ</t>
  </si>
  <si>
    <t>CAP TANT 33UF 35V 20% 2917</t>
  </si>
  <si>
    <t>478-1735-1-ND</t>
  </si>
  <si>
    <t>TAJD336K035RNJ</t>
  </si>
  <si>
    <t>CAP TANT 33UF 35V 10% 2917</t>
  </si>
  <si>
    <t>478-3117-1-ND</t>
  </si>
  <si>
    <t>TACR226M010XTA</t>
  </si>
  <si>
    <t>CAP TANT 22UF 10V 20% 0805</t>
  </si>
  <si>
    <t>478-2565-1-ND</t>
  </si>
  <si>
    <t>TACR106M016XTA</t>
  </si>
  <si>
    <t>CAP TANT 10UF 16V 20% 0805</t>
  </si>
  <si>
    <t>http://www.avx.com/docs/catalogs/taclp.pdf</t>
  </si>
  <si>
    <t>478-3258-1-ND</t>
  </si>
  <si>
    <t>TACH226M006XTA</t>
  </si>
  <si>
    <t>CAP TANT 22UF 6.3V 20% 0805</t>
  </si>
  <si>
    <t>478-3266-1-ND</t>
  </si>
  <si>
    <t>TACR475M020XTA</t>
  </si>
  <si>
    <t>CAP TANT 4.7UF 20V 20% 0805</t>
  </si>
  <si>
    <t>478-2553-1-ND</t>
  </si>
  <si>
    <t>TACL106M006XTA</t>
  </si>
  <si>
    <t>CAP TANT 10UF 6.3V 20% 0603</t>
  </si>
  <si>
    <t>478-3933-1-ND</t>
  </si>
  <si>
    <t>TAJD337M010RNJ</t>
  </si>
  <si>
    <t>CAP TANT 330UF 10V 20% 2917</t>
  </si>
  <si>
    <t>478-8909-1-ND</t>
  </si>
  <si>
    <t>TAJD156K050RNJ</t>
  </si>
  <si>
    <t>CAP TANT 15UF 50V 10% 2917</t>
  </si>
  <si>
    <t>478-2380-1-ND</t>
  </si>
  <si>
    <t>TAJD106K050RNJ</t>
  </si>
  <si>
    <t>CAP TANT 10UF 50V 10% 2917</t>
  </si>
  <si>
    <t>478-1736-1-ND</t>
  </si>
  <si>
    <t>TAJD337K010RNJ</t>
  </si>
  <si>
    <t>CAP TANT 330UF 10V 10% 2917</t>
  </si>
  <si>
    <t>http://media.digikey.com/photos/AVX%20Photos/TAJ,TLJ,TCJ,TPS%20SERIES%203.5L,2.8W.jpg</t>
  </si>
  <si>
    <t>478-3261-1-ND</t>
  </si>
  <si>
    <t>TACT107M006XTA</t>
  </si>
  <si>
    <t>CAP TANT 100UF 6.3V 20% 1210</t>
  </si>
  <si>
    <t>T</t>
  </si>
  <si>
    <t>478-3118-1-ND</t>
  </si>
  <si>
    <t>TACA336M010XTA</t>
  </si>
  <si>
    <t>CAP TANT 33UF 10V 20% 1206</t>
  </si>
  <si>
    <t>478-3260-1-ND</t>
  </si>
  <si>
    <t>TACA107M006XTA</t>
  </si>
  <si>
    <t>CAP TANT 100UF 6.3V 20% 1206</t>
  </si>
  <si>
    <t>478-2360-1-ND</t>
  </si>
  <si>
    <t>TAJE157K020RNJ</t>
  </si>
  <si>
    <t>CAP TANT 150UF 20V 10% 2917</t>
  </si>
  <si>
    <t>478-1747-1-ND</t>
  </si>
  <si>
    <t>TAJE226K035RNJ</t>
  </si>
  <si>
    <t>478-3958-1-ND</t>
  </si>
  <si>
    <t>TAJE476M035RNJ</t>
  </si>
  <si>
    <t>CAP TANT 47UF 35V 20% 2917</t>
  </si>
  <si>
    <t>478-3959-1-ND</t>
  </si>
  <si>
    <t>TAJE477M010RNJ</t>
  </si>
  <si>
    <t>CAP TANT 470UF 10V 20% 2917</t>
  </si>
  <si>
    <t>478-5531-1-ND</t>
  </si>
  <si>
    <t>TAJE107M025RNJ</t>
  </si>
  <si>
    <t>CAP TANT 100UF 25V 20% 2917</t>
  </si>
  <si>
    <t>http://media.digikey.com/Photos/AVX%20Photos/TAJ,%20TBJ,%20TPM,%20TPS%20Series%202924-Size-Code-V,%203.75m.jpg</t>
  </si>
  <si>
    <t>478-3970-1-ND</t>
  </si>
  <si>
    <t>TAJV107M025RNJ</t>
  </si>
  <si>
    <t>CAP TANT 100UF 25V 20% 2924</t>
  </si>
  <si>
    <t>2924 (7361 Metric)</t>
  </si>
  <si>
    <t>0.287" L x 0.240" W (7.30mm x 6.10mm)</t>
  </si>
  <si>
    <t>0.148" (3.75mm)</t>
  </si>
  <si>
    <t>V</t>
  </si>
  <si>
    <t>478-1749-1-ND</t>
  </si>
  <si>
    <t>TAJE477K010RNJ</t>
  </si>
  <si>
    <t>CAP TANT 470UF 10V 10% 2917</t>
  </si>
  <si>
    <t>478-5811-1-ND</t>
  </si>
  <si>
    <t>TAJV226K050RNJ</t>
  </si>
  <si>
    <t>CAP TANT 22UF 50V 10% 2924</t>
  </si>
  <si>
    <t>478-6133-1-ND</t>
  </si>
  <si>
    <t>TAJE108M006RNJ</t>
  </si>
  <si>
    <t>CAP TANT 1000UF 6.3V 20% 2917</t>
  </si>
  <si>
    <t>1000ÂµF</t>
  </si>
  <si>
    <t>478-2367-1-ND</t>
  </si>
  <si>
    <t>TAJV107K025RNJ</t>
  </si>
  <si>
    <t>CAP TANT 100UF 25V 10% 2924</t>
  </si>
  <si>
    <t>478-3074-1-ND</t>
  </si>
  <si>
    <t>TAJE476K035RNJ</t>
  </si>
  <si>
    <t>CAP TANT 47UF 35V 10% 2917</t>
  </si>
  <si>
    <t>478-3291-1-ND</t>
  </si>
  <si>
    <t>TAJE106K050RNJ</t>
  </si>
  <si>
    <t>478-5748-1-ND</t>
  </si>
  <si>
    <t>TAJA105M020RNJ</t>
  </si>
  <si>
    <t>CAP TANT 1UF 20V 20% 1206</t>
  </si>
  <si>
    <t>478-2354-1-ND</t>
  </si>
  <si>
    <t>TAJA335K016RNJ</t>
  </si>
  <si>
    <t>CAP TANT 3.3UF 16V 10% 1206</t>
  </si>
  <si>
    <t>478-2358-1-ND</t>
  </si>
  <si>
    <t>TAJA225K020RNJ</t>
  </si>
  <si>
    <t>CAP TANT 2.2UF 20V 10% 1206</t>
  </si>
  <si>
    <t>5.3 Ohm</t>
  </si>
  <si>
    <t>478-1660-1-ND</t>
  </si>
  <si>
    <t>TAJA156K010RNJ</t>
  </si>
  <si>
    <t>CAP TANT 15UF 10V 10% 1206</t>
  </si>
  <si>
    <t>3.2 Ohm</t>
  </si>
  <si>
    <t>478-1661-1-ND</t>
  </si>
  <si>
    <t>TAJA156M010RNJ</t>
  </si>
  <si>
    <t>CAP TANT 15UF 10V 20% 1206</t>
  </si>
  <si>
    <t>478-3873-1-ND</t>
  </si>
  <si>
    <t>TAJB106K006RNJ</t>
  </si>
  <si>
    <t>CAP TANT 10UF 6.3V 10% 1210</t>
  </si>
  <si>
    <t>478-1694-1-ND</t>
  </si>
  <si>
    <t>TAJB685K020RNJ</t>
  </si>
  <si>
    <t>CAP TANT 6.8UF 20V 10% 1210</t>
  </si>
  <si>
    <t>478-3050-1-ND</t>
  </si>
  <si>
    <t>TAJR105M016RNJ</t>
  </si>
  <si>
    <t>CAP TANT 1UF 16V 20% 0805</t>
  </si>
  <si>
    <t>478-3054-1-ND</t>
  </si>
  <si>
    <t>TAJR225M010RNJ</t>
  </si>
  <si>
    <t>CAP TANT 2.2UF 10V 20% 0805</t>
  </si>
  <si>
    <t>15 Ohm</t>
  </si>
  <si>
    <t>478-2368-1-ND</t>
  </si>
  <si>
    <t>TAJA104K035RNJ</t>
  </si>
  <si>
    <t>CAP TANT 0.1UF 35V 10% 1206</t>
  </si>
  <si>
    <t>24 Ohm</t>
  </si>
  <si>
    <t>478-1664-1-ND</t>
  </si>
  <si>
    <t>TAJA335K020RNJ</t>
  </si>
  <si>
    <t>CAP TANT 3.3UF 20V 10% 1206</t>
  </si>
  <si>
    <t>478-3880-1-ND</t>
  </si>
  <si>
    <t>TAJB225K020RNJ</t>
  </si>
  <si>
    <t>CAP TANT 2.2UF 20V 10% 1210</t>
  </si>
  <si>
    <t>478-3887-1-ND</t>
  </si>
  <si>
    <t>TAJB475K020RNJ</t>
  </si>
  <si>
    <t>CAP TANT 4.7UF 20V 10% 1210</t>
  </si>
  <si>
    <t>478-1669-1-ND</t>
  </si>
  <si>
    <t>TAJA476K004RNJ</t>
  </si>
  <si>
    <t>CAP TANT 47UF 4V 10% 1206</t>
  </si>
  <si>
    <t>2.6 Ohm</t>
  </si>
  <si>
    <t>478-1656-1-ND</t>
  </si>
  <si>
    <t>TAJA106M006RNJ</t>
  </si>
  <si>
    <t>CAP TANT 10UF 6.3V 20% 1206</t>
  </si>
  <si>
    <t>478-3867-1-ND</t>
  </si>
  <si>
    <t>TAJA475K006RNJ</t>
  </si>
  <si>
    <t>CAP TANT 4.7UF 6.3V 10% 1206</t>
  </si>
  <si>
    <t>478-3863-1-ND</t>
  </si>
  <si>
    <t>TAJA225M016RNJ</t>
  </si>
  <si>
    <t>CAP TANT 2.2UF 16V 20% 1206</t>
  </si>
  <si>
    <t>478-3857-1-ND</t>
  </si>
  <si>
    <t>TAJA105M025RNJ</t>
  </si>
  <si>
    <t>CAP TANT 1UF 25V 20% 1206</t>
  </si>
  <si>
    <t>478-3869-1-ND</t>
  </si>
  <si>
    <t>TAJA475M010RNJ</t>
  </si>
  <si>
    <t>CAP TANT 4.7UF 10V 20% 1206</t>
  </si>
  <si>
    <t>478-1692-1-ND</t>
  </si>
  <si>
    <t>TAJB476K006RNJ</t>
  </si>
  <si>
    <t>CAP TANT 47UF 6.3V 10% 1210</t>
  </si>
  <si>
    <t>478-3858-1-ND</t>
  </si>
  <si>
    <t>TAJA105M035RNJ</t>
  </si>
  <si>
    <t>CAP TANT 1UF 35V 20% 1206</t>
  </si>
  <si>
    <t>478-3881-1-ND</t>
  </si>
  <si>
    <t>TAJB225K025RNJ</t>
  </si>
  <si>
    <t>CAP TANT 2.2UF 25V 10% 1210</t>
  </si>
  <si>
    <t>478-2353-1-ND</t>
  </si>
  <si>
    <t>TAJA225K016RNJ</t>
  </si>
  <si>
    <t>CAP TANT 2.2UF 16V 10% 1206</t>
  </si>
  <si>
    <t>478-2365-1-ND</t>
  </si>
  <si>
    <t>TAJB335K025RNJ</t>
  </si>
  <si>
    <t>CAP TANT 3.3UF 25V 10% 1210</t>
  </si>
  <si>
    <t>478-8882-1-ND</t>
  </si>
  <si>
    <t>TAJA336K010RNJ</t>
  </si>
  <si>
    <t>CAP TANT 33UF 10V 10% 1206</t>
  </si>
  <si>
    <t>478-1662-1-ND</t>
  </si>
  <si>
    <t>TAJA225K025RNJ</t>
  </si>
  <si>
    <t>CAP TANT 2.2UF 25V 10% 1206</t>
  </si>
  <si>
    <t>478-1670-1-ND</t>
  </si>
  <si>
    <t>TAJA685K016RNJ</t>
  </si>
  <si>
    <t>CAP TANT 6.8UF 16V 10% 1206</t>
  </si>
  <si>
    <t>478-2363-1-ND</t>
  </si>
  <si>
    <t>TAJA105K025RNJ</t>
  </si>
  <si>
    <t>CAP TANT 1UF 25V 10% 1206</t>
  </si>
  <si>
    <t>478-3071-1-ND</t>
  </si>
  <si>
    <t>TAJA685K020RNJ</t>
  </si>
  <si>
    <t>CAP TANT 6.8UF 20V 10% 1206</t>
  </si>
  <si>
    <t>2.4 Ohm</t>
  </si>
  <si>
    <t>478-8883-1-ND</t>
  </si>
  <si>
    <t>TAJA336M010RNJ</t>
  </si>
  <si>
    <t>478-1685-1-ND</t>
  </si>
  <si>
    <t>TAJB335K020RNJ</t>
  </si>
  <si>
    <t>CAP TANT 3.3UF 20V 10% 1210</t>
  </si>
  <si>
    <t>478-3872-1-ND</t>
  </si>
  <si>
    <t>TAJB105M035RNJ</t>
  </si>
  <si>
    <t>CAP TANT 1UF 35V 20% 1210</t>
  </si>
  <si>
    <t>478-3043-1-ND</t>
  </si>
  <si>
    <t>TAJB475M020RNJ</t>
  </si>
  <si>
    <t>CAP TANT 4.7UF 20V 20% 1210</t>
  </si>
  <si>
    <t>478-3875-1-ND</t>
  </si>
  <si>
    <t>TAJB106M010RNJ</t>
  </si>
  <si>
    <t>CAP TANT 10UF 10V 20% 1210</t>
  </si>
  <si>
    <t>478-3046-1-ND</t>
  </si>
  <si>
    <t>TAJB685M016RNJ</t>
  </si>
  <si>
    <t>CAP TANT 6.8UF 16V 20% 1210</t>
  </si>
  <si>
    <t>478-3879-1-ND</t>
  </si>
  <si>
    <t>TAJB225K016RNJ</t>
  </si>
  <si>
    <t>CAP TANT 2.2UF 16V 10% 1210</t>
  </si>
  <si>
    <t>5.5 Ohm</t>
  </si>
  <si>
    <t>478-3037-1-ND</t>
  </si>
  <si>
    <t>TAJB225M020RNJ</t>
  </si>
  <si>
    <t>CAP TANT 2.2UF 20V 20% 1210</t>
  </si>
  <si>
    <t>478-3886-1-ND</t>
  </si>
  <si>
    <t>TAJB475K010RNJ</t>
  </si>
  <si>
    <t>CAP TANT 4.7UF 10V 10% 1210</t>
  </si>
  <si>
    <t>478-3028-1-ND</t>
  </si>
  <si>
    <t>TAJA226M006RNJ</t>
  </si>
  <si>
    <t>CAP TANT 22UF 6.3V 20% 1206</t>
  </si>
  <si>
    <t>478-5803-1-ND</t>
  </si>
  <si>
    <t>TAJB475M025RNJ</t>
  </si>
  <si>
    <t>CAP TANT 4.7UF 25V 20% 1210</t>
  </si>
  <si>
    <t>478-1686-1-ND</t>
  </si>
  <si>
    <t>TAJB335K035RNJ</t>
  </si>
  <si>
    <t>CAP TANT 3.3UF 35V 10% 1210</t>
  </si>
  <si>
    <t>478-3882-1-ND</t>
  </si>
  <si>
    <t>TAJB225M035RNJ</t>
  </si>
  <si>
    <t>CAP TANT 2.2UF 35V 20% 1210</t>
  </si>
  <si>
    <t>478-3888-1-ND</t>
  </si>
  <si>
    <t>TAJB475M016RNJ</t>
  </si>
  <si>
    <t>CAP TANT 4.7UF 16V 20% 1210</t>
  </si>
  <si>
    <t>478-1689-1-ND</t>
  </si>
  <si>
    <t>TAJB475K016RNJ</t>
  </si>
  <si>
    <t>CAP TANT 4.7UF 16V 10% 1210</t>
  </si>
  <si>
    <t>478-1681-1-ND</t>
  </si>
  <si>
    <t>TAJB226K006RNJ</t>
  </si>
  <si>
    <t>CAP TANT 22UF 6.3V 10% 1210</t>
  </si>
  <si>
    <t>478-3072-1-ND</t>
  </si>
  <si>
    <t>TAJA335K025RNJ</t>
  </si>
  <si>
    <t>CAP TANT 3.3UF 25V 10% 1206</t>
  </si>
  <si>
    <t>3.7 Ohm</t>
  </si>
  <si>
    <t>478-1684-1-ND</t>
  </si>
  <si>
    <t>TAJB226M016RNJ</t>
  </si>
  <si>
    <t>CAP TANT 22UF 16V 20% 1210</t>
  </si>
  <si>
    <t>478-3039-1-ND</t>
  </si>
  <si>
    <t>TAJB226K010RNJ</t>
  </si>
  <si>
    <t>CAP TANT 22UF 10V 10% 1210</t>
  </si>
  <si>
    <t>478-1702-1-ND</t>
  </si>
  <si>
    <t>TAJC106M016RNJ</t>
  </si>
  <si>
    <t>CAP TANT 10UF 16V 20% 2312</t>
  </si>
  <si>
    <t>478-4972-1-ND</t>
  </si>
  <si>
    <t>TAJC106K010RNJ</t>
  </si>
  <si>
    <t>CAP TANT 10UF 10V 10% 2312</t>
  </si>
  <si>
    <t>478-1699-1-ND</t>
  </si>
  <si>
    <t>TAJC106K020RNJ</t>
  </si>
  <si>
    <t>CAP TANT 10UF 20V 10% 2312</t>
  </si>
  <si>
    <t>478-3895-1-ND</t>
  </si>
  <si>
    <t>TAJC106M020RNJ</t>
  </si>
  <si>
    <t>CAP TANT 10UF 20V 20% 2312</t>
  </si>
  <si>
    <t>478-3040-1-ND</t>
  </si>
  <si>
    <t>TAJB226M010RNJ</t>
  </si>
  <si>
    <t>CAP TANT 22UF 10V 20% 1210</t>
  </si>
  <si>
    <t>478-1679-1-ND</t>
  </si>
  <si>
    <t>TAJB156K020RNJ</t>
  </si>
  <si>
    <t>CAP TANT 15UF 20V 10% 1210</t>
  </si>
  <si>
    <t>478-3901-1-ND</t>
  </si>
  <si>
    <t>TAJC226M016RNJ</t>
  </si>
  <si>
    <t>CAP TANT 22UF 16V 20% 2312</t>
  </si>
  <si>
    <t>478-3890-1-ND</t>
  </si>
  <si>
    <t>TAJB476M006RNJ</t>
  </si>
  <si>
    <t>CAP TANT 47UF 6.3V 20% 1210</t>
  </si>
  <si>
    <t>478-3889-1-ND</t>
  </si>
  <si>
    <t>TAJB475M035RNJ</t>
  </si>
  <si>
    <t>CAP TANT 4.7UF 35V 20% 1210</t>
  </si>
  <si>
    <t>478-3883-1-ND</t>
  </si>
  <si>
    <t>TAJB226M020RNJ</t>
  </si>
  <si>
    <t>CAP TANT 22UF 20V 20% 1210</t>
  </si>
  <si>
    <t>478-3910-1-ND</t>
  </si>
  <si>
    <t>TAJC476K010RNJ</t>
  </si>
  <si>
    <t>CAP TANT 47UF 10V 10% 2312</t>
  </si>
  <si>
    <t>478-1695-1-ND</t>
  </si>
  <si>
    <t>TAJB685K025RNJ</t>
  </si>
  <si>
    <t>CAP TANT 6.8UF 25V 10% 1210</t>
  </si>
  <si>
    <t>478-8926-1-ND</t>
  </si>
  <si>
    <t>TAJR104K035RNJ</t>
  </si>
  <si>
    <t>CAP TANT 0.1UF 35V 10% 0805</t>
  </si>
  <si>
    <t>29 Ohm</t>
  </si>
  <si>
    <t>478-3856-1-ND</t>
  </si>
  <si>
    <t>TAJC226K010RNJ</t>
  </si>
  <si>
    <t>CAP TANT 22UF 10V 10% 2312</t>
  </si>
  <si>
    <t>478-1659-1-ND</t>
  </si>
  <si>
    <t>TAJA155K035RNJ</t>
  </si>
  <si>
    <t>CAP TANT 1.5UF 35V 10% 1206</t>
  </si>
  <si>
    <t>478-3922-1-ND</t>
  </si>
  <si>
    <t>TAJD226K016RNJ</t>
  </si>
  <si>
    <t>CAP TANT 22UF 16V 10% 2917</t>
  </si>
  <si>
    <t>1.1 Ohm</t>
  </si>
  <si>
    <t>478-1696-1-ND</t>
  </si>
  <si>
    <t>TAJB686K006RNJ</t>
  </si>
  <si>
    <t>CAP TANT 68UF 6.3V 10% 1210</t>
  </si>
  <si>
    <t>478-1648-1-ND</t>
  </si>
  <si>
    <t>TAJA104K050RNJ</t>
  </si>
  <si>
    <t>CAP TANT 0.1UF 50V 10% 1206</t>
  </si>
  <si>
    <t>22 Ohm</t>
  </si>
  <si>
    <t>478-8877-1-ND</t>
  </si>
  <si>
    <t>TAJA107M004RNJ</t>
  </si>
  <si>
    <t>CAP TANT 100UF 4V 20% 1206</t>
  </si>
  <si>
    <t>http://media.digikey.com/photos/AVX%20Photos/TLJ 6032-15(EIA).JPG</t>
  </si>
  <si>
    <t>478-8936-1-ND</t>
  </si>
  <si>
    <t>TAJW107K006RNJ</t>
  </si>
  <si>
    <t>CAP TANT 100UF 6.3V 10% 2312</t>
  </si>
  <si>
    <t>W</t>
  </si>
  <si>
    <t>478-3907-1-ND</t>
  </si>
  <si>
    <t>TAJC475K025RNJ</t>
  </si>
  <si>
    <t>CAP TANT 4.7UF 25V 10% 2312</t>
  </si>
  <si>
    <t>478-3923-1-ND</t>
  </si>
  <si>
    <t>TAJD226K020RNJ</t>
  </si>
  <si>
    <t>CAP TANT 22UF 20V 10% 2917</t>
  </si>
  <si>
    <t>478-1715-1-ND</t>
  </si>
  <si>
    <t>TAJC336K016RNJ</t>
  </si>
  <si>
    <t>CAP TANT 33UF 16V 10% 2312</t>
  </si>
  <si>
    <t>478-3930-1-ND</t>
  </si>
  <si>
    <t>TAJD336K016RNJ</t>
  </si>
  <si>
    <t>CAP TANT 33UF 16V 10% 2917</t>
  </si>
  <si>
    <t>478-5802-1-ND</t>
  </si>
  <si>
    <t>TAJB336M010RNJ</t>
  </si>
  <si>
    <t>CAP TANT 33UF 10V 20% 1210</t>
  </si>
  <si>
    <t>478-6231-1-ND</t>
  </si>
  <si>
    <t>TAJA476M006RNJ</t>
  </si>
  <si>
    <t>CAP TANT 47UF 6.3V 20% 1206</t>
  </si>
  <si>
    <t>478-3073-1-ND</t>
  </si>
  <si>
    <t>TAJA225K035RNJ</t>
  </si>
  <si>
    <t>CAP TANT 2.2UF 35V 10% 1206</t>
  </si>
  <si>
    <t>478-3269-1-ND</t>
  </si>
  <si>
    <t>TAJB227K002RNJ</t>
  </si>
  <si>
    <t>CAP TANT 220UF 2.5V 10% 1210</t>
  </si>
  <si>
    <t>478-3967-1-ND</t>
  </si>
  <si>
    <t>TAJT106K010RNJ</t>
  </si>
  <si>
    <t>478-7526-1-ND</t>
  </si>
  <si>
    <t>TAJA105M050RNJ</t>
  </si>
  <si>
    <t>CAP TANT 1UF 50V 20% 1206</t>
  </si>
  <si>
    <t>6.6 Ohm</t>
  </si>
  <si>
    <t>478-1709-1-ND</t>
  </si>
  <si>
    <t>TAJC157K006RNJ</t>
  </si>
  <si>
    <t>CAP TANT 150UF 6.3V 10% 2312</t>
  </si>
  <si>
    <t>1.3 Ohm</t>
  </si>
  <si>
    <t>478-3286-1-ND</t>
  </si>
  <si>
    <t>TAJR104K020RNJ</t>
  </si>
  <si>
    <t>CAP TANT 0.1UF 20V 10% 0805</t>
  </si>
  <si>
    <t>478-1734-1-ND</t>
  </si>
  <si>
    <t>TAJD336K020RNJ</t>
  </si>
  <si>
    <t>CAP TANT 33UF 20V 10% 2917</t>
  </si>
  <si>
    <t>478-3896-1-ND</t>
  </si>
  <si>
    <t>TAJC106M025RNJ</t>
  </si>
  <si>
    <t>CAP TANT 10UF 25V 20% 2312</t>
  </si>
  <si>
    <t>478-8929-1-ND</t>
  </si>
  <si>
    <t>TAJR106M010RNJ</t>
  </si>
  <si>
    <t>478-3938-1-ND</t>
  </si>
  <si>
    <t>TAJD476M016RNJ</t>
  </si>
  <si>
    <t>CAP TANT 47UF 16V 20% 2917</t>
  </si>
  <si>
    <t>478-1717-1-ND</t>
  </si>
  <si>
    <t>TAJC475K035RNJ</t>
  </si>
  <si>
    <t>CAP TANT 4.7UF 35V 10% 2312</t>
  </si>
  <si>
    <t>478-8892-1-ND</t>
  </si>
  <si>
    <t>TAJB336M016RNJ</t>
  </si>
  <si>
    <t>CAP TANT 33UF 16V 20% 1210</t>
  </si>
  <si>
    <t>478-1676-1-ND</t>
  </si>
  <si>
    <t>TAJB107K004RNJ</t>
  </si>
  <si>
    <t>CAP TANT 100UF 4V 10% 1210</t>
  </si>
  <si>
    <t>478-3894-1-ND</t>
  </si>
  <si>
    <t>TAJC105M050RNJ</t>
  </si>
  <si>
    <t>CAP TANT 1UF 50V 20% 2312</t>
  </si>
  <si>
    <t>478-1697-1-ND</t>
  </si>
  <si>
    <t>TAJC105K050RNJ</t>
  </si>
  <si>
    <t>CAP TANT 1UF 50V 10% 2312</t>
  </si>
  <si>
    <t>478-5809-1-ND</t>
  </si>
  <si>
    <t>TAJD476M020RNJ</t>
  </si>
  <si>
    <t>CAP TANT 47UF 20V 20% 2917</t>
  </si>
  <si>
    <t>478-1737-1-ND</t>
  </si>
  <si>
    <t>TAJD475K035RNJ</t>
  </si>
  <si>
    <t>CAP TANT 4.7UF 35V 10% 2917</t>
  </si>
  <si>
    <t>478-3877-1-ND</t>
  </si>
  <si>
    <t>TAJB107M006RNJ</t>
  </si>
  <si>
    <t>478-3276-1-ND</t>
  </si>
  <si>
    <t>TAJT476K006RNJ</t>
  </si>
  <si>
    <t>478-3288-1-ND</t>
  </si>
  <si>
    <t>TAJT105K020RNJ</t>
  </si>
  <si>
    <t>CAP TANT 1UF 20V 10% 1210</t>
  </si>
  <si>
    <t>478-1711-1-ND</t>
  </si>
  <si>
    <t>TAJC226K020RNJ</t>
  </si>
  <si>
    <t>CAP TANT 22UF 20V 10% 2312</t>
  </si>
  <si>
    <t>478-1716-1-ND</t>
  </si>
  <si>
    <t>TAJC336K020RNJ</t>
  </si>
  <si>
    <t>CAP TANT 33UF 20V 10% 2312</t>
  </si>
  <si>
    <t>478-3902-1-ND</t>
  </si>
  <si>
    <t>TAJC226M020RNJ</t>
  </si>
  <si>
    <t>CAP TANT 22UF 20V 20% 2312</t>
  </si>
  <si>
    <t>478-3912-1-ND</t>
  </si>
  <si>
    <t>TAJC476M016RNJ</t>
  </si>
  <si>
    <t>CAP TANT 47UF 16V 20% 2312</t>
  </si>
  <si>
    <t>478-1720-1-ND</t>
  </si>
  <si>
    <t>TAJC685K035RNJ</t>
  </si>
  <si>
    <t>CAP TANT 6.8UF 35V 10% 2312</t>
  </si>
  <si>
    <t>478-4973-1-ND</t>
  </si>
  <si>
    <t>TAJC106M035RNJ</t>
  </si>
  <si>
    <t>CAP TANT 10UF 35V 20% 2312</t>
  </si>
  <si>
    <t>478-3051-1-ND</t>
  </si>
  <si>
    <t>TAJR106M006RNJ</t>
  </si>
  <si>
    <t>CAP TANT 10UF 6.3V 20% 0805</t>
  </si>
  <si>
    <t>478-2377-1-ND</t>
  </si>
  <si>
    <t>TAJB334K050RNJ</t>
  </si>
  <si>
    <t>CAP TANT 0.33UF 50V 10% 1210</t>
  </si>
  <si>
    <t>12 Ohm</t>
  </si>
  <si>
    <t>478-3897-1-ND</t>
  </si>
  <si>
    <t>TAJC107M010RNJ</t>
  </si>
  <si>
    <t>CAP TANT 100UF 10V 20% 2312</t>
  </si>
  <si>
    <t>478-1703-1-ND</t>
  </si>
  <si>
    <t>TAJC107K006RNJ</t>
  </si>
  <si>
    <t>478-8902-1-ND</t>
  </si>
  <si>
    <t>TAJC337M006RNJ</t>
  </si>
  <si>
    <t>CAP TANT 330UF 6.3V 20% 2312</t>
  </si>
  <si>
    <t>478-4692-1-ND</t>
  </si>
  <si>
    <t>TAJB157M006RNJ</t>
  </si>
  <si>
    <t>CAP TANT 150UF 6.3V 20% 1210</t>
  </si>
  <si>
    <t>478-1728-1-ND</t>
  </si>
  <si>
    <t>TAJD225K050RNJ</t>
  </si>
  <si>
    <t>CAP TANT 2.2UF 50V 10% 2917</t>
  </si>
  <si>
    <t>478-4776-1-ND</t>
  </si>
  <si>
    <t>TAJC685K050RNJ</t>
  </si>
  <si>
    <t>CAP TANT 6.8UF 50V 10% 2312</t>
  </si>
  <si>
    <t>478-3915-1-ND</t>
  </si>
  <si>
    <t>TAJD106M025RNJ</t>
  </si>
  <si>
    <t>CAP TANT 10UF 25V 20% 2917</t>
  </si>
  <si>
    <t>478-3924-1-ND</t>
  </si>
  <si>
    <t>TAJD226M016RNJ</t>
  </si>
  <si>
    <t>CAP TANT 22UF 16V 20% 2917</t>
  </si>
  <si>
    <t>478-1744-1-ND</t>
  </si>
  <si>
    <t>TAJD686K016RNJ</t>
  </si>
  <si>
    <t>CAP TANT 68UF 16V 10% 2917</t>
  </si>
  <si>
    <t>http://media.digikey.com/Photos/AVX%20Photos/TAJS106K006RNJ.JPG</t>
  </si>
  <si>
    <t>478-3965-1-ND</t>
  </si>
  <si>
    <t>TAJS106K006RNJ</t>
  </si>
  <si>
    <t>S</t>
  </si>
  <si>
    <t>478-3289-1-ND</t>
  </si>
  <si>
    <t>TAJW106K025RNJ</t>
  </si>
  <si>
    <t>478-1727-1-ND</t>
  </si>
  <si>
    <t>TAJD156K035RNJ</t>
  </si>
  <si>
    <t>CAP TANT 15UF 35V 10% 2917</t>
  </si>
  <si>
    <t>478-3076-1-ND</t>
  </si>
  <si>
    <t>TAJC335K050RNJ</t>
  </si>
  <si>
    <t>CAP TANT 3.3UF 50V 10% 2312</t>
  </si>
  <si>
    <t>478-3283-1-ND</t>
  </si>
  <si>
    <t>TAJX107K010RNJ</t>
  </si>
  <si>
    <t>X</t>
  </si>
  <si>
    <t>478-3946-1-ND</t>
  </si>
  <si>
    <t>TAJE107M016RNJ</t>
  </si>
  <si>
    <t>478-2366-1-ND</t>
  </si>
  <si>
    <t>TAJD336K025RNJ</t>
  </si>
  <si>
    <t>CAP TANT 33UF 25V 10% 2917</t>
  </si>
  <si>
    <t>478-3955-1-ND</t>
  </si>
  <si>
    <t>TAJE337K006RNJ</t>
  </si>
  <si>
    <t>CAP TANT 330UF 6.3V 10% 2917</t>
  </si>
  <si>
    <t>478-3945-1-ND</t>
  </si>
  <si>
    <t>TAJE107K016RNJ</t>
  </si>
  <si>
    <t>478-1745-1-ND</t>
  </si>
  <si>
    <t>TAJD686K020RNJ</t>
  </si>
  <si>
    <t>CAP TANT 68UF 20V 10% 2917</t>
  </si>
  <si>
    <t>478-2561-1-ND</t>
  </si>
  <si>
    <t>TACR106M006XTA</t>
  </si>
  <si>
    <t>478-3927-1-ND</t>
  </si>
  <si>
    <t>TAJD226M035RNJ</t>
  </si>
  <si>
    <t>CAP TANT 22UF 35V 20% 2917</t>
  </si>
  <si>
    <t>478-3952-1-ND</t>
  </si>
  <si>
    <t>TAJE227M010RNJ</t>
  </si>
  <si>
    <t>CAP TANT 220UF 10V 20% 2917</t>
  </si>
  <si>
    <t>478-3119-1-ND</t>
  </si>
  <si>
    <t>TACL225M016XTA</t>
  </si>
  <si>
    <t>CAP TANT 2.2UF 16V 20% 0603</t>
  </si>
  <si>
    <t>478-6061-1-ND</t>
  </si>
  <si>
    <t>TACL335K010XTA</t>
  </si>
  <si>
    <t>CAP TANT 3.3UF 10V 10% 0603</t>
  </si>
  <si>
    <t>478-2552-1-ND</t>
  </si>
  <si>
    <t>TACL225M006XTA</t>
  </si>
  <si>
    <t>CAP TANT 2.2UF 6.3V 20% 0603</t>
  </si>
  <si>
    <t>478-2558-1-ND</t>
  </si>
  <si>
    <t>TACL105M016XTA</t>
  </si>
  <si>
    <t>CAP TANT 1UF 16V 20% 0603</t>
  </si>
  <si>
    <t>478-3265-1-ND</t>
  </si>
  <si>
    <t>TACU105M016XTA</t>
  </si>
  <si>
    <t>0.024" (0.60mm)</t>
  </si>
  <si>
    <t>U</t>
  </si>
  <si>
    <t>478-3954-1-ND</t>
  </si>
  <si>
    <t>TAJE336K025RNJ</t>
  </si>
  <si>
    <t>478-3947-1-ND</t>
  </si>
  <si>
    <t>TAJE107M020RNJ</t>
  </si>
  <si>
    <t>CAP TANT 100UF 20V 20% 2917</t>
  </si>
  <si>
    <t>478-3067-1-ND</t>
  </si>
  <si>
    <t>TAJD687K004RNJ</t>
  </si>
  <si>
    <t>CAP TANT 680UF 4V 10% 2917</t>
  </si>
  <si>
    <t>478-3259-1-ND</t>
  </si>
  <si>
    <t>TACR476M006XTA</t>
  </si>
  <si>
    <t>CAP TANT 47UF 6.3V 20% 0805</t>
  </si>
  <si>
    <t>478-1743-1-ND</t>
  </si>
  <si>
    <t>TAJD685K050RNJ</t>
  </si>
  <si>
    <t>CAP TANT 6.8UF 50V 10% 2917</t>
  </si>
  <si>
    <t>478-3116-1-ND</t>
  </si>
  <si>
    <t>TACA476M006XTA</t>
  </si>
  <si>
    <t>478-3956-1-ND</t>
  </si>
  <si>
    <t>TAJE337M006RNJ</t>
  </si>
  <si>
    <t>CAP TANT 330UF 6.3V 20% 2917</t>
  </si>
  <si>
    <t>478-3953-1-ND</t>
  </si>
  <si>
    <t>TAJE227M016RNJ</t>
  </si>
  <si>
    <t>CAP TANT 220UF 16V 20% 2917</t>
  </si>
  <si>
    <t>478-3944-1-ND</t>
  </si>
  <si>
    <t>TAJE106M050RNJ</t>
  </si>
  <si>
    <t>CAP TANT 10UF 50V 20% 2917</t>
  </si>
  <si>
    <t>478-3077-1-ND</t>
  </si>
  <si>
    <t>TAJE156K050RNJ</t>
  </si>
  <si>
    <t>478-1748-1-ND</t>
  </si>
  <si>
    <t>TAJE337K010RNJ</t>
  </si>
  <si>
    <t>478-2351-1-ND</t>
  </si>
  <si>
    <t>TAJA685K010RNJ</t>
  </si>
  <si>
    <t>CAP TANT 6.8UF 10V 10% 1206</t>
  </si>
  <si>
    <t>478-1665-1-ND</t>
  </si>
  <si>
    <t>TAJA336K004RNJ</t>
  </si>
  <si>
    <t>CAP TANT 33UF 4V 10% 1206</t>
  </si>
  <si>
    <t>478-2341-1-ND</t>
  </si>
  <si>
    <t>TAJA684K035RNJ</t>
  </si>
  <si>
    <t>CAP TANT 0.68UF 35V 10% 1206</t>
  </si>
  <si>
    <t>478-3870-1-ND</t>
  </si>
  <si>
    <t>TAJA476M004RNJ</t>
  </si>
  <si>
    <t>CAP TANT 47UF 4V 20% 1206</t>
  </si>
  <si>
    <t>478-8875-1-ND</t>
  </si>
  <si>
    <t>TAJA106K016SNJ</t>
  </si>
  <si>
    <t>478-2339-1-ND</t>
  </si>
  <si>
    <t>TAJA474K025RNJ</t>
  </si>
  <si>
    <t>CAP TANT 0.47UF 25V 10% 1206</t>
  </si>
  <si>
    <t>14 Ohm</t>
  </si>
  <si>
    <t>478-1658-1-ND</t>
  </si>
  <si>
    <t>TAJA155K020RNJ</t>
  </si>
  <si>
    <t>CAP TANT 1.5UF 20V 10% 1206</t>
  </si>
  <si>
    <t>478-2338-1-ND</t>
  </si>
  <si>
    <t>TAJA334K035RNJ</t>
  </si>
  <si>
    <t>CAP TANT 0.33UF 35V 10% 1206</t>
  </si>
  <si>
    <t>478-3044-1-ND</t>
  </si>
  <si>
    <t>TAJB684M035RNJ</t>
  </si>
  <si>
    <t>CAP TANT 0.68UF 35V 20% 1210</t>
  </si>
  <si>
    <t>478-2373-1-ND</t>
  </si>
  <si>
    <t>TAJB474K035RNJ</t>
  </si>
  <si>
    <t>CAP TANT 0.47UF 35V 10% 1210</t>
  </si>
  <si>
    <t>10 Ohm</t>
  </si>
  <si>
    <t>478-3029-1-ND</t>
  </si>
  <si>
    <t>TAJA335M006RNJ</t>
  </si>
  <si>
    <t>CAP TANT 3.3UF 6.3V 20% 1206</t>
  </si>
  <si>
    <t>478-3031-1-ND</t>
  </si>
  <si>
    <t>TAJA475M006RNJ</t>
  </si>
  <si>
    <t>CAP TANT 4.7UF 6.3V 20% 1206</t>
  </si>
  <si>
    <t>478-3030-1-ND</t>
  </si>
  <si>
    <t>TAJA335M010RNJ</t>
  </si>
  <si>
    <t>CAP TANT 3.3UF 10V 20% 1206</t>
  </si>
  <si>
    <t>478-3866-1-ND</t>
  </si>
  <si>
    <t>TAJA335K010RNJ</t>
  </si>
  <si>
    <t>CAP TANT 3.3UF 10V 10% 1206</t>
  </si>
  <si>
    <t>478-3864-1-ND</t>
  </si>
  <si>
    <t>TAJA225M020RNJ</t>
  </si>
  <si>
    <t>CAP TANT 2.2UF 20V 20% 1206</t>
  </si>
  <si>
    <t>478-8878-1-ND</t>
  </si>
  <si>
    <t>TAJA156K006RNJ</t>
  </si>
  <si>
    <t>CAP TANT 15UF 6.3V 10% 1206</t>
  </si>
  <si>
    <t>478-3862-1-ND</t>
  </si>
  <si>
    <t>TAJA225M006RNJ</t>
  </si>
  <si>
    <t>CAP TANT 2.2UF 6.3V 20% 1206</t>
  </si>
  <si>
    <t>478-8931-1-ND</t>
  </si>
  <si>
    <t>TAJR474M020RNJ</t>
  </si>
  <si>
    <t>CAP TANT 0.47UF 20V 20% 0805</t>
  </si>
  <si>
    <t>478-3861-1-ND</t>
  </si>
  <si>
    <t>TAJA225K010RNJ</t>
  </si>
  <si>
    <t>CAP TANT 2.2UF 10V 10% 1206</t>
  </si>
  <si>
    <t>478-3027-1-ND</t>
  </si>
  <si>
    <t>TAJA225M010RNJ</t>
  </si>
  <si>
    <t>CAP TANT 2.2UF 10V 20% 1206</t>
  </si>
  <si>
    <t>478-3860-1-ND</t>
  </si>
  <si>
    <t>TAJA155K016RNJ</t>
  </si>
  <si>
    <t>CAP TANT 1.5UF 16V 10% 1206</t>
  </si>
  <si>
    <t>478-2378-1-ND</t>
  </si>
  <si>
    <t>TAJB474K050RNJ</t>
  </si>
  <si>
    <t>CAP TANT 0.47UF 50V 10% 1210</t>
  </si>
  <si>
    <t>9.5 Ohm</t>
  </si>
  <si>
    <t>478-3892-1-ND</t>
  </si>
  <si>
    <t>TAJB685K010RNJ</t>
  </si>
  <si>
    <t>CAP TANT 6.8UF 10V 10% 1210</t>
  </si>
  <si>
    <t>478-3034-1-ND</t>
  </si>
  <si>
    <t>TAJB155M025RNJ</t>
  </si>
  <si>
    <t>CAP TANT 1.5UF 25V 20% 1210</t>
  </si>
  <si>
    <t>478-3038-1-ND</t>
  </si>
  <si>
    <t>TAJB225M025RNJ</t>
  </si>
  <si>
    <t>CAP TANT 2.2UF 25V 20% 1210</t>
  </si>
  <si>
    <t>478-3885-1-ND</t>
  </si>
  <si>
    <t>TAJB335M020RNJ</t>
  </si>
  <si>
    <t>CAP TANT 3.3UF 20V 20% 1210</t>
  </si>
  <si>
    <t>478-3042-1-ND</t>
  </si>
  <si>
    <t>TAJB475M010RNJ</t>
  </si>
  <si>
    <t>CAP TANT 4.7UF 10V 20% 1210</t>
  </si>
  <si>
    <t>478-3884-1-ND</t>
  </si>
  <si>
    <t>TAJB335K016RNJ</t>
  </si>
  <si>
    <t>CAP TANT 3.3UF 16V 10% 1210</t>
  </si>
  <si>
    <t>478-3036-1-ND</t>
  </si>
  <si>
    <t>TAJB225M016RNJ</t>
  </si>
  <si>
    <t>CAP TANT 2.2UF 16V 20% 1210</t>
  </si>
  <si>
    <t>478-3045-1-ND</t>
  </si>
  <si>
    <t>TAJB685M006RNJ</t>
  </si>
  <si>
    <t>CAP TANT 6.8UF 6.3V 20% 1210</t>
  </si>
  <si>
    <t>478-8891-1-ND</t>
  </si>
  <si>
    <t>TAJB336K006RNJ</t>
  </si>
  <si>
    <t>CAP TANT 33UF 6.3V 10% 1210</t>
  </si>
  <si>
    <t>478-3035-1-ND</t>
  </si>
  <si>
    <t>TAJB156M010RNJ</t>
  </si>
  <si>
    <t>CAP TANT 15UF 10V 20% 1210</t>
  </si>
  <si>
    <t>478-3898-1-ND</t>
  </si>
  <si>
    <t>TAJC226K006RNJ</t>
  </si>
  <si>
    <t>CAP TANT 22UF 6.3V 10% 2312</t>
  </si>
  <si>
    <t>478-2379-1-ND</t>
  </si>
  <si>
    <t>TAJB684K050RNJ</t>
  </si>
  <si>
    <t>CAP TANT 0.68UF 50V 10% 1210</t>
  </si>
  <si>
    <t>478-5804-1-ND</t>
  </si>
  <si>
    <t>TAJC106M010RNJ</t>
  </si>
  <si>
    <t>CAP TANT 10UF 10V 20% 2312</t>
  </si>
  <si>
    <t>478-2344-1-ND</t>
  </si>
  <si>
    <t>TAJB686K004RNJ</t>
  </si>
  <si>
    <t>CAP TANT 68UF 4V 10% 1210</t>
  </si>
  <si>
    <t>478-1678-1-ND</t>
  </si>
  <si>
    <t>TAJB155K035RNJ</t>
  </si>
  <si>
    <t>CAP TANT 1.5UF 35V 10% 1210</t>
  </si>
  <si>
    <t>5.2 Ohm</t>
  </si>
  <si>
    <t>478-2355-1-ND</t>
  </si>
  <si>
    <t>TAJB156K016RNJ</t>
  </si>
  <si>
    <t>CAP TANT 15UF 16V 10% 1210</t>
  </si>
  <si>
    <t>478-8894-1-ND</t>
  </si>
  <si>
    <t>TAJB686M006RNJ</t>
  </si>
  <si>
    <t>CAP TANT 68UF 6.3V 20% 1210</t>
  </si>
  <si>
    <t>478-1667-1-ND</t>
  </si>
  <si>
    <t>TAJA336M006RNJ</t>
  </si>
  <si>
    <t>CAP TANT 33UF 6.3V 20% 1206</t>
  </si>
  <si>
    <t>478-5805-1-ND</t>
  </si>
  <si>
    <t>TAJC156K016RNJ</t>
  </si>
  <si>
    <t>CAP TANT 15UF 16V 10% 2312</t>
  </si>
  <si>
    <t>478-7530-1-ND</t>
  </si>
  <si>
    <t>TAJB335M025RNJ</t>
  </si>
  <si>
    <t>CAP TANT 3.3UF 25V 20% 1210</t>
  </si>
  <si>
    <t>0.075" (1.90mm)</t>
  </si>
  <si>
    <t>478-3905-1-ND</t>
  </si>
  <si>
    <t>TAJC336K010RNJ</t>
  </si>
  <si>
    <t>CAP TANT 33UF 10V 10% 2312</t>
  </si>
  <si>
    <t>478-2345-1-ND</t>
  </si>
  <si>
    <t>TAJB157K004RNJ</t>
  </si>
  <si>
    <t>CAP TANT 150UF 4V 10% 1210</t>
  </si>
  <si>
    <t>478-1719-1-ND</t>
  </si>
  <si>
    <t>TAJC685K020RNJ</t>
  </si>
  <si>
    <t>CAP TANT 6.8UF 20V 10% 2312</t>
  </si>
  <si>
    <t>478-3908-1-ND</t>
  </si>
  <si>
    <t>TAJC475M025RNJ</t>
  </si>
  <si>
    <t>CAP TANT 4.7UF 25V 20% 2312</t>
  </si>
  <si>
    <t>478-3055-1-ND</t>
  </si>
  <si>
    <t>TAJR226M004RNJ</t>
  </si>
  <si>
    <t>CAP TANT 22UF 4V 20% 0805</t>
  </si>
  <si>
    <t>3.8 Ohm</t>
  </si>
  <si>
    <t>478-3047-1-ND</t>
  </si>
  <si>
    <t>TAJD336M010RNJ</t>
  </si>
  <si>
    <t>CAP TANT 33UF 10V 20% 2917</t>
  </si>
  <si>
    <t>478-8887-1-ND</t>
  </si>
  <si>
    <t>TAJB106M025RNJ</t>
  </si>
  <si>
    <t>CAP TANT 10UF 25V 20% 1210</t>
  </si>
  <si>
    <t>478-3913-1-ND</t>
  </si>
  <si>
    <t>TAJC685K025RNJ</t>
  </si>
  <si>
    <t>CAP TANT 6.8UF 25V 10% 2312</t>
  </si>
  <si>
    <t>478-3068-1-ND</t>
  </si>
  <si>
    <t>TAJB156K010RNJ</t>
  </si>
  <si>
    <t>CAP TANT 15UF 10V 10% 1210</t>
  </si>
  <si>
    <t>478-2346-1-ND</t>
  </si>
  <si>
    <t>TAJC227K004RNJ</t>
  </si>
  <si>
    <t>CAP TANT 220UF 4V 10% 2312</t>
  </si>
  <si>
    <t>478-7546-1-ND</t>
  </si>
  <si>
    <t>TAJR225M020RNJ</t>
  </si>
  <si>
    <t>CAP TANT 2.2UF 20V 20% 0805</t>
  </si>
  <si>
    <t>478-1714-1-ND</t>
  </si>
  <si>
    <t>TAJC335K035RNJ</t>
  </si>
  <si>
    <t>CAP TANT 3.3UF 35V 10% 2312</t>
  </si>
  <si>
    <t>478-2336-1-ND</t>
  </si>
  <si>
    <t>TAJA154K035RNJ</t>
  </si>
  <si>
    <t>CAP TANT 0.15UF 35V 10% 1206</t>
  </si>
  <si>
    <t>21 Ohm</t>
  </si>
  <si>
    <t>478-2337-1-ND</t>
  </si>
  <si>
    <t>TAJA224K035RNJ</t>
  </si>
  <si>
    <t>CAP TANT 0.22UF 35V 10% 1206</t>
  </si>
  <si>
    <t>478-2340-1-ND</t>
  </si>
  <si>
    <t>TAJA474K035RNJ</t>
  </si>
  <si>
    <t>CAP TANT 0.47UF 35V 10% 1206</t>
  </si>
  <si>
    <t>478-3900-1-ND</t>
  </si>
  <si>
    <t>TAJC226M010RNJ</t>
  </si>
  <si>
    <t>CAP TANT 22UF 10V 20% 2312</t>
  </si>
  <si>
    <t>http://media.digikey.com/Photos/AVX%20Photos/TAJ%20SERIES%201206%20PKG.JPG</t>
  </si>
  <si>
    <t>478-3279-1-ND</t>
  </si>
  <si>
    <t>TAJS335K010RNJ</t>
  </si>
  <si>
    <t>478-3937-1-ND</t>
  </si>
  <si>
    <t>TAJD476M010RNJ</t>
  </si>
  <si>
    <t>CAP TANT 47UF 10V 20% 2917</t>
  </si>
  <si>
    <t>478-3909-1-ND</t>
  </si>
  <si>
    <t>TAJC475M035RNJ</t>
  </si>
  <si>
    <t>CAP TANT 4.7UF 35V 20% 2312</t>
  </si>
  <si>
    <t>478-1687-1-ND</t>
  </si>
  <si>
    <t>TAJB336K010RNJ</t>
  </si>
  <si>
    <t>CAP TANT 33UF 10V 10% 1210</t>
  </si>
  <si>
    <t>478-3968-1-ND</t>
  </si>
  <si>
    <t>TAJT106K016RNJ</t>
  </si>
  <si>
    <t>478-1726-1-ND</t>
  </si>
  <si>
    <t>TAJD156K025RNJ</t>
  </si>
  <si>
    <t>CAP TANT 15UF 25V 10% 2917</t>
  </si>
  <si>
    <t>478-3057-1-ND</t>
  </si>
  <si>
    <t>TAJR475M010RNJ</t>
  </si>
  <si>
    <t>CAP TANT 4.7UF 10V 20% 0805</t>
  </si>
  <si>
    <t>478-5810-1-ND</t>
  </si>
  <si>
    <t>TAJD686K010RNJ</t>
  </si>
  <si>
    <t>CAP TANT 68UF 10V 10% 2917</t>
  </si>
  <si>
    <t>478-5807-1-ND</t>
  </si>
  <si>
    <t>TAJC226M025RNJ</t>
  </si>
  <si>
    <t>CAP TANT 22UF 25V 20% 2312</t>
  </si>
  <si>
    <t>478-3070-1-ND</t>
  </si>
  <si>
    <t>TAJC686K016RNJ</t>
  </si>
  <si>
    <t>CAP TANT 68UF 16V 10% 2312</t>
  </si>
  <si>
    <t>478-3925-1-ND</t>
  </si>
  <si>
    <t>TAJD226M020RNJ</t>
  </si>
  <si>
    <t>CAP TANT 22UF 20V 20% 2917</t>
  </si>
  <si>
    <t>478-3282-1-ND</t>
  </si>
  <si>
    <t>TAJW476K010RNJ</t>
  </si>
  <si>
    <t>478-5799-1-ND</t>
  </si>
  <si>
    <t>TAJA475M020RNJ</t>
  </si>
  <si>
    <t>CAP TANT 4.7UF 20V 20% 1206</t>
  </si>
  <si>
    <t>478-3917-1-ND</t>
  </si>
  <si>
    <t>TAJD107K006RNJ</t>
  </si>
  <si>
    <t>CAP TANT 100UF 6.3V 10% 2917</t>
  </si>
  <si>
    <t>478-3928-1-ND</t>
  </si>
  <si>
    <t>TAJD227M006RNJ</t>
  </si>
  <si>
    <t>CAP TANT 220UF 6.3V 20% 2917</t>
  </si>
  <si>
    <t>478-3929-1-ND</t>
  </si>
  <si>
    <t>TAJD227M010RNJ</t>
  </si>
  <si>
    <t>478-8944-1-ND</t>
  </si>
  <si>
    <t>TAJY476K020RNJ</t>
  </si>
  <si>
    <t>478-2343-1-ND</t>
  </si>
  <si>
    <t>TAJD157K010RNJ</t>
  </si>
  <si>
    <t>CAP TANT 150UF 10V 10% 2917</t>
  </si>
  <si>
    <t>478-1710-1-ND</t>
  </si>
  <si>
    <t>TAJC225K035RNJ</t>
  </si>
  <si>
    <t>CAP TANT 2.2UF 35V 10% 2312</t>
  </si>
  <si>
    <t>478-3948-1-ND</t>
  </si>
  <si>
    <t>TAJE157K010RNJ</t>
  </si>
  <si>
    <t>478-2549-1-ND</t>
  </si>
  <si>
    <t>TACL106M004XTA</t>
  </si>
  <si>
    <t>CAP TANT 10UF 4V 20% 0603</t>
  </si>
  <si>
    <t>478-2555-1-ND</t>
  </si>
  <si>
    <t>TACL225M010XTA</t>
  </si>
  <si>
    <t>CAP TANT 2.2UF 10V 20% 0603</t>
  </si>
  <si>
    <t>478-3066-1-ND</t>
  </si>
  <si>
    <t>TAJD477K004RNJ</t>
  </si>
  <si>
    <t>CAP TANT 470UF 4V 10% 2917</t>
  </si>
  <si>
    <t>478-6494-1-ND</t>
  </si>
  <si>
    <t>TAJC686M020RNJ</t>
  </si>
  <si>
    <t>CAP TANT 68UF 20V 20% 2312</t>
  </si>
  <si>
    <t>478-8904-1-ND</t>
  </si>
  <si>
    <t>TAJC476M020RNJ</t>
  </si>
  <si>
    <t>CAP TANT 47UF 20V 20% 2312</t>
  </si>
  <si>
    <t>478-3115-1-ND</t>
  </si>
  <si>
    <t>TACR336M006XTA</t>
  </si>
  <si>
    <t>CAP TANT 33UF 6.3V 20% 0805</t>
  </si>
  <si>
    <t>478-3262-1-ND</t>
  </si>
  <si>
    <t>TACU225M010XTA</t>
  </si>
  <si>
    <t>478-2563-1-ND</t>
  </si>
  <si>
    <t>TACR335M010XTA</t>
  </si>
  <si>
    <t>CAP TANT 3.3UF 10V 20% 0805</t>
  </si>
  <si>
    <t>478-3113-1-ND</t>
  </si>
  <si>
    <t>TACR476M004XTA</t>
  </si>
  <si>
    <t>CAP TANT 47UF 4V 20% 0805</t>
  </si>
  <si>
    <t>478-1725-1-ND</t>
  </si>
  <si>
    <t>TAJD155K050RNJ</t>
  </si>
  <si>
    <t>CAP TANT 1.5UF 50V 10% 2917</t>
  </si>
  <si>
    <t>478-3950-1-ND</t>
  </si>
  <si>
    <t>TAJE226M035RNJ</t>
  </si>
  <si>
    <t>478-3949-1-ND</t>
  </si>
  <si>
    <t>TAJE157M010RNJ</t>
  </si>
  <si>
    <t>CAP TANT 150UF 10V 20% 2917</t>
  </si>
  <si>
    <t>478-3918-1-ND</t>
  </si>
  <si>
    <t>TAJD107M010RNJ</t>
  </si>
  <si>
    <t>CAP TANT 100UF 10V 20% 2917</t>
  </si>
  <si>
    <t>478-8896-1-ND</t>
  </si>
  <si>
    <t>TAJC107M016RNJ</t>
  </si>
  <si>
    <t>CAP TANT 100UF 16V 20% 2312</t>
  </si>
  <si>
    <t>478-8914-1-ND</t>
  </si>
  <si>
    <t>TAJD337K006RNJ</t>
  </si>
  <si>
    <t>478-3277-1-ND</t>
  </si>
  <si>
    <t>TAJY337K006RNJ</t>
  </si>
  <si>
    <t>478-7523-1-ND</t>
  </si>
  <si>
    <t>TACL475K010RTA</t>
  </si>
  <si>
    <t>CAP TANT 4.7UF 10V 10% 0603</t>
  </si>
  <si>
    <t>478-7521-1-ND</t>
  </si>
  <si>
    <t>TACL105K010RTA</t>
  </si>
  <si>
    <t>478-8775-1-ND</t>
  </si>
  <si>
    <t>TACL106K010XTA</t>
  </si>
  <si>
    <t>CAP TANT 0603</t>
  </si>
  <si>
    <t>478-8941-1-ND</t>
  </si>
  <si>
    <t>TAJY157M016RNJ</t>
  </si>
  <si>
    <t>478-8917-1-ND</t>
  </si>
  <si>
    <t>TAJE156M050RNJ</t>
  </si>
  <si>
    <t>CAP TANT 15UF 50V 20% 2917</t>
  </si>
  <si>
    <t>478-3960-1-ND</t>
  </si>
  <si>
    <t>TAJE686K020RNJ</t>
  </si>
  <si>
    <t>478-2348-1-ND</t>
  </si>
  <si>
    <t>TAJE108K004RNJ</t>
  </si>
  <si>
    <t>CAP TANT 1000UF 4V 10% 2917</t>
  </si>
  <si>
    <t>478-1750-1-ND</t>
  </si>
  <si>
    <t>TAJE686K025RNJ</t>
  </si>
  <si>
    <t>CAP TANT 68UF 25V 10% 2917</t>
  </si>
  <si>
    <t>478-3871-1-ND</t>
  </si>
  <si>
    <t>TAJA685M006RNJ</t>
  </si>
  <si>
    <t>CAP TANT 6.8UF 6.3V 20% 1206</t>
  </si>
  <si>
    <t>478-3966-1-ND</t>
  </si>
  <si>
    <t>TAJS225M006RNJ</t>
  </si>
  <si>
    <t>478-3053-1-ND</t>
  </si>
  <si>
    <t>TAJR225M004RNJ</t>
  </si>
  <si>
    <t>CAP TANT 2.2UF 4V 20% 0805</t>
  </si>
  <si>
    <t>478-3026-1-ND</t>
  </si>
  <si>
    <t>TAJA156M006RNJ</t>
  </si>
  <si>
    <t>CAP TANT 15UF 6.3V 20% 1206</t>
  </si>
  <si>
    <t>478-3893-1-ND</t>
  </si>
  <si>
    <t>TAJB685M010RNJ</t>
  </si>
  <si>
    <t>CAP TANT 6.8UF 10V 20% 1210</t>
  </si>
  <si>
    <t>478-3041-1-ND</t>
  </si>
  <si>
    <t>TAJB335M016RNJ</t>
  </si>
  <si>
    <t>CAP TANT 3.3UF 16V 20% 1210</t>
  </si>
  <si>
    <t>478-7529-1-ND</t>
  </si>
  <si>
    <t>TAJB225K025SNJ</t>
  </si>
  <si>
    <t>478-3878-1-ND</t>
  </si>
  <si>
    <t>TAJB157M004RNJ</t>
  </si>
  <si>
    <t>CAP TANT 150UF 4V 20% 1210</t>
  </si>
  <si>
    <t>478-3056-1-ND</t>
  </si>
  <si>
    <t>TAJR335M010RNJ</t>
  </si>
  <si>
    <t>478-3275-1-ND</t>
  </si>
  <si>
    <t>TAJS156K006RNJ</t>
  </si>
  <si>
    <t>478-6232-1-ND</t>
  </si>
  <si>
    <t>TAJC685M016RNJ</t>
  </si>
  <si>
    <t>CAP TANT 6.8UF 16V 20% 2312</t>
  </si>
  <si>
    <t>478-1706-1-ND</t>
  </si>
  <si>
    <t>TAJC155K050RNJ</t>
  </si>
  <si>
    <t>CAP TANT 1.5UF 50V 10% 2312</t>
  </si>
  <si>
    <t>478-3969-1-ND</t>
  </si>
  <si>
    <t>TAJT226M006RNJ</t>
  </si>
  <si>
    <t>CAP TANT 22UF 6.3V 20% 1210</t>
  </si>
  <si>
    <t>478-2364-1-ND</t>
  </si>
  <si>
    <t>TAJA155K025RNJ</t>
  </si>
  <si>
    <t>CAP TANT 1.5UF 25V 10% 1206</t>
  </si>
  <si>
    <t>478-6836-1-ND</t>
  </si>
  <si>
    <t>TAJH476K010RNJ</t>
  </si>
  <si>
    <t>478-8888-1-ND</t>
  </si>
  <si>
    <t>TAJB226M006RNJ</t>
  </si>
  <si>
    <t>478-3931-1-ND</t>
  </si>
  <si>
    <t>TAJD336M016RNJ</t>
  </si>
  <si>
    <t>CAP TANT 33UF 16V 20% 2917</t>
  </si>
  <si>
    <t>478-3906-1-ND</t>
  </si>
  <si>
    <t>TAJC336M016RNJ</t>
  </si>
  <si>
    <t>CAP TANT 33UF 16V 20% 2312</t>
  </si>
  <si>
    <t>478-5808-1-ND</t>
  </si>
  <si>
    <t>TAJC475K020RNJ</t>
  </si>
  <si>
    <t>CAP TANT 4.7UF 20V 10% 2312</t>
  </si>
  <si>
    <t>478-3903-1-ND</t>
  </si>
  <si>
    <t>TAJC335K025RNJ</t>
  </si>
  <si>
    <t>CAP TANT 3.3UF 25V 10% 2312</t>
  </si>
  <si>
    <t>478-8876-1-ND</t>
  </si>
  <si>
    <t>TAJA107K004RNJ</t>
  </si>
  <si>
    <t>CAP TANT 100UF 4V 10% 1206</t>
  </si>
  <si>
    <t>478-2556-1-ND</t>
  </si>
  <si>
    <t>TACL335M010XTA</t>
  </si>
  <si>
    <t>CAP TANT 3.3UF 10V 20% 0603</t>
  </si>
  <si>
    <t>478-1707-1-ND</t>
  </si>
  <si>
    <t>TAJC156K020RNJ</t>
  </si>
  <si>
    <t>CAP TANT 15UF 20V 10% 2312</t>
  </si>
  <si>
    <t>478-4755-1-ND</t>
  </si>
  <si>
    <t>TACR107M004RTA</t>
  </si>
  <si>
    <t>CAP TANT 100UF 4V 20% 0805</t>
  </si>
  <si>
    <t>478-5225-1-ND</t>
  </si>
  <si>
    <t>TACR106M006RTA</t>
  </si>
  <si>
    <t>478-6928-1-ND</t>
  </si>
  <si>
    <t>TAJB155K050RNJ</t>
  </si>
  <si>
    <t>CAP TANT 1.5UF 50V 10% 1210</t>
  </si>
  <si>
    <t>5.4 Ohm</t>
  </si>
  <si>
    <t>478-3049-1-ND</t>
  </si>
  <si>
    <t>TAJR105M010RNJ</t>
  </si>
  <si>
    <t>CAP TANT 1UF 10V 20% 0805</t>
  </si>
  <si>
    <t>478-1721-1-ND</t>
  </si>
  <si>
    <t>TAJC686K010RNJ</t>
  </si>
  <si>
    <t>CAP TANT 68UF 10V 10% 2312</t>
  </si>
  <si>
    <t>478-1742-1-ND</t>
  </si>
  <si>
    <t>TAJD685K035RNJ</t>
  </si>
  <si>
    <t>CAP TANT 6.8UF 35V 10% 2917</t>
  </si>
  <si>
    <t>478-3942-1-ND</t>
  </si>
  <si>
    <t>TAJD686M010RNJ</t>
  </si>
  <si>
    <t>CAP TANT 68UF 10V 20% 2917</t>
  </si>
  <si>
    <t>478-2566-1-ND</t>
  </si>
  <si>
    <t>TACA107M004XTA</t>
  </si>
  <si>
    <t>478-3943-1-ND</t>
  </si>
  <si>
    <t>TAJD686M016RNJ</t>
  </si>
  <si>
    <t>CAP TANT 68UF 16V 20% 2917</t>
  </si>
  <si>
    <t>478-3957-1-ND</t>
  </si>
  <si>
    <t>TAJE337M010RNJ</t>
  </si>
  <si>
    <t>478-8899-1-ND</t>
  </si>
  <si>
    <t>TAJC227M010RNJ</t>
  </si>
  <si>
    <t>CAP TANT 220UF 10V 20% 2312</t>
  </si>
  <si>
    <t>http://media.digikey.com/photos/AVX%20Photos/OxiCap%20NOJ%20SERIES%202.6H,6.0L,3.2W.jpg</t>
  </si>
  <si>
    <t>478-8924-1-ND</t>
  </si>
  <si>
    <t>TAJF107M016RNJ</t>
  </si>
  <si>
    <t>F</t>
  </si>
  <si>
    <t>478-3114-1-ND</t>
  </si>
  <si>
    <t>TACL156M006XTA</t>
  </si>
  <si>
    <t>CAP TANT 15UF 6.3V 20% 0603</t>
  </si>
  <si>
    <t>478-8907-1-ND</t>
  </si>
  <si>
    <t>TAJD107M020RNJ</t>
  </si>
  <si>
    <t>478-2562-1-ND</t>
  </si>
  <si>
    <t>TACR226M006XTA</t>
  </si>
  <si>
    <t>http://media.digikey.com/photos/AVX%20Photos/TAC%20SERIES%203.2L,1.6W.jpg</t>
  </si>
  <si>
    <t>478-4691-1-ND</t>
  </si>
  <si>
    <t>TACV106M010RTA</t>
  </si>
  <si>
    <t>0.030" (0.75mm)</t>
  </si>
  <si>
    <t>478-8921-1-ND</t>
  </si>
  <si>
    <t>TAJE476K025RNJ</t>
  </si>
  <si>
    <t>478-8919-1-ND</t>
  </si>
  <si>
    <t>TAJE336K035RNJ</t>
  </si>
  <si>
    <t>478-8932-1-ND</t>
  </si>
  <si>
    <t>TAJS225K016RNJ</t>
  </si>
  <si>
    <t>478-8881-1-ND</t>
  </si>
  <si>
    <t>TAJA335M016RNJ</t>
  </si>
  <si>
    <t>CAP TANT 3.3UF 16V 20% 1206</t>
  </si>
  <si>
    <t>478-8893-1-ND</t>
  </si>
  <si>
    <t>TAJB685K016RNJ</t>
  </si>
  <si>
    <t>CAP TANT 6.8UF 16V 10% 1210</t>
  </si>
  <si>
    <t>478-8879-1-ND</t>
  </si>
  <si>
    <t>TAJA225K006RNJ</t>
  </si>
  <si>
    <t>CAP TANT 2.2UF 6.3V 10% 1206</t>
  </si>
  <si>
    <t>478-8880-1-ND</t>
  </si>
  <si>
    <t>TAJA335K006RNJ</t>
  </si>
  <si>
    <t>CAP TANT 3.3UF 6.3V 10% 1206</t>
  </si>
  <si>
    <t>478-8890-1-ND</t>
  </si>
  <si>
    <t>TAJB335M035RNJ</t>
  </si>
  <si>
    <t>CAP TANT 3.3UF 35V 20% 1210</t>
  </si>
  <si>
    <t>478-7987-1-ND</t>
  </si>
  <si>
    <t>TAJB155K025RNJ</t>
  </si>
  <si>
    <t>CAP TANT 1.5UF 25V 10% 1210</t>
  </si>
  <si>
    <t>478-8889-1-ND</t>
  </si>
  <si>
    <t>TAJB227M004RNJ</t>
  </si>
  <si>
    <t>CAP TANT 220UF 4V 20% 1210</t>
  </si>
  <si>
    <t>478-8935-1-ND</t>
  </si>
  <si>
    <t>TAJW106K016RNJ</t>
  </si>
  <si>
    <t>478-8933-1-ND</t>
  </si>
  <si>
    <t>TAJT107M004RNJ</t>
  </si>
  <si>
    <t>CAP TANT 100UF 4V 20% 1210</t>
  </si>
  <si>
    <t>478-8908-1-ND</t>
  </si>
  <si>
    <t>TAJD156K020SNJ</t>
  </si>
  <si>
    <t>CAP TANT 15UF 20V 10% 2917</t>
  </si>
  <si>
    <t>478-8905-1-ND</t>
  </si>
  <si>
    <t>TAJC685M035RNJ</t>
  </si>
  <si>
    <t>CAP TANT 6.8UF 35V 20% 2312</t>
  </si>
  <si>
    <t>478-8911-1-ND</t>
  </si>
  <si>
    <t>TAJD226M016SNJ</t>
  </si>
  <si>
    <t>478-7528-1-ND</t>
  </si>
  <si>
    <t>TAJA475M010SNJ</t>
  </si>
  <si>
    <t>478-7527-1-ND</t>
  </si>
  <si>
    <t>TAJA106M010SNJ</t>
  </si>
  <si>
    <t>478-8777-1-ND</t>
  </si>
  <si>
    <t>TAJB475M035HNJ</t>
  </si>
  <si>
    <t>CAP TANT 1210</t>
  </si>
  <si>
    <t>478-7988-1-ND</t>
  </si>
  <si>
    <t>TAJC156K010RNJ</t>
  </si>
  <si>
    <t>CAP TANT 15UF 10V 10% 2312</t>
  </si>
  <si>
    <t>478-7525-1-ND</t>
  </si>
  <si>
    <t>TAJA105K016SNJ</t>
  </si>
  <si>
    <t>478-8898-1-ND</t>
  </si>
  <si>
    <t>TAJC225K050RNJ</t>
  </si>
  <si>
    <t>CAP TANT 2.2UF 50V 10% 2312</t>
  </si>
  <si>
    <t>478-8925-1-ND</t>
  </si>
  <si>
    <t>TAJP226M006RNJ</t>
  </si>
  <si>
    <t>478-8946-1-ND</t>
  </si>
  <si>
    <t>TAJY686K010RNJ</t>
  </si>
  <si>
    <t>478-5806-1-ND</t>
  </si>
  <si>
    <t>TAJC225M035RNJ</t>
  </si>
  <si>
    <t>CAP TANT 2.2UF 35V 20% 2312</t>
  </si>
  <si>
    <t>478-7531-1-ND</t>
  </si>
  <si>
    <t>TAJC106K016PNJ</t>
  </si>
  <si>
    <t>0.102" (2.60mm)</t>
  </si>
  <si>
    <t>478-7532-1-ND</t>
  </si>
  <si>
    <t>TAJC106K016SNJ</t>
  </si>
  <si>
    <t>478-7535-1-ND</t>
  </si>
  <si>
    <t>TAJC226M010SNJ</t>
  </si>
  <si>
    <t>478-8913-1-ND</t>
  </si>
  <si>
    <t>TAJD336M025RNJ</t>
  </si>
  <si>
    <t>CAP TANT 33UF 25V 20% 2917</t>
  </si>
  <si>
    <t>478-7534-1-ND</t>
  </si>
  <si>
    <t>TAJC226K016SBP</t>
  </si>
  <si>
    <t>478-7533-1-ND</t>
  </si>
  <si>
    <t>TAJC106K025SNJ</t>
  </si>
  <si>
    <t>478-7536-1-ND</t>
  </si>
  <si>
    <t>TAJC476K010SNJ</t>
  </si>
  <si>
    <t>478-8948-1-ND</t>
  </si>
  <si>
    <t>TAJY686K020RNJ</t>
  </si>
  <si>
    <t>478-7538-1-ND</t>
  </si>
  <si>
    <t>TAJD107K016SNJ</t>
  </si>
  <si>
    <t>478-3971-1-ND</t>
  </si>
  <si>
    <t>TAJX107M010RNJ</t>
  </si>
  <si>
    <t>478-8922-1-ND</t>
  </si>
  <si>
    <t>TAJE477K006RNJ</t>
  </si>
  <si>
    <t>478-8923-1-ND</t>
  </si>
  <si>
    <t>TAJE687M006RNJ</t>
  </si>
  <si>
    <t>CAP TANT 680UF 6.3V 20% 2917</t>
  </si>
  <si>
    <t>478-7539-1-ND</t>
  </si>
  <si>
    <t>TAJD225K050SNJ</t>
  </si>
  <si>
    <t>478-8934-1-ND</t>
  </si>
  <si>
    <t>TAJV476K035RNJ</t>
  </si>
  <si>
    <t>CAP TANT 47UF 35V 10% 2924</t>
  </si>
  <si>
    <t>478-8886-1-ND</t>
  </si>
  <si>
    <t>TAJA685K006RNJ</t>
  </si>
  <si>
    <t>CAP TANT 6.8UF 6.3V 10% 1206</t>
  </si>
  <si>
    <t>478-8884-1-ND</t>
  </si>
  <si>
    <t>TAJA474K050RNJ</t>
  </si>
  <si>
    <t>CAP TANT 0.47UF 50V 10% 1206</t>
  </si>
  <si>
    <t>478-8910-1-ND</t>
  </si>
  <si>
    <t>TAJD226K020SNJ</t>
  </si>
  <si>
    <t>478-8939-1-ND</t>
  </si>
  <si>
    <t>TAJY107K016RNJ</t>
  </si>
  <si>
    <t>478-8943-1-ND</t>
  </si>
  <si>
    <t>TAJY226M025RNJ</t>
  </si>
  <si>
    <t>478-8940-1-ND</t>
  </si>
  <si>
    <t>TAJY107M010RNJ</t>
  </si>
  <si>
    <t>478-1738-1-ND</t>
  </si>
  <si>
    <t>TAJD475K050RNJ</t>
  </si>
  <si>
    <t>CAP TANT 4.7UF 50V 10% 2917</t>
  </si>
  <si>
    <t>478-1713-1-ND</t>
  </si>
  <si>
    <t>TAJC227K006RNJ</t>
  </si>
  <si>
    <t>CAP TANT 220UF 6.3V 10% 2312</t>
  </si>
  <si>
    <t>478-4774-1-ND</t>
  </si>
  <si>
    <t>TAJC227K010RNJ</t>
  </si>
  <si>
    <t>CAP TANT 220UF 10V 10% 2312</t>
  </si>
  <si>
    <t>478-3961-1-ND</t>
  </si>
  <si>
    <t>TAJE686M025RNJ</t>
  </si>
  <si>
    <t>CAP TANT 68UF 25V 20% 2917</t>
  </si>
  <si>
    <t>478-7522-1-ND</t>
  </si>
  <si>
    <t>TACL475K006XTA</t>
  </si>
  <si>
    <t>CAP TANT 4.7UF 6.3V 10% 0603</t>
  </si>
  <si>
    <t>478-3264-1-ND</t>
  </si>
  <si>
    <t>TACT476M010XTA</t>
  </si>
  <si>
    <t>478-8895-1-ND</t>
  </si>
  <si>
    <t>TAJC107M006RNJ</t>
  </si>
  <si>
    <t>CAP TANT 100UF 6.3V 20% 2312</t>
  </si>
  <si>
    <t>478-8912-1-ND</t>
  </si>
  <si>
    <t>TAJD227K006RNJ</t>
  </si>
  <si>
    <t>CAP TANT 220UF 6.3V 10% 2917</t>
  </si>
  <si>
    <t>478-1733-1-ND</t>
  </si>
  <si>
    <t>TAJD335K050RNJ</t>
  </si>
  <si>
    <t>CAP TANT 3.3UF 50V 10% 2917</t>
  </si>
  <si>
    <t>478-2347-1-ND</t>
  </si>
  <si>
    <t>TAJC337K004RNJ</t>
  </si>
  <si>
    <t>CAP TANT 330UF 4V 10% 2312</t>
  </si>
  <si>
    <t>478-4771-1-ND</t>
  </si>
  <si>
    <t>TAJC687K002RNJ</t>
  </si>
  <si>
    <t>CAP TANT 680UF 2.5V 10% 2312</t>
  </si>
  <si>
    <t>478-3048-1-ND</t>
  </si>
  <si>
    <t>TAJD476K010RNJ</t>
  </si>
  <si>
    <t>CAP TANT 47UF 10V 10% 2917</t>
  </si>
  <si>
    <t>478-3290-1-ND</t>
  </si>
  <si>
    <t>TAJT225K035RNJ</t>
  </si>
  <si>
    <t>478-8937-1-ND</t>
  </si>
  <si>
    <t>TAJW107K010RNJ</t>
  </si>
  <si>
    <t>478-3951-1-ND</t>
  </si>
  <si>
    <t>TAJE227K010RNJ</t>
  </si>
  <si>
    <t>478-8906-1-ND</t>
  </si>
  <si>
    <t>TAJD106M050RNJ</t>
  </si>
  <si>
    <t>478-2564-1-ND</t>
  </si>
  <si>
    <t>TACR475M010XTA</t>
  </si>
  <si>
    <t>478-7989-1-ND</t>
  </si>
  <si>
    <t>TAJC475M020RNJ</t>
  </si>
  <si>
    <t>CAP TANT 4.7UF 20V 20% 2312</t>
  </si>
  <si>
    <t>478-8885-1-ND</t>
  </si>
  <si>
    <t>TAJA475M025RNJ</t>
  </si>
  <si>
    <t>CAP TANT 4.7UF 25V 20% 1206</t>
  </si>
  <si>
    <t>478-8938-1-ND</t>
  </si>
  <si>
    <t>TAJX476K020RNJ</t>
  </si>
  <si>
    <t>478-8920-1-ND</t>
  </si>
  <si>
    <t>TAJE476K020RNJ</t>
  </si>
  <si>
    <t>478-3941-1-ND</t>
  </si>
  <si>
    <t>TAJD685M050RNJ</t>
  </si>
  <si>
    <t>CAP TANT 6.8UF 50V 20% 2917</t>
  </si>
  <si>
    <t>478-8903-1-ND</t>
  </si>
  <si>
    <t>TAJC476K006RNJ</t>
  </si>
  <si>
    <t>CAP TANT 47UF 6.3V 10% 2312</t>
  </si>
  <si>
    <t>478-7990-1-ND</t>
  </si>
  <si>
    <t>TAJD156M025RNJ</t>
  </si>
  <si>
    <t>CAP TANT 15UF 25V 20% 2917</t>
  </si>
  <si>
    <t>478-8897-1-ND</t>
  </si>
  <si>
    <t>TAJC157M010RNJ</t>
  </si>
  <si>
    <t>CAP TANT 150UF 10V 20% 2312</t>
  </si>
  <si>
    <t>478-8901-1-ND</t>
  </si>
  <si>
    <t>TAJC335M050RNJ</t>
  </si>
  <si>
    <t>CAP TANT 3.3UF 50V 20% 2312</t>
  </si>
  <si>
    <t>478-8900-1-ND</t>
  </si>
  <si>
    <t>TAJC335K035H</t>
  </si>
  <si>
    <t>478-8916-1-ND</t>
  </si>
  <si>
    <t>TAJD686M020RNJ</t>
  </si>
  <si>
    <t>CAP TANT 68UF 20V 20% 2917</t>
  </si>
  <si>
    <t>478-8942-1-ND</t>
  </si>
  <si>
    <t>TAJY226K025RNJ</t>
  </si>
  <si>
    <t>478-8918-1-ND</t>
  </si>
  <si>
    <t>TAJE227M006RNJ</t>
  </si>
  <si>
    <t>478-7541-1-ND</t>
  </si>
  <si>
    <t>TAJD336K020HNJ</t>
  </si>
  <si>
    <t>478-7542-1-ND</t>
  </si>
  <si>
    <t>TAJE157K020HNJ</t>
  </si>
  <si>
    <t>478-8915-1-ND</t>
  </si>
  <si>
    <t>TAJD685M035RNJ</t>
  </si>
  <si>
    <t>CAP TANT 6.8UF 35V 20% 2917</t>
  </si>
  <si>
    <t>478-8945-1-ND</t>
  </si>
  <si>
    <t>TAJY477K004RNJ</t>
  </si>
  <si>
    <t>478-8947-1-ND</t>
  </si>
  <si>
    <t>TAJY686K016RNJ</t>
  </si>
  <si>
    <t>478-3064-1-ND</t>
  </si>
  <si>
    <t>TAJD227K004RNJ</t>
  </si>
  <si>
    <t>CAP TANT 220UF 4V 10% 2917</t>
  </si>
  <si>
    <t>478-3271-1-ND</t>
  </si>
  <si>
    <t>TAJE477K004RNJ</t>
  </si>
  <si>
    <t>478-3920-1-ND</t>
  </si>
  <si>
    <t>TAJD156M035RNJ</t>
  </si>
  <si>
    <t>CAP TANT 15UF 35V 20% 2917</t>
  </si>
  <si>
    <t>478-3025-1-ND</t>
  </si>
  <si>
    <t>TAJA155M016RNJ</t>
  </si>
  <si>
    <t>CAP TANT 1.5UF 16V 20% 1206</t>
  </si>
  <si>
    <t>478-3052-1-ND</t>
  </si>
  <si>
    <t>TAJR155M006RNJ</t>
  </si>
  <si>
    <t>CAP TANT 1.5UF 6.3V 20% 0805</t>
  </si>
  <si>
    <t>478-2362-1-ND</t>
  </si>
  <si>
    <t>TAJA684K025RNJ</t>
  </si>
  <si>
    <t>CAP TANT 0.68UF 25V 10% 1206</t>
  </si>
  <si>
    <t>478-3033-1-ND</t>
  </si>
  <si>
    <t>TAJA684M025RNJ</t>
  </si>
  <si>
    <t>CAP TANT 0.68UF 25V 20% 1206</t>
  </si>
  <si>
    <t>478-3268-1-ND</t>
  </si>
  <si>
    <t>TAJA476K002RNJ</t>
  </si>
  <si>
    <t>CAP TANT 47UF 2.5V 10% 1206</t>
  </si>
  <si>
    <t>478-3904-1-ND</t>
  </si>
  <si>
    <t>TAJC335M025RNJ</t>
  </si>
  <si>
    <t>CAP TANT 3.3UF 25V 20% 2312</t>
  </si>
  <si>
    <t>478-2342-1-ND</t>
  </si>
  <si>
    <t>TAJC684K050RNJ</t>
  </si>
  <si>
    <t>CAP TANT 0.68UF 50V 10% 2312</t>
  </si>
  <si>
    <t>478-1705-1-ND</t>
  </si>
  <si>
    <t>TAJC155K035RNJ</t>
  </si>
  <si>
    <t>CAP TANT 1.5UF 35V 10% 2312</t>
  </si>
  <si>
    <t>478-2375-1-ND</t>
  </si>
  <si>
    <t>TAJA154K050RNJ</t>
  </si>
  <si>
    <t>CAP TANT 0.15UF 50V 10% 1206</t>
  </si>
  <si>
    <t>478-3058-1-ND</t>
  </si>
  <si>
    <t>TAJR684M016RNJ</t>
  </si>
  <si>
    <t>CAP TANT 0.68UF 16V 20% 0805</t>
  </si>
  <si>
    <t>478-3287-1-ND</t>
  </si>
  <si>
    <t>TAJS474K020RNJ</t>
  </si>
  <si>
    <t>CAP TANT 0.47UF 20V 10% 1206</t>
  </si>
  <si>
    <t>478-3963-1-ND</t>
  </si>
  <si>
    <t>TAJR224M020RNJ</t>
  </si>
  <si>
    <t>CAP TANT 0.22UF 20V 20% 0805</t>
  </si>
  <si>
    <t>478-3914-1-ND</t>
  </si>
  <si>
    <t>TAJC686M010RNJ</t>
  </si>
  <si>
    <t>CAP TANT 68UF 10V 20% 2312</t>
  </si>
  <si>
    <t>478-3285-1-ND</t>
  </si>
  <si>
    <t>TAJT335K016RNJ</t>
  </si>
  <si>
    <t>478-3065-1-ND</t>
  </si>
  <si>
    <t>TAJD337K004RNJ</t>
  </si>
  <si>
    <t>CAP TANT 330UF 4V 10% 2917</t>
  </si>
  <si>
    <t>478-7537-1-ND</t>
  </si>
  <si>
    <t>TAJD107K010RLFV</t>
  </si>
  <si>
    <t>478-3972-1-ND</t>
  </si>
  <si>
    <t>TAJY157M010RNJ</t>
  </si>
  <si>
    <t>478-3973-1-ND</t>
  </si>
  <si>
    <t>TAJY476K016RNJ</t>
  </si>
  <si>
    <t>478-7540-1-ND</t>
  </si>
  <si>
    <t>TAJD336K016HNJ</t>
  </si>
  <si>
    <t>478-2551-1-ND</t>
  </si>
  <si>
    <t>TACL155M006XTA</t>
  </si>
  <si>
    <t>CAP TANT 1.5UF 6.3V 20% 0603</t>
  </si>
  <si>
    <t>478-2559-1-ND</t>
  </si>
  <si>
    <t>TACR106M004XTA</t>
  </si>
  <si>
    <t>CAP TANT 10UF 4V 20% 0805</t>
  </si>
  <si>
    <t>478-2560-1-ND</t>
  </si>
  <si>
    <t>TACR226M004XTA</t>
  </si>
  <si>
    <t>478-3256-1-ND</t>
  </si>
  <si>
    <t>TACR107M003XTA</t>
  </si>
  <si>
    <t>CAP TANT 100UF 3V 20% 0805</t>
  </si>
  <si>
    <t>478-7544-1-ND</t>
  </si>
  <si>
    <t>TAJE336K025SNJ</t>
  </si>
  <si>
    <t>478-7543-1-ND</t>
  </si>
  <si>
    <t>TAJE226K035HNJ</t>
  </si>
  <si>
    <t>478-1732-1-ND</t>
  </si>
  <si>
    <t>TAJD335K035R</t>
  </si>
  <si>
    <t>CAP TANT 3.3UF 35V 10% 2917</t>
  </si>
  <si>
    <t>Column5</t>
  </si>
  <si>
    <t>Tantalum Status</t>
  </si>
  <si>
    <t>TH</t>
  </si>
  <si>
    <t>http://www.avx.com/docs/Catalogs/tap.pdf</t>
  </si>
  <si>
    <t>http://media.digikey.com/photos/AVX%20Photos/TAP%20SCS%20SERIES%2010.0H,6.0D.jpg</t>
  </si>
  <si>
    <t>478-7371-1-ND</t>
  </si>
  <si>
    <t>TAP225K016SRW</t>
  </si>
  <si>
    <t>CAP TANT 2.2UF 16V 10% RADIAL</t>
  </si>
  <si>
    <t>TAP</t>
  </si>
  <si>
    <t>Conformal Coated</t>
  </si>
  <si>
    <t>0.177" Dia (4.50mm)</t>
  </si>
  <si>
    <t>0.335" (8.50mm)</t>
  </si>
  <si>
    <t>478-8041-1-ND</t>
  </si>
  <si>
    <t>TAP105K035SRW</t>
  </si>
  <si>
    <t>CAP TANT 1UF 35V 10% RADIAL</t>
  </si>
  <si>
    <t>http://media.digikey.com/Photos/AVX%20Photos/TAP%20Series%209mm.JPG</t>
  </si>
  <si>
    <t>478-8042-1-ND</t>
  </si>
  <si>
    <t>TAP106K016SRW</t>
  </si>
  <si>
    <t>CAP TANT 10UF 16V 10% RADIAL</t>
  </si>
  <si>
    <t>0.197" Dia (5.00mm)</t>
  </si>
  <si>
    <t>0.354" (9.00mm)</t>
  </si>
  <si>
    <t>478-8959-1-ND</t>
  </si>
  <si>
    <t>TAP106M016SRW</t>
  </si>
  <si>
    <t>CAP TANT 10UF 16V 20% RADIAL</t>
  </si>
  <si>
    <t>http://media.digikey.com/photos/AVX%20Photos/TAP%20CCS%20SERIES%2014.0H,8.5D.jpg</t>
  </si>
  <si>
    <t>478-7386-1-ND</t>
  </si>
  <si>
    <t>TAP685K035CRW</t>
  </si>
  <si>
    <t>CAP TANT 6.8UF 35V 10% RADIAL</t>
  </si>
  <si>
    <t>0.236" Dia (6.00mm)</t>
  </si>
  <si>
    <t>0.453" (11.50mm)</t>
  </si>
  <si>
    <t>478-7367-1-ND</t>
  </si>
  <si>
    <t>TAP106K025CRW</t>
  </si>
  <si>
    <t>CAP TANT 10UF 25V 10% RADIAL</t>
  </si>
  <si>
    <t>0.217" Dia (5.50mm)</t>
  </si>
  <si>
    <t>0.413" (10.50mm)</t>
  </si>
  <si>
    <t>478-8975-1-ND</t>
  </si>
  <si>
    <t>TAP226M016SRW</t>
  </si>
  <si>
    <t>CAP TANT 22UF 16V 20% RADIAL</t>
  </si>
  <si>
    <t>0.394" (10.00mm)</t>
  </si>
  <si>
    <t>478-7991-1-ND</t>
  </si>
  <si>
    <t>TAP106K035SRW</t>
  </si>
  <si>
    <t>CAP TANT 10UF 35V 10% RADIAL</t>
  </si>
  <si>
    <t>http://media.digikey.com/Photos/AVX%20Photos/TAP%20Series%206.50mm.JPG</t>
  </si>
  <si>
    <t>478-7383-1-ND</t>
  </si>
  <si>
    <t>TAP476K010SRW</t>
  </si>
  <si>
    <t>CAP TANT 47UF 10V 10% RADIAL</t>
  </si>
  <si>
    <t>0.256" Dia (6.50mm)</t>
  </si>
  <si>
    <t>G</t>
  </si>
  <si>
    <t>http://media.digikey.com/Renders/AVX%20Renders/TAP106M016BRW.jpg</t>
  </si>
  <si>
    <t>478-8953-1-ND</t>
  </si>
  <si>
    <t>TAP105M035BRW</t>
  </si>
  <si>
    <t>CAP TANT 1UF 35V 20% RADIAL</t>
  </si>
  <si>
    <t>478-8969-1-ND</t>
  </si>
  <si>
    <t>TAP225K025SRW</t>
  </si>
  <si>
    <t>CAP TANT 2.2UF 25V 10% RADIAL</t>
  </si>
  <si>
    <t>478-8976-1-ND</t>
  </si>
  <si>
    <t>TAP334K035SRW</t>
  </si>
  <si>
    <t>CAP TANT 0.33UF 35V 10% RADIAL</t>
  </si>
  <si>
    <t>478-7381-1-ND</t>
  </si>
  <si>
    <t>TAP475K016SRW</t>
  </si>
  <si>
    <t>CAP TANT 4.7UF 16V 10% RADIAL</t>
  </si>
  <si>
    <t>0.295" (7.50mm)</t>
  </si>
  <si>
    <t>478-8954-1-ND</t>
  </si>
  <si>
    <t>TAP105M050BRW</t>
  </si>
  <si>
    <t>CAP TANT 1UF 50V 20% RADIAL</t>
  </si>
  <si>
    <t>478-7377-1-ND</t>
  </si>
  <si>
    <t>TAP335K035SRW</t>
  </si>
  <si>
    <t>CAP TANT 3.3UF 35V 10% RADIAL</t>
  </si>
  <si>
    <t>http://media.digikey.com/Photos/AVX%20Photos/TAP%20Series%205mm.JPG</t>
  </si>
  <si>
    <t>478-8985-1-ND</t>
  </si>
  <si>
    <t>TAP475K025SRW</t>
  </si>
  <si>
    <t>CAP TANT 4.7UF 25V 10% RADIAL</t>
  </si>
  <si>
    <t>478-8963-1-ND</t>
  </si>
  <si>
    <t>TAP106M035CRS</t>
  </si>
  <si>
    <t>CAP TANT 10UF 35V 20% RADIAL</t>
  </si>
  <si>
    <t>478-8952-1-ND</t>
  </si>
  <si>
    <t>TAP105K050SRW</t>
  </si>
  <si>
    <t>CAP TANT 1UF 50V 10% RADIAL</t>
  </si>
  <si>
    <t>478-7368-1-ND</t>
  </si>
  <si>
    <t>TAP106K035CRW</t>
  </si>
  <si>
    <t>478-7379-1-ND</t>
  </si>
  <si>
    <t>TAP336K035CRW</t>
  </si>
  <si>
    <t>CAP TANT 33UF 35V 10% RADIAL</t>
  </si>
  <si>
    <t>0.354" Dia (9.00mm)</t>
  </si>
  <si>
    <t>0.571" (14.50mm)</t>
  </si>
  <si>
    <t>M</t>
  </si>
  <si>
    <t>478-8992-1-ND</t>
  </si>
  <si>
    <t>TAP686K025CRW</t>
  </si>
  <si>
    <t>CAP TANT 68UF 25V 10% RADIAL</t>
  </si>
  <si>
    <t>0.630" (16.00mm)</t>
  </si>
  <si>
    <t>N</t>
  </si>
  <si>
    <t>478-7370-1-ND</t>
  </si>
  <si>
    <t>TAP155K035SRW</t>
  </si>
  <si>
    <t>CAP TANT 1.5UF 35V 10% RADIAL</t>
  </si>
  <si>
    <t>478-7365-1-ND</t>
  </si>
  <si>
    <t>TAP105K035CRW</t>
  </si>
  <si>
    <t>478-7382-1-ND</t>
  </si>
  <si>
    <t>TAP475K035CRW</t>
  </si>
  <si>
    <t>CAP TANT 4.7UF 35V 10% RADIAL</t>
  </si>
  <si>
    <t>478-7375-1-ND</t>
  </si>
  <si>
    <t>TAP226K035CRW</t>
  </si>
  <si>
    <t>CAP TANT 22UF 35V 10% RADIAL</t>
  </si>
  <si>
    <t>0.335" Dia (8.50mm)</t>
  </si>
  <si>
    <t>0.551" (14.00mm)</t>
  </si>
  <si>
    <t>K</t>
  </si>
  <si>
    <t>478-7384-1-ND</t>
  </si>
  <si>
    <t>TAP476K025CRW</t>
  </si>
  <si>
    <t>CAP TANT 47UF 25V 10% RADIAL</t>
  </si>
  <si>
    <t>478-7369-1-ND</t>
  </si>
  <si>
    <t>TAP107K020CRW</t>
  </si>
  <si>
    <t>CAP TANT 100UF 20V 10% RADIAL</t>
  </si>
  <si>
    <t>0.350" Dia (8.90mm)</t>
  </si>
  <si>
    <t>478-8964-1-ND</t>
  </si>
  <si>
    <t>TAP107M020CRW</t>
  </si>
  <si>
    <t>CAP TANT 100UF 20V 20% RADIAL</t>
  </si>
  <si>
    <t>478-8982-1-ND</t>
  </si>
  <si>
    <t>TAP474M035SRS</t>
  </si>
  <si>
    <t>CAP TANT 0.47UF 35V 20% RADIAL</t>
  </si>
  <si>
    <t>13 Ohm</t>
  </si>
  <si>
    <t>478-8949-1-ND</t>
  </si>
  <si>
    <t>TAP105K025BRS</t>
  </si>
  <si>
    <t>CAP TANT 1UF 25V 10% RADIAL</t>
  </si>
  <si>
    <t>478-8981-1-ND</t>
  </si>
  <si>
    <t>TAP474M035CRW</t>
  </si>
  <si>
    <t>478-8950-1-ND</t>
  </si>
  <si>
    <t>TAP105K025BRW</t>
  </si>
  <si>
    <t>http://media.digikey.com/Renders/AVX%20Renders/TAP104M035DCS.jpg</t>
  </si>
  <si>
    <t>478-8951-1-ND</t>
  </si>
  <si>
    <t>TAP105K035DTW</t>
  </si>
  <si>
    <t>478-8978-1-ND</t>
  </si>
  <si>
    <t>TAP335M025BRW</t>
  </si>
  <si>
    <t>CAP TANT 3.3UF 25V 20% RADIAL</t>
  </si>
  <si>
    <t>478-8968-1-ND</t>
  </si>
  <si>
    <t>TAP225K025DTW</t>
  </si>
  <si>
    <t>478-8977-1-ND</t>
  </si>
  <si>
    <t>TAP335K025SRW</t>
  </si>
  <si>
    <t>CAP TANT 3.3UF 25V 10% RADIAL</t>
  </si>
  <si>
    <t>478-8971-1-ND</t>
  </si>
  <si>
    <t>TAP225M035BRW</t>
  </si>
  <si>
    <t>CAP TANT 2.2UF 35V 20% RADIAL</t>
  </si>
  <si>
    <t>478-8958-1-ND</t>
  </si>
  <si>
    <t>TAP106M016CRW</t>
  </si>
  <si>
    <t>478-8960-1-ND</t>
  </si>
  <si>
    <t>TAP106M025CRS</t>
  </si>
  <si>
    <t>CAP TANT 10UF 25V 20% RADIAL</t>
  </si>
  <si>
    <t>478-8970-1-ND</t>
  </si>
  <si>
    <t>TAP225K050SRW</t>
  </si>
  <si>
    <t>CAP TANT 2.2UF 50V 10% RADIAL</t>
  </si>
  <si>
    <t>478-7364-1-ND</t>
  </si>
  <si>
    <t>TAP105K025CRW</t>
  </si>
  <si>
    <t>478-7380-1-ND</t>
  </si>
  <si>
    <t>TAP474K050SRW</t>
  </si>
  <si>
    <t>CAP TANT 0.47UF 50V 10% RADIAL</t>
  </si>
  <si>
    <t>478-8979-1-ND</t>
  </si>
  <si>
    <t>TAP336M035CRW</t>
  </si>
  <si>
    <t>CAP TANT 33UF 35V 20% RADIAL</t>
  </si>
  <si>
    <t>478-8990-1-ND</t>
  </si>
  <si>
    <t>TAP476K035CRW</t>
  </si>
  <si>
    <t>CAP TANT 47UF 35V 10% RADIAL</t>
  </si>
  <si>
    <t>http://media.digikey.com/photos/AVX%20Photos/TAP474K035CRW.JPG</t>
  </si>
  <si>
    <t>478-8779-1-ND</t>
  </si>
  <si>
    <t>TAP474K035CRW</t>
  </si>
  <si>
    <t>CAP TANT RADIAL</t>
  </si>
  <si>
    <t>0.200" (5.08mm)</t>
  </si>
  <si>
    <t>478-8983-1-ND</t>
  </si>
  <si>
    <t>TAP474M050CRS</t>
  </si>
  <si>
    <t>CAP TANT 0.47UF 50V 20% RADIAL</t>
  </si>
  <si>
    <t>478-8980-1-ND</t>
  </si>
  <si>
    <t>TAP474K035SRW</t>
  </si>
  <si>
    <t>CAP TANT 0.47UF 35V 10% RADIAL</t>
  </si>
  <si>
    <t>478-8987-1-ND</t>
  </si>
  <si>
    <t>TAP475M016CRS</t>
  </si>
  <si>
    <t>CAP TANT 4.7UF 16V 20% RADIAL</t>
  </si>
  <si>
    <t>478-8972-1-ND</t>
  </si>
  <si>
    <t>TAP225M035SRW</t>
  </si>
  <si>
    <t>478-8955-1-ND</t>
  </si>
  <si>
    <t>TAP106K020CRW</t>
  </si>
  <si>
    <t>CAP TANT 10UF 20V 10% RADIAL</t>
  </si>
  <si>
    <t>2.9 Ohm</t>
  </si>
  <si>
    <t>478-8991-1-ND</t>
  </si>
  <si>
    <t>TAP685K035SRW</t>
  </si>
  <si>
    <t>478-7376-1-ND</t>
  </si>
  <si>
    <t>TAP226K035SRW</t>
  </si>
  <si>
    <t>478-8967-1-ND</t>
  </si>
  <si>
    <t>TAP224K035SRW</t>
  </si>
  <si>
    <t>CAP TANT 0.22UF 35V 10% RADIAL</t>
  </si>
  <si>
    <t>17 Ohm</t>
  </si>
  <si>
    <t>478-7374-1-ND</t>
  </si>
  <si>
    <t>TAP226K025SRW</t>
  </si>
  <si>
    <t>CAP TANT 22UF 25V 10% RADIAL</t>
  </si>
  <si>
    <t>0.276" Dia (7.00mm)</t>
  </si>
  <si>
    <t>478-7366-1-ND</t>
  </si>
  <si>
    <t>TAP106K016CRW</t>
  </si>
  <si>
    <t>0.200" Dia (5.08mm)</t>
  </si>
  <si>
    <t>478-7378-1-ND</t>
  </si>
  <si>
    <t>TAP336K025CRW</t>
  </si>
  <si>
    <t>CAP TANT 33UF 25V 10% RADIAL</t>
  </si>
  <si>
    <t>0.315" Dia (8.00mm)</t>
  </si>
  <si>
    <t>0.512" (13.00mm)</t>
  </si>
  <si>
    <t>J</t>
  </si>
  <si>
    <t>478-8973-1-ND</t>
  </si>
  <si>
    <t>TAP226K016BRW</t>
  </si>
  <si>
    <t>CAP TANT 22UF 16V 10% RADIAL</t>
  </si>
  <si>
    <t>478-8962-1-ND</t>
  </si>
  <si>
    <t>TAP106M025SRW</t>
  </si>
  <si>
    <t>478-7373-1-ND</t>
  </si>
  <si>
    <t>TAP226K016CRW</t>
  </si>
  <si>
    <t>478-8974-1-ND</t>
  </si>
  <si>
    <t>TAP226K020SRW</t>
  </si>
  <si>
    <t>CAP TANT 22UF 20V 10% RADIAL</t>
  </si>
  <si>
    <t>478-7385-1-ND</t>
  </si>
  <si>
    <t>TAP685K025SRW</t>
  </si>
  <si>
    <t>CAP TANT 6.8UF 25V 10% RADIAL</t>
  </si>
  <si>
    <t>478-8989-1-ND</t>
  </si>
  <si>
    <t>TAP476K020CRW</t>
  </si>
  <si>
    <t>CAP TANT 47UF 20V 10% RADIAL</t>
  </si>
  <si>
    <t>478-8984-1-ND</t>
  </si>
  <si>
    <t>TAP475K016CRW</t>
  </si>
  <si>
    <t>478-8986-1-ND</t>
  </si>
  <si>
    <t>TAP475K035SRW</t>
  </si>
  <si>
    <t>478-8956-1-ND</t>
  </si>
  <si>
    <t>TAP106K020SRW</t>
  </si>
  <si>
    <t>478-8965-1-ND</t>
  </si>
  <si>
    <t>TAP156K025SRW</t>
  </si>
  <si>
    <t>CAP TANT 15UF 25V 10% RADIAL</t>
  </si>
  <si>
    <t>478-8988-1-ND</t>
  </si>
  <si>
    <t>TAP476K010BRW</t>
  </si>
  <si>
    <t>478-8778-1-ND</t>
  </si>
  <si>
    <t>TAP336K016SRW</t>
  </si>
  <si>
    <t>478-8957-1-ND</t>
  </si>
  <si>
    <t>TAP106M016BRS</t>
  </si>
  <si>
    <t>478-8966-1-ND</t>
  </si>
  <si>
    <t>TAP157M016CRS</t>
  </si>
  <si>
    <t>CAP TANT 150UF 16V 20% RADIAL</t>
  </si>
  <si>
    <t>478-7372-1-ND</t>
  </si>
  <si>
    <t>TAP225K035SRW</t>
  </si>
  <si>
    <t>CAP TANT 2.2UF 35V 10% RADIAL</t>
  </si>
  <si>
    <t>478-8961-1-ND</t>
  </si>
  <si>
    <t>TAP106M025CRW</t>
  </si>
  <si>
    <t>Tant TH</t>
  </si>
  <si>
    <t>http://www.digikey.com/product-search/en?pv69=80&amp;FV=fff40002%2Cfff8000a%2Cfffc01de%2C1c0002&amp;mnonly=0&amp;newproducts=0&amp;ColumnSort=0&amp;page=1&amp;quantity=0&amp;ptm=0&amp;fid=0&amp;pageSize=25</t>
  </si>
  <si>
    <t>0603</t>
  </si>
  <si>
    <t>0603 Status</t>
  </si>
  <si>
    <t>0.011ÂuF</t>
  </si>
  <si>
    <t>0.1ÂuF</t>
  </si>
  <si>
    <t>0.22ÂuF</t>
  </si>
  <si>
    <t>0.33ÂuF</t>
  </si>
  <si>
    <t>10ÂuF</t>
  </si>
  <si>
    <t>1ÂuF</t>
  </si>
  <si>
    <t>2.2ÂuF</t>
  </si>
  <si>
    <t>22ÂuF</t>
  </si>
  <si>
    <t>4.7ÂuF</t>
  </si>
  <si>
    <t>0.012ÂuF</t>
  </si>
  <si>
    <t>0.015ÂuF</t>
  </si>
  <si>
    <t>0.018ÂuF</t>
  </si>
  <si>
    <t>0.022ÂuF</t>
  </si>
  <si>
    <t>0.02ÂuF</t>
  </si>
  <si>
    <t>0.033ÂuF</t>
  </si>
  <si>
    <t>0.043ÂuF</t>
  </si>
  <si>
    <t>0.047ÂuF</t>
  </si>
  <si>
    <t>0.056ÂuF</t>
  </si>
  <si>
    <t>0.068ÂuF</t>
  </si>
  <si>
    <t>0.15ÂuF</t>
  </si>
  <si>
    <t>0.18ÂuF</t>
  </si>
  <si>
    <t>0.27ÂuF</t>
  </si>
  <si>
    <t>0.47ÂuF</t>
  </si>
  <si>
    <t>0.56ÂuF</t>
  </si>
  <si>
    <t>0.68ÂuF</t>
  </si>
  <si>
    <t>0.82ÂuF</t>
  </si>
  <si>
    <t>1.5ÂuF</t>
  </si>
  <si>
    <t>100ÂuF</t>
  </si>
  <si>
    <t>3.3ÂuF</t>
  </si>
  <si>
    <t>47ÂuF</t>
  </si>
  <si>
    <t>0.39ÂuF</t>
  </si>
  <si>
    <t>6.8ÂuF</t>
  </si>
  <si>
    <t>15ÂuF</t>
  </si>
  <si>
    <t>33ÂuF</t>
  </si>
  <si>
    <t>68ÂuF</t>
  </si>
  <si>
    <t>0.12ÂuF</t>
  </si>
  <si>
    <t>0.039ÂuF</t>
  </si>
  <si>
    <t>0.082ÂuF</t>
  </si>
  <si>
    <t>0.027ÂuF</t>
  </si>
  <si>
    <t>1000ÂuF</t>
  </si>
  <si>
    <t>150ÂuF</t>
  </si>
  <si>
    <t>220ÂuF</t>
  </si>
  <si>
    <t>330ÂuF</t>
  </si>
  <si>
    <t>470ÂuF</t>
  </si>
  <si>
    <t>680ÂuF</t>
  </si>
  <si>
    <t>1.0ÂuF</t>
  </si>
  <si>
    <t>å±5%</t>
  </si>
  <si>
    <t>additional</t>
  </si>
  <si>
    <t>http://www.digikey.com/product-search/en?pv3=3&amp;FV=fff40002%2Cfff8000b%2C1c0002%2C1c0003%2C340093%2C380016%2C400005%2C400006%2C11401c5&amp;k=ceramic+capacitor&amp;mnonly=0&amp;newproducts=0&amp;ColumnSort=0&amp;page=1&amp;quantity=0&amp;ptm=0&amp;fid=0&amp;pageSize=500</t>
  </si>
  <si>
    <t>http://product.tdk.com/en/catalog/datasheets/mlcc_commercial_general_en.pdf</t>
  </si>
  <si>
    <t>http://media.digikey.com/Renders/TDK%20Renders/C%20Series%200805(2012%20Metric)%2013.jpg</t>
  </si>
  <si>
    <t>445-7553-1-ND</t>
  </si>
  <si>
    <t>C2012X7R1V335K125AC</t>
  </si>
  <si>
    <t>CAP CER 3.3UF 35V 10% X7R 0805</t>
  </si>
  <si>
    <t>http://media.digikey.com/Renders/TDK%20Renders/C%20Series%200603(1608%20Metric)%209.jpg</t>
  </si>
  <si>
    <t>445-14167-1-ND</t>
  </si>
  <si>
    <t>C1608X5R1V335K080AC</t>
  </si>
  <si>
    <t>CAP CER 3.3UF 35V 10% X5R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</si>
</sst>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3" fillId="4" borderId="3" xfId="0" applyFont="1" applyFill="1" applyBorder="1"/>
    <xf numFmtId="0" fontId="0" fillId="0" borderId="0" xfId="0" quotePrefix="1"/>
    <xf numFmtId="0" fontId="0" fillId="3" borderId="2" xfId="0" applyFont="1" applyFill="1" applyBorder="1"/>
    <xf numFmtId="0" fontId="3" fillId="0" borderId="0" xfId="0" applyFont="1"/>
    <xf numFmtId="0" fontId="3" fillId="0" borderId="0" xfId="0" applyFont="1" applyBorder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2:H51" totalsRowShown="0">
  <autoFilter ref="A12:H51"/>
  <sortState ref="A8:H44">
    <sortCondition ref="A7:A44"/>
  </sortState>
  <tableColumns count="8">
    <tableColumn id="1" name="Target Value" dataDxfId="17"/>
    <tableColumn id="2" name="Stock"/>
    <tableColumn id="6" name="Query" dataDxfId="16">
      <calculatedColumnFormula>CONCATENATE(Table4[[#This Row],[Target Value]],Table4[[#This Row],[Stock]])</calculatedColumnFormula>
    </tableColumn>
    <tableColumn id="3" name="0805 Status" dataDxfId="15">
      <calculatedColumnFormula>VLOOKUP(Table4[[#This Row],[Query]],Ceramic0805!$AE2:'Ceramic0805'!$AE1000,1,0)</calculatedColumnFormula>
    </tableColumn>
    <tableColumn id="4" name="0603 Status" dataDxfId="14">
      <calculatedColumnFormula>VLOOKUP(Table4[[#This Row],[Query]],Ceramic0603!AE$2:'Ceramic0603'!AE$500,1,0)</calculatedColumnFormula>
    </tableColumn>
    <tableColumn id="5" name="TH Status" dataDxfId="13">
      <calculatedColumnFormula>VLOOKUP(Table4[[#This Row],[Query]],CeramicTH!AE$2:'CeramicTH'!AE$1000,1,0)</calculatedColumnFormula>
    </tableColumn>
    <tableColumn id="7" name="Tantalum Status" dataDxfId="12">
      <calculatedColumnFormula>VLOOKUP(Table4[[#This Row],[Query]],TantalumChip!AB$1:'TantalumChip'!AB$1000,1,0)</calculatedColumnFormula>
    </tableColumn>
    <tableColumn id="8" name="Tant TH" dataDxfId="11">
      <calculatedColumnFormula>VLOOKUP(Table4[[#This Row],[Query]],'Tantalum TH'!AB$1:'Tantalum TH'!AB$1000,1,0)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G387" totalsRowShown="0">
  <autoFilter ref="A1:AG387">
    <filterColumn colId="13">
      <filters>
        <filter val="3.3ÂuF"/>
      </filters>
    </filterColumn>
  </autoFilter>
  <sortState ref="A2:AG311">
    <sortCondition ref="N1:N387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7" name="Stock Capacitance" dataDxfId="10">
      <calculatedColumnFormula>VLOOKUP(Table1[[#This Row],[Capacitance]],Values!A$13:B$50,2,0)</calculatedColumnFormula>
    </tableColumn>
    <tableColumn id="32" name="Stock" dataDxfId="9"/>
    <tableColumn id="38" name="Query" dataDxfId="8">
      <calculatedColumnFormula>CONCATENATE(Table1[[#This Row],[Capacitance]],Table1[[#This Row],[Stock]])</calculatedColumnFormula>
    </tableColumn>
    <tableColumn id="33" name="Package"/>
    <tableColumn id="34" name="Column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F489" totalsRowShown="0">
  <autoFilter ref="A1:AF489">
    <filterColumn colId="13">
      <filters>
        <filter val="3.3ÂuF"/>
      </filters>
    </filterColumn>
  </autoFilter>
  <sortState ref="A3:AF384">
    <sortCondition ref="N1:N489"/>
  </sortState>
  <tableColumns count="32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7">
      <calculatedColumnFormula>VLOOKUP(Table13[[#This Row],[Capacitance]],Values!A$13:B$50,2,0)</calculatedColumnFormula>
    </tableColumn>
    <tableColumn id="29" name="Stock"/>
    <tableColumn id="31" name="Query" dataDxfId="6">
      <calculatedColumnFormula>CONCATENATE(Table13[[#This Row],[Capacitance]],Table13[[#This Row],[Stock]])</calculatedColumnFormula>
    </tableColumn>
    <tableColumn id="32" name="Pack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1:AF905" totalsRowShown="0">
  <autoFilter ref="A1:AF905">
    <filterColumn colId="13">
      <filters>
        <filter val="3.3ÂuF"/>
      </filters>
    </filterColumn>
  </autoFilter>
  <sortState ref="A218:AF695">
    <sortCondition ref="P1:P905"/>
  </sortState>
  <tableColumns count="32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5">
      <calculatedColumnFormula>VLOOKUP(Table136[[#This Row],[Capacitance]],Values!A$13:B$50,2,0)</calculatedColumnFormula>
    </tableColumn>
    <tableColumn id="29" name="Stock"/>
    <tableColumn id="31" name="Query" dataDxfId="4">
      <calculatedColumnFormula>CONCATENATE(Table136[[#This Row],[Capacitance]],Table136[[#This Row],[Stock]])</calculatedColumnFormula>
    </tableColumn>
    <tableColumn id="32" name="Pack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AE531" totalsRowShown="0">
  <autoFilter ref="A1:AE531"/>
  <sortState ref="A72:AE512">
    <sortCondition ref="U1:U531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3">
      <calculatedColumnFormula>CONCATENATE(Table6[[#This Row],[Capacitance]],Table6[[#This Row],[Stock]])</calculatedColumnFormula>
    </tableColumn>
    <tableColumn id="29" name="Package"/>
    <tableColumn id="30" name="Column4"/>
    <tableColumn id="31" name="Column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le69" displayName="Table69" ref="A1:AE73" totalsRowShown="0">
  <autoFilter ref="A1:AE73"/>
  <sortState ref="A20:AE73">
    <sortCondition ref="V1:V73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2">
      <calculatedColumnFormula>CONCATENATE(Table69[[#This Row],[Capacitance]],Table69[[#This Row],[Stock]])</calculatedColumnFormula>
    </tableColumn>
    <tableColumn id="29" name="Package"/>
    <tableColumn id="30" name="Column4"/>
    <tableColumn id="31" name="Column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le134" displayName="Table134" ref="A1:AF3" totalsRowShown="0">
  <autoFilter ref="A1:AF3"/>
  <sortState ref="A2:AF383">
    <sortCondition ref="N1:N489"/>
  </sortState>
  <tableColumns count="32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1">
      <calculatedColumnFormula>VLOOKUP(Table134[[#This Row],[Capacitance]],Values!A$13:B$50,2,0)</calculatedColumnFormula>
    </tableColumn>
    <tableColumn id="29" name="Stock"/>
    <tableColumn id="31" name="Query" dataDxfId="0">
      <calculatedColumnFormula>CONCATENATE(Table134[[#This Row],[Capacitance]],Table134[[#This Row],[Stock]])</calculatedColumnFormula>
    </tableColumn>
    <tableColumn id="32" name="Pack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22" workbookViewId="0">
      <selection activeCell="A52" sqref="A52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8">
      <c r="A1" t="s">
        <v>4968</v>
      </c>
    </row>
    <row r="2" spans="1:8">
      <c r="A2" t="s">
        <v>3099</v>
      </c>
      <c r="B2" t="s">
        <v>3100</v>
      </c>
    </row>
    <row r="3" spans="1:8">
      <c r="A3" s="8" t="s">
        <v>6742</v>
      </c>
      <c r="B3" t="s">
        <v>3101</v>
      </c>
    </row>
    <row r="4" spans="1:8">
      <c r="A4" s="8" t="s">
        <v>3102</v>
      </c>
      <c r="B4" t="s">
        <v>3103</v>
      </c>
    </row>
    <row r="5" spans="1:8">
      <c r="A5" s="8" t="s">
        <v>6791</v>
      </c>
      <c r="B5" t="s">
        <v>6792</v>
      </c>
    </row>
    <row r="6" spans="1:8">
      <c r="A6" s="8"/>
    </row>
    <row r="8" spans="1:8">
      <c r="A8" t="s">
        <v>4969</v>
      </c>
    </row>
    <row r="9" spans="1:8">
      <c r="A9" t="s">
        <v>4970</v>
      </c>
      <c r="B9" t="s">
        <v>4971</v>
      </c>
    </row>
    <row r="10" spans="1:8">
      <c r="A10" t="s">
        <v>6503</v>
      </c>
      <c r="B10" t="s">
        <v>6741</v>
      </c>
    </row>
    <row r="12" spans="1:8">
      <c r="A12" t="s">
        <v>1293</v>
      </c>
      <c r="B12" t="s">
        <v>1290</v>
      </c>
      <c r="C12" t="s">
        <v>1296</v>
      </c>
      <c r="D12" t="s">
        <v>1294</v>
      </c>
      <c r="E12" t="s">
        <v>6743</v>
      </c>
      <c r="F12" t="s">
        <v>1295</v>
      </c>
      <c r="G12" t="s">
        <v>6502</v>
      </c>
      <c r="H12" t="s">
        <v>6740</v>
      </c>
    </row>
    <row r="13" spans="1:8">
      <c r="A13" s="1" t="s">
        <v>6744</v>
      </c>
      <c r="B13" t="s">
        <v>1247</v>
      </c>
      <c r="C13" t="str">
        <f>CONCATENATE(Table4[[#This Row],[Target Value]],Table4[[#This Row],[Stock]])</f>
        <v>0.011ÂuFSTOCK</v>
      </c>
      <c r="D13" t="str">
        <f>VLOOKUP(Table4[[#This Row],[Query]],Ceramic0805!$AE2:'Ceramic0805'!$AE1000,1,0)</f>
        <v>0.011ÂuFSTOCK</v>
      </c>
      <c r="E13" t="e">
        <f>VLOOKUP(Table4[[#This Row],[Query]],Ceramic0603!AE$2:'Ceramic0603'!AE$500,1,0)</f>
        <v>#N/A</v>
      </c>
      <c r="F13" t="e">
        <f>VLOOKUP(Table4[[#This Row],[Query]],CeramicTH!AE$2:'CeramicTH'!AE$1000,1,0)</f>
        <v>#N/A</v>
      </c>
      <c r="G13" t="e">
        <f>VLOOKUP(Table4[[#This Row],[Query]],TantalumChip!AB$1:'TantalumChip'!AB$1000,1,0)</f>
        <v>#N/A</v>
      </c>
      <c r="H13" t="e">
        <f>VLOOKUP(Table4[[#This Row],[Query]],'Tantalum TH'!AB$1:'Tantalum TH'!AB$1000,1,0)</f>
        <v>#N/A</v>
      </c>
    </row>
    <row r="14" spans="1:8">
      <c r="A14" s="2" t="s">
        <v>6745</v>
      </c>
      <c r="B14" t="s">
        <v>1247</v>
      </c>
      <c r="C14" t="str">
        <f>CONCATENATE(Table4[[#This Row],[Target Value]],Table4[[#This Row],[Stock]])</f>
        <v>0.1ÂuFSTOCK</v>
      </c>
      <c r="D14" t="str">
        <f>VLOOKUP(Table4[[#This Row],[Query]],Ceramic0805!$AE3:'Ceramic0805'!$AE1001,1,0)</f>
        <v>0.1ÂuFSTOCK</v>
      </c>
      <c r="E14" t="str">
        <f>VLOOKUP(Table4[[#This Row],[Query]],Ceramic0603!AE$2:'Ceramic0603'!AE$500,1,0)</f>
        <v>0.1ÂuFSTOCK</v>
      </c>
      <c r="F14" t="str">
        <f>VLOOKUP(Table4[[#This Row],[Query]],CeramicTH!AE$2:'CeramicTH'!AE$1000,1,0)</f>
        <v>0.1ÂuFSTOCK</v>
      </c>
      <c r="G14" s="4" t="e">
        <f>VLOOKUP(Table4[[#This Row],[Query]],TantalumChip!AB$1:'TantalumChip'!AB$1000,1,0)</f>
        <v>#N/A</v>
      </c>
      <c r="H14" s="4" t="e">
        <f>VLOOKUP(Table4[[#This Row],[Query]],'Tantalum TH'!AB$1:'Tantalum TH'!AB$1000,1,0)</f>
        <v>#N/A</v>
      </c>
    </row>
    <row r="15" spans="1:8">
      <c r="A15" s="1" t="s">
        <v>6745</v>
      </c>
      <c r="B15" t="s">
        <v>1247</v>
      </c>
      <c r="C15" t="str">
        <f>CONCATENATE(Table4[[#This Row],[Target Value]],Table4[[#This Row],[Stock]])</f>
        <v>0.1ÂuFSTOCK</v>
      </c>
      <c r="D15" t="str">
        <f>VLOOKUP(Table4[[#This Row],[Query]],Ceramic0805!$AE4:'Ceramic0805'!$AE1002,1,0)</f>
        <v>0.1ÂuFSTOCK</v>
      </c>
      <c r="E15" t="str">
        <f>VLOOKUP(Table4[[#This Row],[Query]],Ceramic0603!AE$2:'Ceramic0603'!AE$500,1,0)</f>
        <v>0.1ÂuFSTOCK</v>
      </c>
      <c r="F15" t="str">
        <f>VLOOKUP(Table4[[#This Row],[Query]],CeramicTH!AE$2:'CeramicTH'!AE$1000,1,0)</f>
        <v>0.1ÂuFSTOCK</v>
      </c>
      <c r="G15" s="4" t="e">
        <f>VLOOKUP(Table4[[#This Row],[Query]],TantalumChip!AB$1:'TantalumChip'!AB$1000,1,0)</f>
        <v>#N/A</v>
      </c>
      <c r="H15" s="4" t="e">
        <f>VLOOKUP(Table4[[#This Row],[Query]],'Tantalum TH'!AB$1:'Tantalum TH'!AB$1000,1,0)</f>
        <v>#N/A</v>
      </c>
    </row>
    <row r="16" spans="1:8">
      <c r="A16" s="2" t="s">
        <v>6746</v>
      </c>
      <c r="B16" t="s">
        <v>1247</v>
      </c>
      <c r="C16" t="str">
        <f>CONCATENATE(Table4[[#This Row],[Target Value]],Table4[[#This Row],[Stock]])</f>
        <v>0.22ÂuFSTOCK</v>
      </c>
      <c r="D16" t="str">
        <f>VLOOKUP(Table4[[#This Row],[Query]],Ceramic0805!$AE5:'Ceramic0805'!$AE1003,1,0)</f>
        <v>0.22ÂuFSTOCK</v>
      </c>
      <c r="E16" t="str">
        <f>VLOOKUP(Table4[[#This Row],[Query]],Ceramic0603!AE$2:'Ceramic0603'!AE$500,1,0)</f>
        <v>0.22ÂuFSTOCK</v>
      </c>
      <c r="F16" t="str">
        <f>VLOOKUP(Table4[[#This Row],[Query]],CeramicTH!AE$2:'CeramicTH'!AE$1000,1,0)</f>
        <v>0.22ÂuFSTOCK</v>
      </c>
      <c r="G16" s="4" t="e">
        <f>VLOOKUP(Table4[[#This Row],[Query]],TantalumChip!AB$1:'TantalumChip'!AB$1000,1,0)</f>
        <v>#N/A</v>
      </c>
      <c r="H16" s="4" t="e">
        <f>VLOOKUP(Table4[[#This Row],[Query]],'Tantalum TH'!AB$1:'Tantalum TH'!AB$1000,1,0)</f>
        <v>#N/A</v>
      </c>
    </row>
    <row r="17" spans="1:8">
      <c r="A17" s="1" t="s">
        <v>6747</v>
      </c>
      <c r="B17" t="s">
        <v>1247</v>
      </c>
      <c r="C17" t="str">
        <f>CONCATENATE(Table4[[#This Row],[Target Value]],Table4[[#This Row],[Stock]])</f>
        <v>0.33ÂuFSTOCK</v>
      </c>
      <c r="D17" t="str">
        <f>VLOOKUP(Table4[[#This Row],[Query]],Ceramic0805!$AE6:'Ceramic0805'!$AE1004,1,0)</f>
        <v>0.33ÂuFSTOCK</v>
      </c>
      <c r="E17" t="str">
        <f>VLOOKUP(Table4[[#This Row],[Query]],Ceramic0603!AE$2:'Ceramic0603'!AE$500,1,0)</f>
        <v>0.33ÂuFSTOCK</v>
      </c>
      <c r="F17" t="str">
        <f>VLOOKUP(Table4[[#This Row],[Query]],CeramicTH!AE$2:'CeramicTH'!AE$1000,1,0)</f>
        <v>0.33ÂuFSTOCK</v>
      </c>
      <c r="G17" s="4" t="e">
        <f>VLOOKUP(Table4[[#This Row],[Query]],TantalumChip!AB$1:'TantalumChip'!AB$1000,1,0)</f>
        <v>#N/A</v>
      </c>
      <c r="H17" s="4" t="e">
        <f>VLOOKUP(Table4[[#This Row],[Query]],'Tantalum TH'!AB$1:'Tantalum TH'!AB$1000,1,0)</f>
        <v>#N/A</v>
      </c>
    </row>
    <row r="18" spans="1:8">
      <c r="A18" s="2" t="s">
        <v>36</v>
      </c>
      <c r="B18" t="s">
        <v>1247</v>
      </c>
      <c r="C18" t="str">
        <f>CONCATENATE(Table4[[#This Row],[Target Value]],Table4[[#This Row],[Stock]])</f>
        <v>10000pFSTOCK</v>
      </c>
      <c r="D18" t="str">
        <f>VLOOKUP(Table4[[#This Row],[Query]],Ceramic0805!$AE7:'Ceramic0805'!$AE1005,1,0)</f>
        <v>10000pFSTOCK</v>
      </c>
      <c r="E18" t="str">
        <f>VLOOKUP(Table4[[#This Row],[Query]],Ceramic0603!AE$2:'Ceramic0603'!AE$500,1,0)</f>
        <v>10000pFSTOCK</v>
      </c>
      <c r="F18" t="str">
        <f>VLOOKUP(Table4[[#This Row],[Query]],CeramicTH!AE$2:'CeramicTH'!AE$1000,1,0)</f>
        <v>10000pFSTOCK</v>
      </c>
      <c r="G18" s="4" t="e">
        <f>VLOOKUP(Table4[[#This Row],[Query]],TantalumChip!AB$1:'TantalumChip'!AB$1000,1,0)</f>
        <v>#N/A</v>
      </c>
      <c r="H18" s="4" t="e">
        <f>VLOOKUP(Table4[[#This Row],[Query]],'Tantalum TH'!AB$1:'Tantalum TH'!AB$1000,1,0)</f>
        <v>#N/A</v>
      </c>
    </row>
    <row r="19" spans="1:8">
      <c r="A19" s="1" t="s">
        <v>6783</v>
      </c>
      <c r="B19" t="s">
        <v>1247</v>
      </c>
      <c r="C19" s="6" t="str">
        <f>CONCATENATE(Table4[[#This Row],[Target Value]],Table4[[#This Row],[Stock]])</f>
        <v>1000ÂuFSTOCK</v>
      </c>
      <c r="D19" s="6" t="e">
        <f>VLOOKUP(Table4[[#This Row],[Query]],Ceramic0805!$AE28:'Ceramic0805'!$AE1026,1,0)</f>
        <v>#N/A</v>
      </c>
      <c r="E19" s="6" t="e">
        <f>VLOOKUP(Table4[[#This Row],[Query]],Ceramic0603!AE$2:'Ceramic0603'!AE$500,1,0)</f>
        <v>#N/A</v>
      </c>
      <c r="F19" s="6" t="e">
        <f>VLOOKUP(Table4[[#This Row],[Query]],CeramicTH!AE$2:'CeramicTH'!AE$1000,1,0)</f>
        <v>#N/A</v>
      </c>
      <c r="G19" s="6" t="str">
        <f>VLOOKUP(Table4[[#This Row],[Query]],TantalumChip!AB$1:'TantalumChip'!AB$1000,1,0)</f>
        <v>1000ÂuFSTOCK</v>
      </c>
      <c r="H19" s="4" t="e">
        <f>VLOOKUP(Table4[[#This Row],[Query]],'Tantalum TH'!AB$1:'Tantalum TH'!AB$1000,1,0)</f>
        <v>#N/A</v>
      </c>
    </row>
    <row r="20" spans="1:8">
      <c r="A20" s="1" t="s">
        <v>198</v>
      </c>
      <c r="B20" t="s">
        <v>1247</v>
      </c>
      <c r="C20" t="str">
        <f>CONCATENATE(Table4[[#This Row],[Target Value]],Table4[[#This Row],[Stock]])</f>
        <v>1000pFSTOCK</v>
      </c>
      <c r="D20" t="str">
        <f>VLOOKUP(Table4[[#This Row],[Query]],Ceramic0805!$AE8:'Ceramic0805'!$AE1006,1,0)</f>
        <v>1000pFSTOCK</v>
      </c>
      <c r="E20" t="str">
        <f>VLOOKUP(Table4[[#This Row],[Query]],Ceramic0603!AE$2:'Ceramic0603'!AE$500,1,0)</f>
        <v>1000pFSTOCK</v>
      </c>
      <c r="F20" t="str">
        <f>VLOOKUP(Table4[[#This Row],[Query]],CeramicTH!AE$2:'CeramicTH'!AE$1000,1,0)</f>
        <v>1000pFSTOCK</v>
      </c>
      <c r="G20" s="4" t="e">
        <f>VLOOKUP(Table4[[#This Row],[Query]],TantalumChip!AB$1:'TantalumChip'!AB$1000,1,0)</f>
        <v>#N/A</v>
      </c>
      <c r="H20" s="4" t="e">
        <f>VLOOKUP(Table4[[#This Row],[Query]],'Tantalum TH'!AB$1:'Tantalum TH'!AB$1000,1,0)</f>
        <v>#N/A</v>
      </c>
    </row>
    <row r="21" spans="1:8">
      <c r="A21" s="1" t="s">
        <v>6771</v>
      </c>
      <c r="B21" t="s">
        <v>1247</v>
      </c>
      <c r="C21" s="6" t="str">
        <f>CONCATENATE(Table4[[#This Row],[Target Value]],Table4[[#This Row],[Stock]])</f>
        <v>100ÂuFSTOCK</v>
      </c>
      <c r="D21" s="6" t="e">
        <f>VLOOKUP(Table4[[#This Row],[Query]],Ceramic0805!$AE29:'Ceramic0805'!$AE1027,1,0)</f>
        <v>#N/A</v>
      </c>
      <c r="E21" s="6" t="e">
        <f>VLOOKUP(Table4[[#This Row],[Query]],Ceramic0603!AE$2:'Ceramic0603'!AE$500,1,0)</f>
        <v>#N/A</v>
      </c>
      <c r="F21" s="6" t="e">
        <f>VLOOKUP(Table4[[#This Row],[Query]],CeramicTH!AE$2:'CeramicTH'!AE$1000,1,0)</f>
        <v>#N/A</v>
      </c>
      <c r="G21" s="6" t="str">
        <f>VLOOKUP(Table4[[#This Row],[Query]],TantalumChip!AB$1:'TantalumChip'!AB$1000,1,0)</f>
        <v>100ÂuFSTOCK</v>
      </c>
      <c r="H21" s="4" t="str">
        <f>VLOOKUP(Table4[[#This Row],[Query]],'Tantalum TH'!AB$1:'Tantalum TH'!AB$1000,1,0)</f>
        <v>100ÂuFSTOCK</v>
      </c>
    </row>
    <row r="22" spans="1:8">
      <c r="A22" s="2" t="s">
        <v>6748</v>
      </c>
      <c r="B22" t="s">
        <v>1247</v>
      </c>
      <c r="C22" t="str">
        <f>CONCATENATE(Table4[[#This Row],[Target Value]],Table4[[#This Row],[Stock]])</f>
        <v>10ÂuFSTOCK</v>
      </c>
      <c r="D22" t="str">
        <f>VLOOKUP(Table4[[#This Row],[Query]],Ceramic0805!$AE9:'Ceramic0805'!$AE1007,1,0)</f>
        <v>10ÂuFSTOCK</v>
      </c>
      <c r="E22" t="str">
        <f>VLOOKUP(Table4[[#This Row],[Query]],Ceramic0603!AE$2:'Ceramic0603'!AE$500,1,0)</f>
        <v>10ÂuFSTOCK</v>
      </c>
      <c r="F22" t="str">
        <f>VLOOKUP(Table4[[#This Row],[Query]],CeramicTH!AE$2:'CeramicTH'!AE$1000,1,0)</f>
        <v>10ÂuFSTOCK</v>
      </c>
      <c r="G22" s="4" t="str">
        <f>VLOOKUP(Table4[[#This Row],[Query]],TantalumChip!AB$1:'TantalumChip'!AB$1000,1,0)</f>
        <v>10ÂuFSTOCK</v>
      </c>
      <c r="H22" s="4" t="e">
        <f>VLOOKUP(Table4[[#This Row],[Query]],'Tantalum TH'!AB$1:'Tantalum TH'!AB$1000,1,0)</f>
        <v>#N/A</v>
      </c>
    </row>
    <row r="23" spans="1:8">
      <c r="A23" s="1" t="s">
        <v>508</v>
      </c>
      <c r="B23" t="s">
        <v>1247</v>
      </c>
      <c r="C23" t="str">
        <f>CONCATENATE(Table4[[#This Row],[Target Value]],Table4[[#This Row],[Stock]])</f>
        <v>10pFSTOCK</v>
      </c>
      <c r="D23" t="str">
        <f>VLOOKUP(Table4[[#This Row],[Query]],Ceramic0805!$AE10:'Ceramic0805'!$AE1008,1,0)</f>
        <v>10pFSTOCK</v>
      </c>
      <c r="E23" t="str">
        <f>VLOOKUP(Table4[[#This Row],[Query]],Ceramic0603!AE$2:'Ceramic0603'!AE$500,1,0)</f>
        <v>10pFSTOCK</v>
      </c>
      <c r="F23" t="str">
        <f>VLOOKUP(Table4[[#This Row],[Query]],CeramicTH!AE$2:'CeramicTH'!AE$1000,1,0)</f>
        <v>10pFSTOCK</v>
      </c>
      <c r="G23" s="4" t="e">
        <f>VLOOKUP(Table4[[#This Row],[Query]],TantalumChip!AB$1:'TantalumChip'!AB$1000,1,0)</f>
        <v>#N/A</v>
      </c>
      <c r="H23" s="4" t="e">
        <f>VLOOKUP(Table4[[#This Row],[Query]],'Tantalum TH'!AB$1:'Tantalum TH'!AB$1000,1,0)</f>
        <v>#N/A</v>
      </c>
    </row>
    <row r="24" spans="1:8">
      <c r="A24" s="2" t="s">
        <v>512</v>
      </c>
      <c r="B24" t="s">
        <v>1247</v>
      </c>
      <c r="C24" t="str">
        <f>CONCATENATE(Table4[[#This Row],[Target Value]],Table4[[#This Row],[Stock]])</f>
        <v>12pFSTOCK</v>
      </c>
      <c r="D24" t="str">
        <f>VLOOKUP(Table4[[#This Row],[Query]],Ceramic0805!$AE11:'Ceramic0805'!$AE1009,1,0)</f>
        <v>12pFSTOCK</v>
      </c>
      <c r="E24" t="str">
        <f>VLOOKUP(Table4[[#This Row],[Query]],Ceramic0603!AE$2:'Ceramic0603'!AE$500,1,0)</f>
        <v>12pFSTOCK</v>
      </c>
      <c r="F24" t="str">
        <f>VLOOKUP(Table4[[#This Row],[Query]],CeramicTH!AE$2:'CeramicTH'!AE$1000,1,0)</f>
        <v>12pFSTOCK</v>
      </c>
      <c r="G24" s="4" t="e">
        <f>VLOOKUP(Table4[[#This Row],[Query]],TantalumChip!AB$1:'TantalumChip'!AB$1000,1,0)</f>
        <v>#N/A</v>
      </c>
      <c r="H24" s="4" t="e">
        <f>VLOOKUP(Table4[[#This Row],[Query]],'Tantalum TH'!AB$1:'Tantalum TH'!AB$1000,1,0)</f>
        <v>#N/A</v>
      </c>
    </row>
    <row r="25" spans="1:8">
      <c r="A25" s="1" t="s">
        <v>6784</v>
      </c>
      <c r="B25" t="s">
        <v>1247</v>
      </c>
      <c r="C25" s="6" t="str">
        <f>CONCATENATE(Table4[[#This Row],[Target Value]],Table4[[#This Row],[Stock]])</f>
        <v>150ÂuFSTOCK</v>
      </c>
      <c r="D25" s="6" t="e">
        <f>VLOOKUP(Table4[[#This Row],[Query]],Ceramic0805!$AE31:'Ceramic0805'!$AE1029,1,0)</f>
        <v>#N/A</v>
      </c>
      <c r="E25" s="6" t="e">
        <f>VLOOKUP(Table4[[#This Row],[Query]],Ceramic0603!AE$2:'Ceramic0603'!AE$500,1,0)</f>
        <v>#N/A</v>
      </c>
      <c r="F25" s="6" t="e">
        <f>VLOOKUP(Table4[[#This Row],[Query]],CeramicTH!AE$2:'CeramicTH'!AE$1000,1,0)</f>
        <v>#N/A</v>
      </c>
      <c r="G25" s="6" t="str">
        <f>VLOOKUP(Table4[[#This Row],[Query]],TantalumChip!AB$1:'TantalumChip'!AB$1000,1,0)</f>
        <v>150ÂuFSTOCK</v>
      </c>
      <c r="H25" s="4" t="str">
        <f>VLOOKUP(Table4[[#This Row],[Query]],'Tantalum TH'!AB$1:'Tantalum TH'!AB$1000,1,0)</f>
        <v>150ÂuFSTOCK</v>
      </c>
    </row>
    <row r="26" spans="1:8">
      <c r="A26" s="1" t="s">
        <v>6776</v>
      </c>
      <c r="B26" t="s">
        <v>1247</v>
      </c>
      <c r="C26" s="6" t="str">
        <f>CONCATENATE(Table4[[#This Row],[Target Value]],Table4[[#This Row],[Stock]])</f>
        <v>15ÂuFSTOCK</v>
      </c>
      <c r="D26" s="6" t="e">
        <f>VLOOKUP(Table4[[#This Row],[Query]],Ceramic0805!$AE25:'Ceramic0805'!$AE1023,1,0)</f>
        <v>#N/A</v>
      </c>
      <c r="E26" s="6" t="e">
        <f>VLOOKUP(Table4[[#This Row],[Query]],Ceramic0603!AE$2:'Ceramic0603'!AE$500,1,0)</f>
        <v>#N/A</v>
      </c>
      <c r="F26" s="6" t="e">
        <f>VLOOKUP(Table4[[#This Row],[Query]],CeramicTH!AE$2:'CeramicTH'!AE$1000,1,0)</f>
        <v>#N/A</v>
      </c>
      <c r="G26" s="6" t="str">
        <f>VLOOKUP(Table4[[#This Row],[Query]],TantalumChip!AB$1:'TantalumChip'!AB$1000,1,0)</f>
        <v>15ÂuFSTOCK</v>
      </c>
      <c r="H26" s="4" t="str">
        <f>VLOOKUP(Table4[[#This Row],[Query]],'Tantalum TH'!AB$1:'Tantalum TH'!AB$1000,1,0)</f>
        <v>15ÂuFSTOCK</v>
      </c>
    </row>
    <row r="27" spans="1:8">
      <c r="A27" s="1" t="s">
        <v>6776</v>
      </c>
      <c r="B27" t="s">
        <v>1247</v>
      </c>
      <c r="C27" s="6" t="str">
        <f>CONCATENATE(Table4[[#This Row],[Target Value]],Table4[[#This Row],[Stock]])</f>
        <v>15ÂuFSTOCK</v>
      </c>
      <c r="D27" s="6" t="e">
        <f>VLOOKUP(Table4[[#This Row],[Query]],Ceramic0805!$AE32:'Ceramic0805'!$AE1030,1,0)</f>
        <v>#N/A</v>
      </c>
      <c r="E27" s="6" t="e">
        <f>VLOOKUP(Table4[[#This Row],[Query]],Ceramic0603!AE$2:'Ceramic0603'!AE$500,1,0)</f>
        <v>#N/A</v>
      </c>
      <c r="F27" s="6" t="e">
        <f>VLOOKUP(Table4[[#This Row],[Query]],CeramicTH!AE$2:'CeramicTH'!AE$1000,1,0)</f>
        <v>#N/A</v>
      </c>
      <c r="G27" s="6" t="str">
        <f>VLOOKUP(Table4[[#This Row],[Query]],TantalumChip!AB$1:'TantalumChip'!AB$1000,1,0)</f>
        <v>15ÂuFSTOCK</v>
      </c>
      <c r="H27" s="4" t="str">
        <f>VLOOKUP(Table4[[#This Row],[Query]],'Tantalum TH'!AB$1:'Tantalum TH'!AB$1000,1,0)</f>
        <v>15ÂuFSTOCK</v>
      </c>
    </row>
    <row r="28" spans="1:8">
      <c r="A28" s="1" t="s">
        <v>516</v>
      </c>
      <c r="B28" t="s">
        <v>1247</v>
      </c>
      <c r="C28" t="str">
        <f>CONCATENATE(Table4[[#This Row],[Target Value]],Table4[[#This Row],[Stock]])</f>
        <v>15pFSTOCK</v>
      </c>
      <c r="D28" t="str">
        <f>VLOOKUP(Table4[[#This Row],[Query]],Ceramic0805!$AE12:'Ceramic0805'!$AE1010,1,0)</f>
        <v>15pFSTOCK</v>
      </c>
      <c r="E28" t="str">
        <f>VLOOKUP(Table4[[#This Row],[Query]],Ceramic0603!AE$2:'Ceramic0603'!AE$500,1,0)</f>
        <v>15pFSTOCK</v>
      </c>
      <c r="F28" t="str">
        <f>VLOOKUP(Table4[[#This Row],[Query]],CeramicTH!AE$2:'CeramicTH'!AE$1000,1,0)</f>
        <v>15pFSTOCK</v>
      </c>
      <c r="G28" s="4" t="e">
        <f>VLOOKUP(Table4[[#This Row],[Query]],TantalumChip!AB$1:'TantalumChip'!AB$1000,1,0)</f>
        <v>#N/A</v>
      </c>
      <c r="H28" s="4" t="e">
        <f>VLOOKUP(Table4[[#This Row],[Query]],'Tantalum TH'!AB$1:'Tantalum TH'!AB$1000,1,0)</f>
        <v>#N/A</v>
      </c>
    </row>
    <row r="29" spans="1:8">
      <c r="A29" s="2" t="s">
        <v>6749</v>
      </c>
      <c r="B29" t="s">
        <v>1247</v>
      </c>
      <c r="C29" t="str">
        <f>CONCATENATE(Table4[[#This Row],[Target Value]],Table4[[#This Row],[Stock]])</f>
        <v>1ÂuFSTOCK</v>
      </c>
      <c r="D29" t="str">
        <f>VLOOKUP(Table4[[#This Row],[Query]],Ceramic0805!$AE13:'Ceramic0805'!$AE1011,1,0)</f>
        <v>1ÂuFSTOCK</v>
      </c>
      <c r="E29" t="str">
        <f>VLOOKUP(Table4[[#This Row],[Query]],Ceramic0603!AE$2:'Ceramic0603'!AE$500,1,0)</f>
        <v>1ÂuFSTOCK</v>
      </c>
      <c r="F29" t="str">
        <f>VLOOKUP(Table4[[#This Row],[Query]],CeramicTH!AE$2:'CeramicTH'!AE$1000,1,0)</f>
        <v>1ÂuFSTOCK</v>
      </c>
      <c r="G29" s="4" t="e">
        <f>VLOOKUP(Table4[[#This Row],[Query]],TantalumChip!AB$1:'TantalumChip'!AB$1000,1,0)</f>
        <v>#N/A</v>
      </c>
      <c r="H29" s="4" t="e">
        <f>VLOOKUP(Table4[[#This Row],[Query]],'Tantalum TH'!AB$1:'Tantalum TH'!AB$1000,1,0)</f>
        <v>#N/A</v>
      </c>
    </row>
    <row r="30" spans="1:8">
      <c r="A30" s="1" t="s">
        <v>6749</v>
      </c>
      <c r="B30" t="s">
        <v>1247</v>
      </c>
      <c r="C30" t="str">
        <f>CONCATENATE(Table4[[#This Row],[Target Value]],Table4[[#This Row],[Stock]])</f>
        <v>1ÂuFSTOCK</v>
      </c>
      <c r="D30" t="str">
        <f>VLOOKUP(Table4[[#This Row],[Query]],Ceramic0805!$AE14:'Ceramic0805'!$AE1012,1,0)</f>
        <v>1ÂuFSTOCK</v>
      </c>
      <c r="E30" t="str">
        <f>VLOOKUP(Table4[[#This Row],[Query]],Ceramic0603!AE$2:'Ceramic0603'!AE$500,1,0)</f>
        <v>1ÂuFSTOCK</v>
      </c>
      <c r="F30" t="str">
        <f>VLOOKUP(Table4[[#This Row],[Query]],CeramicTH!AE$2:'CeramicTH'!AE$1000,1,0)</f>
        <v>1ÂuFSTOCK</v>
      </c>
      <c r="G30" s="4" t="e">
        <f>VLOOKUP(Table4[[#This Row],[Query]],TantalumChip!AB$1:'TantalumChip'!AB$1000,1,0)</f>
        <v>#N/A</v>
      </c>
      <c r="H30" s="4" t="e">
        <f>VLOOKUP(Table4[[#This Row],[Query]],'Tantalum TH'!AB$1:'Tantalum TH'!AB$1000,1,0)</f>
        <v>#N/A</v>
      </c>
    </row>
    <row r="31" spans="1:8">
      <c r="A31" s="2" t="s">
        <v>6750</v>
      </c>
      <c r="B31" t="s">
        <v>1247</v>
      </c>
      <c r="C31" t="str">
        <f>CONCATENATE(Table4[[#This Row],[Target Value]],Table4[[#This Row],[Stock]])</f>
        <v>2.2ÂuFSTOCK</v>
      </c>
      <c r="D31" t="str">
        <f>VLOOKUP(Table4[[#This Row],[Query]],Ceramic0805!$AE15:'Ceramic0805'!$AE1013,1,0)</f>
        <v>2.2ÂuFSTOCK</v>
      </c>
      <c r="E31" t="str">
        <f>VLOOKUP(Table4[[#This Row],[Query]],Ceramic0603!AE$2:'Ceramic0603'!AE$500,1,0)</f>
        <v>2.2ÂuFSTOCK</v>
      </c>
      <c r="F31" t="str">
        <f>VLOOKUP(Table4[[#This Row],[Query]],CeramicTH!AE$2:'CeramicTH'!AE$1000,1,0)</f>
        <v>2.2ÂuFSTOCK</v>
      </c>
      <c r="G31" s="4" t="e">
        <f>VLOOKUP(Table4[[#This Row],[Query]],TantalumChip!AB$1:'TantalumChip'!AB$1000,1,0)</f>
        <v>#N/A</v>
      </c>
      <c r="H31" s="4" t="e">
        <f>VLOOKUP(Table4[[#This Row],[Query]],'Tantalum TH'!AB$1:'Tantalum TH'!AB$1000,1,0)</f>
        <v>#N/A</v>
      </c>
    </row>
    <row r="32" spans="1:8">
      <c r="A32" s="1" t="s">
        <v>304</v>
      </c>
      <c r="B32" t="s">
        <v>1247</v>
      </c>
      <c r="C32" t="str">
        <f>CONCATENATE(Table4[[#This Row],[Target Value]],Table4[[#This Row],[Stock]])</f>
        <v>2200pFSTOCK</v>
      </c>
      <c r="D32" t="str">
        <f>VLOOKUP(Table4[[#This Row],[Query]],Ceramic0805!$AE16:'Ceramic0805'!$AE1014,1,0)</f>
        <v>2200pFSTOCK</v>
      </c>
      <c r="E32" t="str">
        <f>VLOOKUP(Table4[[#This Row],[Query]],Ceramic0603!AE$2:'Ceramic0603'!AE$500,1,0)</f>
        <v>2200pFSTOCK</v>
      </c>
      <c r="F32" t="str">
        <f>VLOOKUP(Table4[[#This Row],[Query]],CeramicTH!AE$2:'CeramicTH'!AE$1000,1,0)</f>
        <v>2200pFSTOCK</v>
      </c>
      <c r="G32" s="4" t="e">
        <f>VLOOKUP(Table4[[#This Row],[Query]],TantalumChip!AB$1:'TantalumChip'!AB$1000,1,0)</f>
        <v>#N/A</v>
      </c>
      <c r="H32" s="4" t="e">
        <f>VLOOKUP(Table4[[#This Row],[Query]],'Tantalum TH'!AB$1:'Tantalum TH'!AB$1000,1,0)</f>
        <v>#N/A</v>
      </c>
    </row>
    <row r="33" spans="1:8">
      <c r="A33" s="1" t="s">
        <v>6785</v>
      </c>
      <c r="B33" t="s">
        <v>1247</v>
      </c>
      <c r="C33" s="6" t="str">
        <f>CONCATENATE(Table4[[#This Row],[Target Value]],Table4[[#This Row],[Stock]])</f>
        <v>220ÂuFSTOCK</v>
      </c>
      <c r="D33" s="6" t="e">
        <f>VLOOKUP(Table4[[#This Row],[Query]],Ceramic0805!$AE33:'Ceramic0805'!$AE1031,1,0)</f>
        <v>#N/A</v>
      </c>
      <c r="E33" s="6" t="e">
        <f>VLOOKUP(Table4[[#This Row],[Query]],Ceramic0603!AE$2:'Ceramic0603'!AE$500,1,0)</f>
        <v>#N/A</v>
      </c>
      <c r="F33" s="6" t="e">
        <f>VLOOKUP(Table4[[#This Row],[Query]],CeramicTH!AE$2:'CeramicTH'!AE$1000,1,0)</f>
        <v>#N/A</v>
      </c>
      <c r="G33" s="6" t="str">
        <f>VLOOKUP(Table4[[#This Row],[Query]],TantalumChip!AB$1:'TantalumChip'!AB$1000,1,0)</f>
        <v>220ÂuFSTOCK</v>
      </c>
      <c r="H33" s="4" t="e">
        <f>VLOOKUP(Table4[[#This Row],[Query]],'Tantalum TH'!AB$1:'Tantalum TH'!AB$1000,1,0)</f>
        <v>#N/A</v>
      </c>
    </row>
    <row r="34" spans="1:8">
      <c r="A34" s="2" t="s">
        <v>6751</v>
      </c>
      <c r="B34" t="s">
        <v>1247</v>
      </c>
      <c r="C34" t="str">
        <f>CONCATENATE(Table4[[#This Row],[Target Value]],Table4[[#This Row],[Stock]])</f>
        <v>22ÂuFSTOCK</v>
      </c>
      <c r="D34" t="str">
        <f>VLOOKUP(Table4[[#This Row],[Query]],Ceramic0805!$AE17:'Ceramic0805'!$AE1015,1,0)</f>
        <v>22ÂuFSTOCK</v>
      </c>
      <c r="E34" t="str">
        <f>VLOOKUP(Table4[[#This Row],[Query]],Ceramic0603!AE$2:'Ceramic0603'!AE$500,1,0)</f>
        <v>22ÂuFSTOCK</v>
      </c>
      <c r="F34" t="str">
        <f>VLOOKUP(Table4[[#This Row],[Query]],CeramicTH!AE$2:'CeramicTH'!AE$1000,1,0)</f>
        <v>22ÂuFSTOCK</v>
      </c>
      <c r="G34" s="4" t="str">
        <f>VLOOKUP(Table4[[#This Row],[Query]],TantalumChip!AB$1:'TantalumChip'!AB$1000,1,0)</f>
        <v>22ÂuFSTOCK</v>
      </c>
      <c r="H34" s="4" t="e">
        <f>VLOOKUP(Table4[[#This Row],[Query]],'Tantalum TH'!AB$1:'Tantalum TH'!AB$1000,1,0)</f>
        <v>#N/A</v>
      </c>
    </row>
    <row r="35" spans="1:8">
      <c r="A35" s="3" t="s">
        <v>504</v>
      </c>
      <c r="B35" t="s">
        <v>1247</v>
      </c>
      <c r="C35" t="str">
        <f>CONCATENATE(Table4[[#This Row],[Target Value]],Table4[[#This Row],[Stock]])</f>
        <v>22pFSTOCK</v>
      </c>
      <c r="D35" t="str">
        <f>VLOOKUP(Table4[[#This Row],[Query]],Ceramic0805!$AE18:'Ceramic0805'!$AE1016,1,0)</f>
        <v>22pFSTOCK</v>
      </c>
      <c r="E35" t="str">
        <f>VLOOKUP(Table4[[#This Row],[Query]],Ceramic0603!AE$2:'Ceramic0603'!AE$500,1,0)</f>
        <v>22pFSTOCK</v>
      </c>
      <c r="F35" t="str">
        <f>VLOOKUP(Table4[[#This Row],[Query]],CeramicTH!AE$2:'CeramicTH'!AE$1000,1,0)</f>
        <v>22pFSTOCK</v>
      </c>
      <c r="G35" s="4" t="e">
        <f>VLOOKUP(Table4[[#This Row],[Query]],TantalumChip!AB$1:'TantalumChip'!AB$1000,1,0)</f>
        <v>#N/A</v>
      </c>
      <c r="H35" s="4" t="e">
        <f>VLOOKUP(Table4[[#This Row],[Query]],'Tantalum TH'!AB$1:'Tantalum TH'!AB$1000,1,0)</f>
        <v>#N/A</v>
      </c>
    </row>
    <row r="36" spans="1:8">
      <c r="A36" s="9" t="s">
        <v>296</v>
      </c>
      <c r="B36" t="s">
        <v>1247</v>
      </c>
      <c r="C36" t="str">
        <f>CONCATENATE(Table4[[#This Row],[Target Value]],Table4[[#This Row],[Stock]])</f>
        <v>3300pFSTOCK</v>
      </c>
      <c r="D36" t="str">
        <f>VLOOKUP(Table4[[#This Row],[Query]],Ceramic0805!$AE19:'Ceramic0805'!$AE1017,1,0)</f>
        <v>3300pFSTOCK</v>
      </c>
      <c r="E36" t="str">
        <f>VLOOKUP(Table4[[#This Row],[Query]],Ceramic0603!AE$2:'Ceramic0603'!AE$500,1,0)</f>
        <v>3300pFSTOCK</v>
      </c>
      <c r="F36" t="str">
        <f>VLOOKUP(Table4[[#This Row],[Query]],CeramicTH!AE$2:'CeramicTH'!AE$1000,1,0)</f>
        <v>3300pFSTOCK</v>
      </c>
      <c r="G36" s="4" t="e">
        <f>VLOOKUP(Table4[[#This Row],[Query]],TantalumChip!AB$1:'TantalumChip'!AB$1000,1,0)</f>
        <v>#N/A</v>
      </c>
      <c r="H36" s="4" t="e">
        <f>VLOOKUP(Table4[[#This Row],[Query]],'Tantalum TH'!AB$1:'Tantalum TH'!AB$1000,1,0)</f>
        <v>#N/A</v>
      </c>
    </row>
    <row r="37" spans="1:8">
      <c r="A37" s="3" t="s">
        <v>6786</v>
      </c>
      <c r="B37" t="s">
        <v>1247</v>
      </c>
      <c r="C37" s="6" t="str">
        <f>CONCATENATE(Table4[[#This Row],[Target Value]],Table4[[#This Row],[Stock]])</f>
        <v>330ÂuFSTOCK</v>
      </c>
      <c r="D37" s="6" t="e">
        <f>VLOOKUP(Table4[[#This Row],[Query]],Ceramic0805!$AE35:'Ceramic0805'!$AE1033,1,0)</f>
        <v>#N/A</v>
      </c>
      <c r="E37" s="6" t="e">
        <f>VLOOKUP(Table4[[#This Row],[Query]],Ceramic0603!AE$2:'Ceramic0603'!AE$500,1,0)</f>
        <v>#N/A</v>
      </c>
      <c r="F37" s="6" t="e">
        <f>VLOOKUP(Table4[[#This Row],[Query]],CeramicTH!AE$2:'CeramicTH'!AE$1000,1,0)</f>
        <v>#N/A</v>
      </c>
      <c r="G37" s="6" t="str">
        <f>VLOOKUP(Table4[[#This Row],[Query]],TantalumChip!AB$1:'TantalumChip'!AB$1000,1,0)</f>
        <v>330ÂuFSTOCK</v>
      </c>
      <c r="H37" s="4" t="e">
        <f>VLOOKUP(Table4[[#This Row],[Query]],'Tantalum TH'!AB$1:'Tantalum TH'!AB$1000,1,0)</f>
        <v>#N/A</v>
      </c>
    </row>
    <row r="38" spans="1:8">
      <c r="A38" s="3" t="s">
        <v>6777</v>
      </c>
      <c r="B38" t="s">
        <v>1247</v>
      </c>
      <c r="C38" s="6" t="str">
        <f>CONCATENATE(Table4[[#This Row],[Target Value]],Table4[[#This Row],[Stock]])</f>
        <v>33ÂuFSTOCK</v>
      </c>
      <c r="D38" s="6" t="e">
        <f>VLOOKUP(Table4[[#This Row],[Query]],Ceramic0805!$AE26:'Ceramic0805'!$AE1024,1,0)</f>
        <v>#N/A</v>
      </c>
      <c r="E38" s="6" t="e">
        <f>VLOOKUP(Table4[[#This Row],[Query]],Ceramic0603!AE$2:'Ceramic0603'!AE$500,1,0)</f>
        <v>#N/A</v>
      </c>
      <c r="F38" s="6" t="e">
        <f>VLOOKUP(Table4[[#This Row],[Query]],CeramicTH!AE$2:'CeramicTH'!AE$1000,1,0)</f>
        <v>#N/A</v>
      </c>
      <c r="G38" s="6" t="str">
        <f>VLOOKUP(Table4[[#This Row],[Query]],TantalumChip!AB$1:'TantalumChip'!AB$1000,1,0)</f>
        <v>33ÂuFSTOCK</v>
      </c>
      <c r="H38" s="4" t="str">
        <f>VLOOKUP(Table4[[#This Row],[Query]],'Tantalum TH'!AB$1:'Tantalum TH'!AB$1000,1,0)</f>
        <v>33ÂuFSTOCK</v>
      </c>
    </row>
    <row r="39" spans="1:8">
      <c r="A39" s="1" t="s">
        <v>6777</v>
      </c>
      <c r="B39" t="s">
        <v>1247</v>
      </c>
      <c r="C39" s="6" t="str">
        <f>CONCATENATE(Table4[[#This Row],[Target Value]],Table4[[#This Row],[Stock]])</f>
        <v>33ÂuFSTOCK</v>
      </c>
      <c r="D39" s="6" t="e">
        <f>VLOOKUP(Table4[[#This Row],[Query]],Ceramic0805!$AE36:'Ceramic0805'!$AE1034,1,0)</f>
        <v>#N/A</v>
      </c>
      <c r="E39" s="6" t="e">
        <f>VLOOKUP(Table4[[#This Row],[Query]],Ceramic0603!AE$2:'Ceramic0603'!AE$500,1,0)</f>
        <v>#N/A</v>
      </c>
      <c r="F39" s="6" t="e">
        <f>VLOOKUP(Table4[[#This Row],[Query]],CeramicTH!AE$2:'CeramicTH'!AE$1000,1,0)</f>
        <v>#N/A</v>
      </c>
      <c r="G39" s="6" t="str">
        <f>VLOOKUP(Table4[[#This Row],[Query]],TantalumChip!AB$1:'TantalumChip'!AB$1000,1,0)</f>
        <v>33ÂuFSTOCK</v>
      </c>
      <c r="H39" s="4" t="str">
        <f>VLOOKUP(Table4[[#This Row],[Query]],'Tantalum TH'!AB$1:'Tantalum TH'!AB$1000,1,0)</f>
        <v>33ÂuFSTOCK</v>
      </c>
    </row>
    <row r="40" spans="1:8">
      <c r="A40" s="1" t="s">
        <v>6752</v>
      </c>
      <c r="B40" t="s">
        <v>1247</v>
      </c>
      <c r="C40" t="str">
        <f>CONCATENATE(Table4[[#This Row],[Target Value]],Table4[[#This Row],[Stock]])</f>
        <v>4.7ÂuFSTOCK</v>
      </c>
      <c r="D40" t="str">
        <f>VLOOKUP(Table4[[#This Row],[Query]],Ceramic0805!$AE20:'Ceramic0805'!$AE1018,1,0)</f>
        <v>4.7ÂuFSTOCK</v>
      </c>
      <c r="E40" t="str">
        <f>VLOOKUP(Table4[[#This Row],[Query]],Ceramic0603!AE$2:'Ceramic0603'!AE$500,1,0)</f>
        <v>4.7ÂuFSTOCK</v>
      </c>
      <c r="F40" t="str">
        <f>VLOOKUP(Table4[[#This Row],[Query]],CeramicTH!AE$2:'CeramicTH'!AE$1000,1,0)</f>
        <v>4.7ÂuFSTOCK</v>
      </c>
      <c r="G40" s="4" t="e">
        <f>VLOOKUP(Table4[[#This Row],[Query]],TantalumChip!AB$1:'TantalumChip'!AB$1000,1,0)</f>
        <v>#N/A</v>
      </c>
      <c r="H40" s="4" t="e">
        <f>VLOOKUP(Table4[[#This Row],[Query]],'Tantalum TH'!AB$1:'Tantalum TH'!AB$1000,1,0)</f>
        <v>#N/A</v>
      </c>
    </row>
    <row r="41" spans="1:8">
      <c r="A41" s="2" t="s">
        <v>71</v>
      </c>
      <c r="B41" t="s">
        <v>1247</v>
      </c>
      <c r="C41" t="str">
        <f>CONCATENATE(Table4[[#This Row],[Target Value]],Table4[[#This Row],[Stock]])</f>
        <v>4700pFSTOCK</v>
      </c>
      <c r="D41" t="str">
        <f>VLOOKUP(Table4[[#This Row],[Query]],Ceramic0805!$AE21:'Ceramic0805'!$AE1019,1,0)</f>
        <v>4700pFSTOCK</v>
      </c>
      <c r="E41" t="str">
        <f>VLOOKUP(Table4[[#This Row],[Query]],Ceramic0603!AE$2:'Ceramic0603'!AE$500,1,0)</f>
        <v>4700pFSTOCK</v>
      </c>
      <c r="F41" t="str">
        <f>VLOOKUP(Table4[[#This Row],[Query]],CeramicTH!AE$2:'CeramicTH'!AE$1000,1,0)</f>
        <v>4700pFSTOCK</v>
      </c>
      <c r="G41" s="4" t="e">
        <f>VLOOKUP(Table4[[#This Row],[Query]],TantalumChip!AB$1:'TantalumChip'!AB$1000,1,0)</f>
        <v>#N/A</v>
      </c>
      <c r="H41" s="4" t="e">
        <f>VLOOKUP(Table4[[#This Row],[Query]],'Tantalum TH'!AB$1:'Tantalum TH'!AB$1000,1,0)</f>
        <v>#N/A</v>
      </c>
    </row>
    <row r="42" spans="1:8">
      <c r="A42" s="1" t="s">
        <v>6787</v>
      </c>
      <c r="B42" t="s">
        <v>1247</v>
      </c>
      <c r="C42" s="6" t="str">
        <f>CONCATENATE(Table4[[#This Row],[Target Value]],Table4[[#This Row],[Stock]])</f>
        <v>470ÂuFSTOCK</v>
      </c>
      <c r="D42" s="6" t="e">
        <f>VLOOKUP(Table4[[#This Row],[Query]],Ceramic0805!$AE37:'Ceramic0805'!$AE1035,1,0)</f>
        <v>#N/A</v>
      </c>
      <c r="E42" s="6" t="e">
        <f>VLOOKUP(Table4[[#This Row],[Query]],Ceramic0603!AE$2:'Ceramic0603'!AE$500,1,0)</f>
        <v>#N/A</v>
      </c>
      <c r="F42" s="6" t="e">
        <f>VLOOKUP(Table4[[#This Row],[Query]],CeramicTH!AE$2:'CeramicTH'!AE$1000,1,0)</f>
        <v>#N/A</v>
      </c>
      <c r="G42" s="6" t="str">
        <f>VLOOKUP(Table4[[#This Row],[Query]],TantalumChip!AB$1:'TantalumChip'!AB$1000,1,0)</f>
        <v>470ÂuFSTOCK</v>
      </c>
      <c r="H42" s="4" t="e">
        <f>VLOOKUP(Table4[[#This Row],[Query]],'Tantalum TH'!AB$1:'Tantalum TH'!AB$1000,1,0)</f>
        <v>#N/A</v>
      </c>
    </row>
    <row r="43" spans="1:8">
      <c r="A43" s="1" t="s">
        <v>362</v>
      </c>
      <c r="B43" t="s">
        <v>1247</v>
      </c>
      <c r="C43" t="str">
        <f>CONCATENATE(Table4[[#This Row],[Target Value]],Table4[[#This Row],[Stock]])</f>
        <v>470pFSTOCK</v>
      </c>
      <c r="D43" t="str">
        <f>VLOOKUP(Table4[[#This Row],[Query]],Ceramic0805!$AE22:'Ceramic0805'!$AE1020,1,0)</f>
        <v>470pFSTOCK</v>
      </c>
      <c r="E43" t="str">
        <f>VLOOKUP(Table4[[#This Row],[Query]],Ceramic0603!AE$2:'Ceramic0603'!AE$500,1,0)</f>
        <v>470pFSTOCK</v>
      </c>
      <c r="F43" t="str">
        <f>VLOOKUP(Table4[[#This Row],[Query]],CeramicTH!AE$2:'CeramicTH'!AE$1000,1,0)</f>
        <v>470pFSTOCK</v>
      </c>
      <c r="G43" s="4" t="e">
        <f>VLOOKUP(Table4[[#This Row],[Query]],TantalumChip!AB$1:'TantalumChip'!AB$1000,1,0)</f>
        <v>#N/A</v>
      </c>
      <c r="H43" s="4" t="e">
        <f>VLOOKUP(Table4[[#This Row],[Query]],'Tantalum TH'!AB$1:'Tantalum TH'!AB$1000,1,0)</f>
        <v>#N/A</v>
      </c>
    </row>
    <row r="44" spans="1:8">
      <c r="A44" s="1" t="s">
        <v>6773</v>
      </c>
      <c r="B44" t="s">
        <v>1247</v>
      </c>
      <c r="C44" s="6" t="str">
        <f>CONCATENATE(Table4[[#This Row],[Target Value]],Table4[[#This Row],[Stock]])</f>
        <v>47ÂuFSTOCK</v>
      </c>
      <c r="D44" s="6" t="e">
        <f>VLOOKUP(Table4[[#This Row],[Query]],Ceramic0805!$AE27:'Ceramic0805'!$AE1025,1,0)</f>
        <v>#N/A</v>
      </c>
      <c r="E44" s="6" t="e">
        <f>VLOOKUP(Table4[[#This Row],[Query]],Ceramic0603!AE$2:'Ceramic0603'!AE$500,1,0)</f>
        <v>#N/A</v>
      </c>
      <c r="F44" s="6" t="e">
        <f>VLOOKUP(Table4[[#This Row],[Query]],CeramicTH!AE$2:'CeramicTH'!AE$1000,1,0)</f>
        <v>#N/A</v>
      </c>
      <c r="G44" s="6" t="str">
        <f>VLOOKUP(Table4[[#This Row],[Query]],TantalumChip!AB$1:'TantalumChip'!AB$1000,1,0)</f>
        <v>47ÂuFSTOCK</v>
      </c>
      <c r="H44" s="4" t="str">
        <f>VLOOKUP(Table4[[#This Row],[Query]],'Tantalum TH'!AB$1:'Tantalum TH'!AB$1000,1,0)</f>
        <v>47ÂuFSTOCK</v>
      </c>
    </row>
    <row r="45" spans="1:8">
      <c r="A45" s="1" t="s">
        <v>6773</v>
      </c>
      <c r="B45" t="s">
        <v>1247</v>
      </c>
      <c r="C45" s="6" t="str">
        <f>CONCATENATE(Table4[[#This Row],[Target Value]],Table4[[#This Row],[Stock]])</f>
        <v>47ÂuFSTOCK</v>
      </c>
      <c r="D45" s="6" t="e">
        <f>VLOOKUP(Table4[[#This Row],[Query]],Ceramic0805!$AE38:'Ceramic0805'!$AE1036,1,0)</f>
        <v>#N/A</v>
      </c>
      <c r="E45" s="6" t="e">
        <f>VLOOKUP(Table4[[#This Row],[Query]],Ceramic0603!AE$2:'Ceramic0603'!AE$500,1,0)</f>
        <v>#N/A</v>
      </c>
      <c r="F45" s="6" t="e">
        <f>VLOOKUP(Table4[[#This Row],[Query]],CeramicTH!AE$2:'CeramicTH'!AE$1000,1,0)</f>
        <v>#N/A</v>
      </c>
      <c r="G45" s="6" t="str">
        <f>VLOOKUP(Table4[[#This Row],[Query]],TantalumChip!AB$1:'TantalumChip'!AB$1000,1,0)</f>
        <v>47ÂuFSTOCK</v>
      </c>
      <c r="H45" s="4" t="str">
        <f>VLOOKUP(Table4[[#This Row],[Query]],'Tantalum TH'!AB$1:'Tantalum TH'!AB$1000,1,0)</f>
        <v>47ÂuFSTOCK</v>
      </c>
    </row>
    <row r="46" spans="1:8">
      <c r="A46" s="2" t="s">
        <v>532</v>
      </c>
      <c r="B46" t="s">
        <v>1247</v>
      </c>
      <c r="C46" t="str">
        <f>CONCATENATE(Table4[[#This Row],[Target Value]],Table4[[#This Row],[Stock]])</f>
        <v>47pFSTOCK</v>
      </c>
      <c r="D46" t="str">
        <f>VLOOKUP(Table4[[#This Row],[Query]],Ceramic0805!$AE23:'Ceramic0805'!$AE1021,1,0)</f>
        <v>47pFSTOCK</v>
      </c>
      <c r="E46" t="str">
        <f>VLOOKUP(Table4[[#This Row],[Query]],Ceramic0603!AE$2:'Ceramic0603'!AE$500,1,0)</f>
        <v>47pFSTOCK</v>
      </c>
      <c r="F46" t="str">
        <f>VLOOKUP(Table4[[#This Row],[Query]],CeramicTH!AE$2:'CeramicTH'!AE$1000,1,0)</f>
        <v>47pFSTOCK</v>
      </c>
      <c r="G46" s="4" t="e">
        <f>VLOOKUP(Table4[[#This Row],[Query]],TantalumChip!AB$1:'TantalumChip'!AB$1000,1,0)</f>
        <v>#N/A</v>
      </c>
      <c r="H46" s="4" t="e">
        <f>VLOOKUP(Table4[[#This Row],[Query]],'Tantalum TH'!AB$1:'Tantalum TH'!AB$1000,1,0)</f>
        <v>#N/A</v>
      </c>
    </row>
    <row r="47" spans="1:8">
      <c r="A47" s="1" t="s">
        <v>379</v>
      </c>
      <c r="B47" t="s">
        <v>1247</v>
      </c>
      <c r="C47" t="str">
        <f>CONCATENATE(Table4[[#This Row],[Target Value]],Table4[[#This Row],[Stock]])</f>
        <v>560pFSTOCK</v>
      </c>
      <c r="D47" t="str">
        <f>VLOOKUP(Table4[[#This Row],[Query]],Ceramic0805!$AE24:'Ceramic0805'!$AE1022,1,0)</f>
        <v>560pFSTOCK</v>
      </c>
      <c r="E47" t="str">
        <f>VLOOKUP(Table4[[#This Row],[Query]],Ceramic0603!AE$2:'Ceramic0603'!AE$500,1,0)</f>
        <v>560pFSTOCK</v>
      </c>
      <c r="F47" t="str">
        <f>VLOOKUP(Table4[[#This Row],[Query]],CeramicTH!AE$2:'CeramicTH'!AE$1000,1,0)</f>
        <v>560pFSTOCK</v>
      </c>
      <c r="G47" s="4" t="e">
        <f>VLOOKUP(Table4[[#This Row],[Query]],TantalumChip!AB$1:'TantalumChip'!AB$1000,1,0)</f>
        <v>#N/A</v>
      </c>
      <c r="H47" s="4" t="e">
        <f>VLOOKUP(Table4[[#This Row],[Query]],'Tantalum TH'!AB$1:'Tantalum TH'!AB$1000,1,0)</f>
        <v>#N/A</v>
      </c>
    </row>
    <row r="48" spans="1:8">
      <c r="A48" s="1" t="s">
        <v>6788</v>
      </c>
      <c r="B48" t="s">
        <v>1247</v>
      </c>
      <c r="C48" s="4" t="str">
        <f>CONCATENATE(Table4[[#This Row],[Target Value]],Table4[[#This Row],[Stock]])</f>
        <v>680ÂuFSTOCK</v>
      </c>
      <c r="D48" s="4" t="e">
        <f>VLOOKUP(Table4[[#This Row],[Query]],Ceramic0805!$AE39:'Ceramic0805'!$AE1037,1,0)</f>
        <v>#N/A</v>
      </c>
      <c r="E48" s="4" t="e">
        <f>VLOOKUP(Table4[[#This Row],[Query]],Ceramic0603!AE$2:'Ceramic0603'!AE$500,1,0)</f>
        <v>#N/A</v>
      </c>
      <c r="F48" s="4" t="e">
        <f>VLOOKUP(Table4[[#This Row],[Query]],CeramicTH!AE$2:'CeramicTH'!AE$1000,1,0)</f>
        <v>#N/A</v>
      </c>
      <c r="G48" s="4" t="str">
        <f>VLOOKUP(Table4[[#This Row],[Query]],TantalumChip!AB$1:'TantalumChip'!AB$1000,1,0)</f>
        <v>680ÂuFSTOCK</v>
      </c>
      <c r="H48" s="4" t="e">
        <f>VLOOKUP(Table4[[#This Row],[Query]],'Tantalum TH'!AB$1:'Tantalum TH'!AB$1000,1,0)</f>
        <v>#N/A</v>
      </c>
    </row>
    <row r="49" spans="1:8">
      <c r="A49" s="3" t="s">
        <v>6778</v>
      </c>
      <c r="B49" t="s">
        <v>1247</v>
      </c>
      <c r="C49" s="6" t="str">
        <f>CONCATENATE(Table4[[#This Row],[Target Value]],Table4[[#This Row],[Stock]])</f>
        <v>68ÂuFSTOCK</v>
      </c>
      <c r="D49" s="6" t="e">
        <f>VLOOKUP(Table4[[#This Row],[Query]],Ceramic0805!$AE40:'Ceramic0805'!$AE1038,1,0)</f>
        <v>#N/A</v>
      </c>
      <c r="E49" s="6" t="e">
        <f>VLOOKUP(Table4[[#This Row],[Query]],Ceramic0603!AE$2:'Ceramic0603'!AE$500,1,0)</f>
        <v>#N/A</v>
      </c>
      <c r="F49" s="6" t="e">
        <f>VLOOKUP(Table4[[#This Row],[Query]],CeramicTH!AE$2:'CeramicTH'!AE$1000,1,0)</f>
        <v>#N/A</v>
      </c>
      <c r="G49" s="6" t="str">
        <f>VLOOKUP(Table4[[#This Row],[Query]],TantalumChip!AB$1:'TantalumChip'!AB$1000,1,0)</f>
        <v>68ÂuFSTOCK</v>
      </c>
      <c r="H49" s="4" t="str">
        <f>VLOOKUP(Table4[[#This Row],[Query]],'Tantalum TH'!AB$1:'Tantalum TH'!AB$1000,1,0)</f>
        <v>68ÂuFSTOCK</v>
      </c>
    </row>
    <row r="50" spans="1:8">
      <c r="A50" s="3" t="s">
        <v>211</v>
      </c>
      <c r="B50" s="5" t="s">
        <v>1247</v>
      </c>
      <c r="C50" s="6" t="str">
        <f>CONCATENATE(Table4[[#This Row],[Target Value]],Table4[[#This Row],[Stock]])</f>
        <v>100pFSTOCK</v>
      </c>
      <c r="D50" s="6" t="str">
        <f>VLOOKUP(Table4[[#This Row],[Query]],Ceramic0805!$AE39:'Ceramic0805'!$AE1037,1,0)</f>
        <v>100pFStock</v>
      </c>
      <c r="E50" s="6" t="str">
        <f>VLOOKUP(Table4[[#This Row],[Query]],Ceramic0603!AE$2:'Ceramic0603'!AE$500,1,0)</f>
        <v>100pFStock</v>
      </c>
      <c r="F50" s="6" t="str">
        <f>VLOOKUP(Table4[[#This Row],[Query]],CeramicTH!AE$2:'CeramicTH'!AE$1000,1,0)</f>
        <v>100pFStock</v>
      </c>
      <c r="G50" s="6" t="e">
        <f>VLOOKUP(Table4[[#This Row],[Query]],TantalumChip!AB$1:'TantalumChip'!AB$1000,1,0)</f>
        <v>#N/A</v>
      </c>
      <c r="H50" s="6" t="e">
        <f>VLOOKUP(Table4[[#This Row],[Query]],'Tantalum TH'!AB$1:'Tantalum TH'!AB$1000,1,0)</f>
        <v>#N/A</v>
      </c>
    </row>
    <row r="51" spans="1:8">
      <c r="A51" s="1" t="s">
        <v>6772</v>
      </c>
      <c r="B51" s="5" t="s">
        <v>1247</v>
      </c>
      <c r="C51" s="6" t="str">
        <f>CONCATENATE(Table4[[#This Row],[Target Value]],Table4[[#This Row],[Stock]])</f>
        <v>3.3ÂuFSTOCK</v>
      </c>
      <c r="D51" s="6" t="str">
        <f>VLOOKUP(Table4[[#This Row],[Query]],Ceramic0805!$AE40:'Ceramic0805'!$AE1038,1,0)</f>
        <v>3.3ÂuFStock</v>
      </c>
      <c r="E51" s="6" t="str">
        <f>VLOOKUP(Table4[[#This Row],[Query]],Ceramic0603!AE$2:'Ceramic0603'!AE$500,1,0)</f>
        <v>3.3ÂuFStock</v>
      </c>
      <c r="F51" s="6" t="str">
        <f>VLOOKUP(Table4[[#This Row],[Query]],CeramicTH!AE$2:'CeramicTH'!AE$1000,1,0)</f>
        <v>3.3ÂuFStock</v>
      </c>
      <c r="G51" s="6" t="e">
        <f>VLOOKUP(Table4[[#This Row],[Query]],TantalumChip!AB$1:'TantalumChip'!AB$1000,1,0)</f>
        <v>#N/A</v>
      </c>
      <c r="H51" s="6" t="e">
        <f>VLOOKUP(Table4[[#This Row],[Query]],'Tantalum TH'!AB$1:'Tantalum TH'!AB$1000,1,0)</f>
        <v>#N/A</v>
      </c>
    </row>
  </sheetData>
  <conditionalFormatting sqref="D13:H51">
    <cfRule type="containsText" dxfId="19" priority="3" operator="containsText" text="STOCK">
      <formula>NOT(ISERROR(SEARCH("STOCK",D13)))</formula>
    </cfRule>
  </conditionalFormatting>
  <conditionalFormatting sqref="H13">
    <cfRule type="containsText" dxfId="18" priority="1" operator="containsText" text="STOCK">
      <formula>NOT(ISERROR(SEARCH("STOCK",H13)))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G387"/>
  <sheetViews>
    <sheetView tabSelected="1" workbookViewId="0">
      <pane xSplit="30300" topLeftCell="AC1"/>
      <selection activeCell="AD237" sqref="AD237"/>
      <selection pane="topRight" activeCell="AD388" sqref="AD388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9" width="12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1292</v>
      </c>
      <c r="AD1" t="s">
        <v>1290</v>
      </c>
      <c r="AE1" t="s">
        <v>1296</v>
      </c>
      <c r="AF1" t="s">
        <v>1248</v>
      </c>
      <c r="AG1" t="s">
        <v>1246</v>
      </c>
    </row>
    <row r="2" spans="1:33" hidden="1">
      <c r="A2" t="s">
        <v>28</v>
      </c>
      <c r="B2" t="s">
        <v>91</v>
      </c>
      <c r="C2" t="s">
        <v>605</v>
      </c>
      <c r="D2" t="s">
        <v>606</v>
      </c>
      <c r="E2" t="s">
        <v>32</v>
      </c>
      <c r="F2" t="s">
        <v>607</v>
      </c>
      <c r="G2">
        <v>6255</v>
      </c>
      <c r="H2">
        <v>0</v>
      </c>
      <c r="I2">
        <v>0.42</v>
      </c>
      <c r="J2">
        <v>0</v>
      </c>
      <c r="K2">
        <v>1</v>
      </c>
      <c r="L2" t="s">
        <v>34</v>
      </c>
      <c r="M2" t="s">
        <v>35</v>
      </c>
      <c r="N2" t="s">
        <v>6744</v>
      </c>
      <c r="O2" t="s">
        <v>72</v>
      </c>
      <c r="P2" t="s">
        <v>38</v>
      </c>
      <c r="Q2" t="s">
        <v>73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43</v>
      </c>
      <c r="Y2" t="s">
        <v>96</v>
      </c>
      <c r="Z2" t="s">
        <v>43</v>
      </c>
      <c r="AA2" t="s">
        <v>43</v>
      </c>
      <c r="AB2" t="s">
        <v>43</v>
      </c>
      <c r="AC2" s="7" t="str">
        <f>VLOOKUP(Table1[[#This Row],[Capacitance]],Values!A$13:B$50,2,0)</f>
        <v>STOCK</v>
      </c>
      <c r="AD2" t="s">
        <v>1247</v>
      </c>
      <c r="AE2" t="str">
        <f>CONCATENATE(Table1[[#This Row],[Capacitance]],Table1[[#This Row],[Stock]])</f>
        <v>0.011ÂuFSTOCK</v>
      </c>
    </row>
    <row r="3" spans="1:33" hidden="1">
      <c r="A3" t="s">
        <v>28</v>
      </c>
      <c r="B3" t="s">
        <v>47</v>
      </c>
      <c r="C3" t="s">
        <v>405</v>
      </c>
      <c r="D3" t="s">
        <v>406</v>
      </c>
      <c r="E3" t="s">
        <v>32</v>
      </c>
      <c r="F3" t="s">
        <v>407</v>
      </c>
      <c r="G3">
        <v>13888</v>
      </c>
      <c r="H3">
        <v>0</v>
      </c>
      <c r="I3">
        <v>0.21</v>
      </c>
      <c r="J3">
        <v>0</v>
      </c>
      <c r="K3">
        <v>1</v>
      </c>
      <c r="L3" t="s">
        <v>34</v>
      </c>
      <c r="M3" t="s">
        <v>35</v>
      </c>
      <c r="N3" t="s">
        <v>6753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43</v>
      </c>
      <c r="Y3" t="s">
        <v>56</v>
      </c>
      <c r="Z3" t="s">
        <v>43</v>
      </c>
      <c r="AA3" t="s">
        <v>43</v>
      </c>
      <c r="AB3" t="s">
        <v>43</v>
      </c>
      <c r="AC3" t="e">
        <f>VLOOKUP(Table1[[#This Row],[Capacitance]],Values!A$13:B$50,2,0)</f>
        <v>#N/A</v>
      </c>
      <c r="AE3" t="str">
        <f>CONCATENATE(Table1[[#This Row],[Capacitance]],Table1[[#This Row],[Stock]])</f>
        <v>0.012ÂuF</v>
      </c>
    </row>
    <row r="4" spans="1:33" hidden="1">
      <c r="A4" t="s">
        <v>28</v>
      </c>
      <c r="B4" t="s">
        <v>91</v>
      </c>
      <c r="C4" t="s">
        <v>602</v>
      </c>
      <c r="D4" t="s">
        <v>603</v>
      </c>
      <c r="E4" t="s">
        <v>32</v>
      </c>
      <c r="F4" t="s">
        <v>604</v>
      </c>
      <c r="G4">
        <v>14085</v>
      </c>
      <c r="H4">
        <v>0</v>
      </c>
      <c r="I4">
        <v>0.43</v>
      </c>
      <c r="J4">
        <v>0</v>
      </c>
      <c r="K4">
        <v>1</v>
      </c>
      <c r="L4" t="s">
        <v>34</v>
      </c>
      <c r="M4" t="s">
        <v>35</v>
      </c>
      <c r="N4" t="s">
        <v>6753</v>
      </c>
      <c r="O4" t="s">
        <v>72</v>
      </c>
      <c r="P4" t="s">
        <v>38</v>
      </c>
      <c r="Q4" t="s">
        <v>73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43</v>
      </c>
      <c r="Y4" t="s">
        <v>96</v>
      </c>
      <c r="Z4" t="s">
        <v>43</v>
      </c>
      <c r="AA4" t="s">
        <v>43</v>
      </c>
      <c r="AB4" t="s">
        <v>43</v>
      </c>
      <c r="AC4" t="e">
        <f>VLOOKUP(Table1[[#This Row],[Capacitance]],Values!A$13:B$50,2,0)</f>
        <v>#N/A</v>
      </c>
      <c r="AE4" t="str">
        <f>CONCATENATE(Table1[[#This Row],[Capacitance]],Table1[[#This Row],[Stock]])</f>
        <v>0.012ÂuF</v>
      </c>
    </row>
    <row r="5" spans="1:33" hidden="1">
      <c r="A5" t="s">
        <v>28</v>
      </c>
      <c r="B5" t="s">
        <v>91</v>
      </c>
      <c r="C5" t="s">
        <v>152</v>
      </c>
      <c r="D5" t="s">
        <v>153</v>
      </c>
      <c r="E5" t="s">
        <v>32</v>
      </c>
      <c r="F5" t="s">
        <v>154</v>
      </c>
      <c r="G5">
        <v>37960</v>
      </c>
      <c r="H5">
        <v>0</v>
      </c>
      <c r="I5">
        <v>0.35</v>
      </c>
      <c r="J5">
        <v>0</v>
      </c>
      <c r="K5">
        <v>1</v>
      </c>
      <c r="L5" t="s">
        <v>34</v>
      </c>
      <c r="M5" t="s">
        <v>35</v>
      </c>
      <c r="N5" t="s">
        <v>6754</v>
      </c>
      <c r="O5" t="s">
        <v>72</v>
      </c>
      <c r="P5" t="s">
        <v>38</v>
      </c>
      <c r="Q5" t="s">
        <v>73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43</v>
      </c>
      <c r="Y5" t="s">
        <v>96</v>
      </c>
      <c r="Z5" t="s">
        <v>43</v>
      </c>
      <c r="AA5" t="s">
        <v>43</v>
      </c>
      <c r="AB5" t="s">
        <v>43</v>
      </c>
      <c r="AC5" t="e">
        <f>VLOOKUP(Table1[[#This Row],[Capacitance]],Values!A$13:B$50,2,0)</f>
        <v>#N/A</v>
      </c>
      <c r="AE5" t="str">
        <f>CONCATENATE(Table1[[#This Row],[Capacitance]],Table1[[#This Row],[Stock]])</f>
        <v>0.015ÂuF</v>
      </c>
    </row>
    <row r="6" spans="1:33" hidden="1">
      <c r="A6" t="s">
        <v>28</v>
      </c>
      <c r="B6" t="s">
        <v>47</v>
      </c>
      <c r="C6" t="s">
        <v>243</v>
      </c>
      <c r="D6" t="s">
        <v>244</v>
      </c>
      <c r="E6" t="s">
        <v>32</v>
      </c>
      <c r="F6" t="s">
        <v>245</v>
      </c>
      <c r="G6">
        <v>61735</v>
      </c>
      <c r="H6">
        <v>0</v>
      </c>
      <c r="I6">
        <v>0.15</v>
      </c>
      <c r="J6">
        <v>0</v>
      </c>
      <c r="K6">
        <v>1</v>
      </c>
      <c r="L6" t="s">
        <v>34</v>
      </c>
      <c r="M6" t="s">
        <v>35</v>
      </c>
      <c r="N6" t="s">
        <v>6754</v>
      </c>
      <c r="O6" t="s">
        <v>37</v>
      </c>
      <c r="P6" t="s">
        <v>178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  <c r="X6" t="s">
        <v>43</v>
      </c>
      <c r="Y6" t="s">
        <v>56</v>
      </c>
      <c r="Z6" t="s">
        <v>43</v>
      </c>
      <c r="AA6" t="s">
        <v>43</v>
      </c>
      <c r="AB6" t="s">
        <v>43</v>
      </c>
      <c r="AC6" t="e">
        <f>VLOOKUP(Table1[[#This Row],[Capacitance]],Values!A$13:B$50,2,0)</f>
        <v>#N/A</v>
      </c>
      <c r="AE6" t="str">
        <f>CONCATENATE(Table1[[#This Row],[Capacitance]],Table1[[#This Row],[Stock]])</f>
        <v>0.015ÂuF</v>
      </c>
    </row>
    <row r="7" spans="1:33" hidden="1">
      <c r="A7" t="s">
        <v>28</v>
      </c>
      <c r="B7" t="s">
        <v>47</v>
      </c>
      <c r="C7" t="s">
        <v>749</v>
      </c>
      <c r="D7" t="s">
        <v>750</v>
      </c>
      <c r="E7" t="s">
        <v>32</v>
      </c>
      <c r="F7" t="s">
        <v>245</v>
      </c>
      <c r="G7">
        <v>12934</v>
      </c>
      <c r="H7">
        <v>0</v>
      </c>
      <c r="I7">
        <v>0.2</v>
      </c>
      <c r="J7">
        <v>0</v>
      </c>
      <c r="K7">
        <v>1</v>
      </c>
      <c r="L7" t="s">
        <v>34</v>
      </c>
      <c r="M7" t="s">
        <v>35</v>
      </c>
      <c r="N7" t="s">
        <v>6754</v>
      </c>
      <c r="O7" t="s">
        <v>52</v>
      </c>
      <c r="P7" t="s">
        <v>178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43</v>
      </c>
      <c r="Y7" t="s">
        <v>56</v>
      </c>
      <c r="Z7" t="s">
        <v>43</v>
      </c>
      <c r="AA7" t="s">
        <v>43</v>
      </c>
      <c r="AB7" t="s">
        <v>43</v>
      </c>
      <c r="AC7" t="e">
        <f>VLOOKUP(Table1[[#This Row],[Capacitance]],Values!A$13:B$50,2,0)</f>
        <v>#N/A</v>
      </c>
      <c r="AE7" t="str">
        <f>CONCATENATE(Table1[[#This Row],[Capacitance]],Table1[[#This Row],[Stock]])</f>
        <v>0.015ÂuF</v>
      </c>
    </row>
    <row r="8" spans="1:33" hidden="1">
      <c r="A8" t="s">
        <v>28</v>
      </c>
      <c r="B8" t="s">
        <v>47</v>
      </c>
      <c r="C8" t="s">
        <v>155</v>
      </c>
      <c r="D8" t="s">
        <v>156</v>
      </c>
      <c r="E8" t="s">
        <v>32</v>
      </c>
      <c r="F8" t="s">
        <v>157</v>
      </c>
      <c r="G8">
        <v>27358</v>
      </c>
      <c r="H8">
        <v>0</v>
      </c>
      <c r="I8">
        <v>0.34</v>
      </c>
      <c r="J8">
        <v>0</v>
      </c>
      <c r="K8">
        <v>1</v>
      </c>
      <c r="L8" t="s">
        <v>34</v>
      </c>
      <c r="M8" t="s">
        <v>35</v>
      </c>
      <c r="N8" t="s">
        <v>6755</v>
      </c>
      <c r="O8" t="s">
        <v>72</v>
      </c>
      <c r="P8" t="s">
        <v>38</v>
      </c>
      <c r="Q8" t="s">
        <v>73</v>
      </c>
      <c r="R8" t="s">
        <v>40</v>
      </c>
      <c r="S8" t="s">
        <v>41</v>
      </c>
      <c r="T8" t="s">
        <v>42</v>
      </c>
      <c r="U8" t="s">
        <v>43</v>
      </c>
      <c r="V8" t="s">
        <v>44</v>
      </c>
      <c r="W8" t="s">
        <v>45</v>
      </c>
      <c r="X8" t="s">
        <v>43</v>
      </c>
      <c r="Y8" t="s">
        <v>56</v>
      </c>
      <c r="Z8" t="s">
        <v>43</v>
      </c>
      <c r="AA8" t="s">
        <v>43</v>
      </c>
      <c r="AB8" t="s">
        <v>43</v>
      </c>
      <c r="AC8" t="e">
        <f>VLOOKUP(Table1[[#This Row],[Capacitance]],Values!A$13:B$50,2,0)</f>
        <v>#N/A</v>
      </c>
      <c r="AE8" t="str">
        <f>CONCATENATE(Table1[[#This Row],[Capacitance]],Table1[[#This Row],[Stock]])</f>
        <v>0.018ÂuF</v>
      </c>
    </row>
    <row r="9" spans="1:33" hidden="1">
      <c r="A9" t="s">
        <v>28</v>
      </c>
      <c r="B9" t="s">
        <v>47</v>
      </c>
      <c r="C9" t="s">
        <v>674</v>
      </c>
      <c r="D9" t="s">
        <v>675</v>
      </c>
      <c r="E9" t="s">
        <v>32</v>
      </c>
      <c r="F9" t="s">
        <v>676</v>
      </c>
      <c r="G9">
        <v>6913</v>
      </c>
      <c r="H9">
        <v>0</v>
      </c>
      <c r="I9">
        <v>0.21</v>
      </c>
      <c r="J9">
        <v>0</v>
      </c>
      <c r="K9">
        <v>1</v>
      </c>
      <c r="L9" t="s">
        <v>34</v>
      </c>
      <c r="M9" t="s">
        <v>35</v>
      </c>
      <c r="N9" t="s">
        <v>6755</v>
      </c>
      <c r="O9" t="s">
        <v>37</v>
      </c>
      <c r="P9" t="s">
        <v>178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 t="s">
        <v>45</v>
      </c>
      <c r="X9" t="s">
        <v>43</v>
      </c>
      <c r="Y9" t="s">
        <v>56</v>
      </c>
      <c r="Z9" t="s">
        <v>43</v>
      </c>
      <c r="AA9" t="s">
        <v>43</v>
      </c>
      <c r="AB9" t="s">
        <v>43</v>
      </c>
      <c r="AC9" t="e">
        <f>VLOOKUP(Table1[[#This Row],[Capacitance]],Values!A$13:B$50,2,0)</f>
        <v>#N/A</v>
      </c>
      <c r="AE9" t="str">
        <f>CONCATENATE(Table1[[#This Row],[Capacitance]],Table1[[#This Row],[Stock]])</f>
        <v>0.018ÂuF</v>
      </c>
    </row>
    <row r="10" spans="1:33" hidden="1">
      <c r="A10" t="s">
        <v>28</v>
      </c>
      <c r="B10" t="s">
        <v>47</v>
      </c>
      <c r="C10" t="s">
        <v>158</v>
      </c>
      <c r="D10" t="s">
        <v>159</v>
      </c>
      <c r="E10" t="s">
        <v>32</v>
      </c>
      <c r="F10" t="s">
        <v>160</v>
      </c>
      <c r="G10">
        <v>66997</v>
      </c>
      <c r="H10">
        <v>0</v>
      </c>
      <c r="I10">
        <v>0.38</v>
      </c>
      <c r="J10">
        <v>0</v>
      </c>
      <c r="K10">
        <v>1</v>
      </c>
      <c r="L10" t="s">
        <v>34</v>
      </c>
      <c r="M10" t="s">
        <v>35</v>
      </c>
      <c r="N10" t="s">
        <v>6756</v>
      </c>
      <c r="O10" t="s">
        <v>72</v>
      </c>
      <c r="P10" t="s">
        <v>38</v>
      </c>
      <c r="Q10" t="s">
        <v>73</v>
      </c>
      <c r="R10" t="s">
        <v>40</v>
      </c>
      <c r="S10" t="s">
        <v>41</v>
      </c>
      <c r="T10" t="s">
        <v>42</v>
      </c>
      <c r="U10" t="s">
        <v>43</v>
      </c>
      <c r="V10" t="s">
        <v>44</v>
      </c>
      <c r="W10" t="s">
        <v>45</v>
      </c>
      <c r="X10" t="s">
        <v>43</v>
      </c>
      <c r="Y10" t="s">
        <v>56</v>
      </c>
      <c r="Z10" t="s">
        <v>43</v>
      </c>
      <c r="AA10" t="s">
        <v>43</v>
      </c>
      <c r="AB10" t="s">
        <v>43</v>
      </c>
      <c r="AC10" t="e">
        <f>VLOOKUP(Table1[[#This Row],[Capacitance]],Values!A$13:B$50,2,0)</f>
        <v>#N/A</v>
      </c>
      <c r="AE10" t="str">
        <f>CONCATENATE(Table1[[#This Row],[Capacitance]],Table1[[#This Row],[Stock]])</f>
        <v>0.022ÂuF</v>
      </c>
    </row>
    <row r="11" spans="1:33" hidden="1">
      <c r="A11" t="s">
        <v>28</v>
      </c>
      <c r="B11" t="s">
        <v>29</v>
      </c>
      <c r="C11" t="s">
        <v>212</v>
      </c>
      <c r="D11" t="s">
        <v>213</v>
      </c>
      <c r="E11" t="s">
        <v>32</v>
      </c>
      <c r="F11" t="s">
        <v>214</v>
      </c>
      <c r="G11">
        <v>52185</v>
      </c>
      <c r="H11">
        <v>0</v>
      </c>
      <c r="I11">
        <v>0.12</v>
      </c>
      <c r="J11">
        <v>0</v>
      </c>
      <c r="K11">
        <v>1</v>
      </c>
      <c r="L11" t="s">
        <v>34</v>
      </c>
      <c r="M11" t="s">
        <v>35</v>
      </c>
      <c r="N11" t="s">
        <v>6756</v>
      </c>
      <c r="O11" t="s">
        <v>37</v>
      </c>
      <c r="P11" t="s">
        <v>38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44</v>
      </c>
      <c r="W11" t="s">
        <v>45</v>
      </c>
      <c r="X11" t="s">
        <v>43</v>
      </c>
      <c r="Y11" t="s">
        <v>46</v>
      </c>
      <c r="Z11" t="s">
        <v>43</v>
      </c>
      <c r="AA11" t="s">
        <v>43</v>
      </c>
      <c r="AB11" t="s">
        <v>43</v>
      </c>
      <c r="AC11" t="e">
        <f>VLOOKUP(Table1[[#This Row],[Capacitance]],Values!A$13:B$50,2,0)</f>
        <v>#N/A</v>
      </c>
      <c r="AE11" t="str">
        <f>CONCATENATE(Table1[[#This Row],[Capacitance]],Table1[[#This Row],[Stock]])</f>
        <v>0.022ÂuF</v>
      </c>
    </row>
    <row r="12" spans="1:33" hidden="1">
      <c r="A12" t="s">
        <v>28</v>
      </c>
      <c r="B12" t="s">
        <v>47</v>
      </c>
      <c r="C12" t="s">
        <v>305</v>
      </c>
      <c r="D12" t="s">
        <v>306</v>
      </c>
      <c r="E12" t="s">
        <v>32</v>
      </c>
      <c r="F12" t="s">
        <v>307</v>
      </c>
      <c r="G12">
        <v>21529</v>
      </c>
      <c r="H12">
        <v>0</v>
      </c>
      <c r="I12">
        <v>0.18</v>
      </c>
      <c r="J12">
        <v>0</v>
      </c>
      <c r="K12">
        <v>1</v>
      </c>
      <c r="L12" t="s">
        <v>34</v>
      </c>
      <c r="M12" t="s">
        <v>35</v>
      </c>
      <c r="N12" t="s">
        <v>6756</v>
      </c>
      <c r="O12" t="s">
        <v>37</v>
      </c>
      <c r="P12" t="s">
        <v>178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  <c r="X12" t="s">
        <v>43</v>
      </c>
      <c r="Y12" t="s">
        <v>56</v>
      </c>
      <c r="Z12" t="s">
        <v>43</v>
      </c>
      <c r="AA12" t="s">
        <v>43</v>
      </c>
      <c r="AB12" t="s">
        <v>43</v>
      </c>
      <c r="AC12" t="e">
        <f>VLOOKUP(Table1[[#This Row],[Capacitance]],Values!A$13:B$50,2,0)</f>
        <v>#N/A</v>
      </c>
      <c r="AE12" t="str">
        <f>CONCATENATE(Table1[[#This Row],[Capacitance]],Table1[[#This Row],[Stock]])</f>
        <v>0.022ÂuF</v>
      </c>
    </row>
    <row r="13" spans="1:33" hidden="1">
      <c r="A13" t="s">
        <v>28</v>
      </c>
      <c r="B13" t="s">
        <v>47</v>
      </c>
      <c r="C13" t="s">
        <v>744</v>
      </c>
      <c r="D13" t="s">
        <v>745</v>
      </c>
      <c r="E13" t="s">
        <v>32</v>
      </c>
      <c r="F13" t="s">
        <v>307</v>
      </c>
      <c r="G13">
        <v>9625</v>
      </c>
      <c r="H13">
        <v>0</v>
      </c>
      <c r="I13">
        <v>0.18</v>
      </c>
      <c r="J13">
        <v>0</v>
      </c>
      <c r="K13">
        <v>1</v>
      </c>
      <c r="L13" t="s">
        <v>34</v>
      </c>
      <c r="M13" t="s">
        <v>35</v>
      </c>
      <c r="N13" t="s">
        <v>6756</v>
      </c>
      <c r="O13" t="s">
        <v>52</v>
      </c>
      <c r="P13" t="s">
        <v>178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  <c r="X13" t="s">
        <v>43</v>
      </c>
      <c r="Y13" t="s">
        <v>56</v>
      </c>
      <c r="Z13" t="s">
        <v>43</v>
      </c>
      <c r="AA13" t="s">
        <v>43</v>
      </c>
      <c r="AB13" t="s">
        <v>43</v>
      </c>
      <c r="AC13" t="e">
        <f>VLOOKUP(Table1[[#This Row],[Capacitance]],Values!A$13:B$50,2,0)</f>
        <v>#N/A</v>
      </c>
      <c r="AE13" t="str">
        <f>CONCATENATE(Table1[[#This Row],[Capacitance]],Table1[[#This Row],[Stock]])</f>
        <v>0.022ÂuF</v>
      </c>
    </row>
    <row r="14" spans="1:33" hidden="1">
      <c r="A14" t="s">
        <v>28</v>
      </c>
      <c r="B14" t="s">
        <v>47</v>
      </c>
      <c r="C14" t="s">
        <v>1006</v>
      </c>
      <c r="D14" t="s">
        <v>1007</v>
      </c>
      <c r="E14" t="s">
        <v>32</v>
      </c>
      <c r="F14" t="s">
        <v>1008</v>
      </c>
      <c r="G14">
        <v>0</v>
      </c>
      <c r="H14">
        <v>0</v>
      </c>
      <c r="I14">
        <v>0.74</v>
      </c>
      <c r="J14">
        <v>0</v>
      </c>
      <c r="K14">
        <v>1</v>
      </c>
      <c r="L14" t="s">
        <v>34</v>
      </c>
      <c r="M14" t="s">
        <v>35</v>
      </c>
      <c r="N14" t="s">
        <v>6756</v>
      </c>
      <c r="O14" t="s">
        <v>569</v>
      </c>
      <c r="P14" t="s">
        <v>38</v>
      </c>
      <c r="Q14" t="s">
        <v>73</v>
      </c>
      <c r="R14" t="s">
        <v>40</v>
      </c>
      <c r="S14" t="s">
        <v>41</v>
      </c>
      <c r="T14" t="s">
        <v>42</v>
      </c>
      <c r="U14" t="s">
        <v>43</v>
      </c>
      <c r="V14" t="s">
        <v>44</v>
      </c>
      <c r="W14" t="s">
        <v>45</v>
      </c>
      <c r="X14" t="s">
        <v>43</v>
      </c>
      <c r="Y14" t="s">
        <v>56</v>
      </c>
      <c r="Z14" t="s">
        <v>43</v>
      </c>
      <c r="AA14" t="s">
        <v>43</v>
      </c>
      <c r="AB14" t="s">
        <v>43</v>
      </c>
      <c r="AC14" t="e">
        <f>VLOOKUP(Table1[[#This Row],[Capacitance]],Values!A$13:B$50,2,0)</f>
        <v>#N/A</v>
      </c>
      <c r="AE14" t="str">
        <f>CONCATENATE(Table1[[#This Row],[Capacitance]],Table1[[#This Row],[Stock]])</f>
        <v>0.022ÂuF</v>
      </c>
    </row>
    <row r="15" spans="1:33" hidden="1">
      <c r="A15" t="s">
        <v>28</v>
      </c>
      <c r="B15" t="s">
        <v>47</v>
      </c>
      <c r="C15" t="s">
        <v>611</v>
      </c>
      <c r="D15" t="s">
        <v>612</v>
      </c>
      <c r="E15" t="s">
        <v>32</v>
      </c>
      <c r="F15" t="s">
        <v>613</v>
      </c>
      <c r="G15">
        <v>5201</v>
      </c>
      <c r="H15">
        <v>0</v>
      </c>
      <c r="I15">
        <v>0.44</v>
      </c>
      <c r="J15">
        <v>0</v>
      </c>
      <c r="K15">
        <v>1</v>
      </c>
      <c r="L15" t="s">
        <v>34</v>
      </c>
      <c r="M15" t="s">
        <v>35</v>
      </c>
      <c r="N15" t="s">
        <v>6757</v>
      </c>
      <c r="O15" t="s">
        <v>72</v>
      </c>
      <c r="P15" t="s">
        <v>38</v>
      </c>
      <c r="Q15" t="s">
        <v>73</v>
      </c>
      <c r="R15" t="s">
        <v>40</v>
      </c>
      <c r="S15" t="s">
        <v>41</v>
      </c>
      <c r="T15" t="s">
        <v>42</v>
      </c>
      <c r="U15" t="s">
        <v>43</v>
      </c>
      <c r="V15" t="s">
        <v>44</v>
      </c>
      <c r="W15" t="s">
        <v>45</v>
      </c>
      <c r="X15" t="s">
        <v>43</v>
      </c>
      <c r="Y15" t="s">
        <v>56</v>
      </c>
      <c r="Z15" t="s">
        <v>43</v>
      </c>
      <c r="AA15" t="s">
        <v>43</v>
      </c>
      <c r="AB15" t="s">
        <v>43</v>
      </c>
      <c r="AC15" t="e">
        <f>VLOOKUP(Table1[[#This Row],[Capacitance]],Values!A$13:B$50,2,0)</f>
        <v>#N/A</v>
      </c>
      <c r="AE15" t="str">
        <f>CONCATENATE(Table1[[#This Row],[Capacitance]],Table1[[#This Row],[Stock]])</f>
        <v>0.02ÂuF</v>
      </c>
    </row>
    <row r="16" spans="1:33" hidden="1">
      <c r="A16" t="s">
        <v>28</v>
      </c>
      <c r="B16" t="s">
        <v>91</v>
      </c>
      <c r="C16" t="s">
        <v>205</v>
      </c>
      <c r="D16" t="s">
        <v>206</v>
      </c>
      <c r="E16" t="s">
        <v>32</v>
      </c>
      <c r="F16" t="s">
        <v>207</v>
      </c>
      <c r="G16">
        <v>72104</v>
      </c>
      <c r="H16">
        <v>0</v>
      </c>
      <c r="I16">
        <v>0.12</v>
      </c>
      <c r="J16">
        <v>0</v>
      </c>
      <c r="K16">
        <v>1</v>
      </c>
      <c r="L16" t="s">
        <v>34</v>
      </c>
      <c r="M16" t="s">
        <v>35</v>
      </c>
      <c r="N16" t="s">
        <v>6758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  <c r="T16" t="s">
        <v>42</v>
      </c>
      <c r="U16" t="s">
        <v>43</v>
      </c>
      <c r="V16" t="s">
        <v>44</v>
      </c>
      <c r="W16" t="s">
        <v>45</v>
      </c>
      <c r="X16" t="s">
        <v>43</v>
      </c>
      <c r="Y16" t="s">
        <v>96</v>
      </c>
      <c r="Z16" t="s">
        <v>43</v>
      </c>
      <c r="AA16" t="s">
        <v>43</v>
      </c>
      <c r="AB16" t="s">
        <v>43</v>
      </c>
      <c r="AC16" t="e">
        <f>VLOOKUP(Table1[[#This Row],[Capacitance]],Values!A$13:B$50,2,0)</f>
        <v>#N/A</v>
      </c>
      <c r="AE16" t="str">
        <f>CONCATENATE(Table1[[#This Row],[Capacitance]],Table1[[#This Row],[Stock]])</f>
        <v>0.033ÂuF</v>
      </c>
    </row>
    <row r="17" spans="1:31" hidden="1">
      <c r="A17" t="s">
        <v>28</v>
      </c>
      <c r="B17" t="s">
        <v>47</v>
      </c>
      <c r="C17" t="s">
        <v>456</v>
      </c>
      <c r="D17" t="s">
        <v>457</v>
      </c>
      <c r="E17" t="s">
        <v>32</v>
      </c>
      <c r="F17" t="s">
        <v>458</v>
      </c>
      <c r="G17">
        <v>14807</v>
      </c>
      <c r="H17">
        <v>0</v>
      </c>
      <c r="I17">
        <v>0.26</v>
      </c>
      <c r="J17">
        <v>0</v>
      </c>
      <c r="K17">
        <v>1</v>
      </c>
      <c r="L17" t="s">
        <v>34</v>
      </c>
      <c r="M17" t="s">
        <v>35</v>
      </c>
      <c r="N17" t="s">
        <v>6758</v>
      </c>
      <c r="O17" t="s">
        <v>37</v>
      </c>
      <c r="P17" t="s">
        <v>178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44</v>
      </c>
      <c r="W17" t="s">
        <v>45</v>
      </c>
      <c r="X17" t="s">
        <v>43</v>
      </c>
      <c r="Y17" t="s">
        <v>56</v>
      </c>
      <c r="Z17" t="s">
        <v>43</v>
      </c>
      <c r="AA17" t="s">
        <v>43</v>
      </c>
      <c r="AB17" t="s">
        <v>43</v>
      </c>
      <c r="AC17" t="e">
        <f>VLOOKUP(Table1[[#This Row],[Capacitance]],Values!A$13:B$50,2,0)</f>
        <v>#N/A</v>
      </c>
      <c r="AE17" t="str">
        <f>CONCATENATE(Table1[[#This Row],[Capacitance]],Table1[[#This Row],[Stock]])</f>
        <v>0.033ÂuF</v>
      </c>
    </row>
    <row r="18" spans="1:31" hidden="1">
      <c r="A18" t="s">
        <v>28</v>
      </c>
      <c r="B18" t="s">
        <v>283</v>
      </c>
      <c r="C18" t="s">
        <v>718</v>
      </c>
      <c r="D18" t="s">
        <v>719</v>
      </c>
      <c r="E18" t="s">
        <v>32</v>
      </c>
      <c r="F18" t="s">
        <v>720</v>
      </c>
      <c r="G18">
        <v>6948</v>
      </c>
      <c r="H18">
        <v>0</v>
      </c>
      <c r="I18">
        <v>0.47</v>
      </c>
      <c r="J18">
        <v>0</v>
      </c>
      <c r="K18">
        <v>1</v>
      </c>
      <c r="L18" t="s">
        <v>34</v>
      </c>
      <c r="M18" t="s">
        <v>35</v>
      </c>
      <c r="N18" t="s">
        <v>6758</v>
      </c>
      <c r="O18" t="s">
        <v>72</v>
      </c>
      <c r="P18" t="s">
        <v>38</v>
      </c>
      <c r="Q18" t="s">
        <v>478</v>
      </c>
      <c r="R18" t="s">
        <v>40</v>
      </c>
      <c r="S18" t="s">
        <v>41</v>
      </c>
      <c r="T18" t="s">
        <v>42</v>
      </c>
      <c r="U18" t="s">
        <v>43</v>
      </c>
      <c r="V18" t="s">
        <v>44</v>
      </c>
      <c r="W18" t="s">
        <v>45</v>
      </c>
      <c r="X18" t="s">
        <v>43</v>
      </c>
      <c r="Y18" t="s">
        <v>288</v>
      </c>
      <c r="Z18" t="s">
        <v>43</v>
      </c>
      <c r="AA18" t="s">
        <v>43</v>
      </c>
      <c r="AB18" t="s">
        <v>43</v>
      </c>
      <c r="AC18" t="e">
        <f>VLOOKUP(Table1[[#This Row],[Capacitance]],Values!A$13:B$50,2,0)</f>
        <v>#N/A</v>
      </c>
      <c r="AE18" t="str">
        <f>CONCATENATE(Table1[[#This Row],[Capacitance]],Table1[[#This Row],[Stock]])</f>
        <v>0.033ÂuF</v>
      </c>
    </row>
    <row r="19" spans="1:31" hidden="1">
      <c r="A19" t="s">
        <v>28</v>
      </c>
      <c r="B19" t="s">
        <v>47</v>
      </c>
      <c r="C19" t="s">
        <v>650</v>
      </c>
      <c r="D19" t="s">
        <v>651</v>
      </c>
      <c r="E19" t="s">
        <v>32</v>
      </c>
      <c r="F19" t="s">
        <v>652</v>
      </c>
      <c r="G19">
        <v>1542</v>
      </c>
      <c r="H19">
        <v>0</v>
      </c>
      <c r="I19">
        <v>0.45</v>
      </c>
      <c r="J19">
        <v>0</v>
      </c>
      <c r="K19">
        <v>1</v>
      </c>
      <c r="L19" t="s">
        <v>34</v>
      </c>
      <c r="M19" t="s">
        <v>35</v>
      </c>
      <c r="N19" t="s">
        <v>6759</v>
      </c>
      <c r="O19" t="s">
        <v>72</v>
      </c>
      <c r="P19" t="s">
        <v>38</v>
      </c>
      <c r="Q19" t="s">
        <v>478</v>
      </c>
      <c r="R19" t="s">
        <v>40</v>
      </c>
      <c r="S19" t="s">
        <v>41</v>
      </c>
      <c r="T19" t="s">
        <v>42</v>
      </c>
      <c r="U19" t="s">
        <v>43</v>
      </c>
      <c r="V19" t="s">
        <v>44</v>
      </c>
      <c r="W19" t="s">
        <v>45</v>
      </c>
      <c r="X19" t="s">
        <v>43</v>
      </c>
      <c r="Y19" t="s">
        <v>56</v>
      </c>
      <c r="Z19" t="s">
        <v>43</v>
      </c>
      <c r="AA19" t="s">
        <v>43</v>
      </c>
      <c r="AB19" t="s">
        <v>43</v>
      </c>
      <c r="AC19" t="e">
        <f>VLOOKUP(Table1[[#This Row],[Capacitance]],Values!A$13:B$50,2,0)</f>
        <v>#N/A</v>
      </c>
      <c r="AE19" t="str">
        <f>CONCATENATE(Table1[[#This Row],[Capacitance]],Table1[[#This Row],[Stock]])</f>
        <v>0.043ÂuF</v>
      </c>
    </row>
    <row r="20" spans="1:31" hidden="1">
      <c r="A20" t="s">
        <v>28</v>
      </c>
      <c r="B20" t="s">
        <v>47</v>
      </c>
      <c r="C20" t="s">
        <v>249</v>
      </c>
      <c r="D20" t="s">
        <v>250</v>
      </c>
      <c r="E20" t="s">
        <v>32</v>
      </c>
      <c r="F20" t="s">
        <v>251</v>
      </c>
      <c r="G20">
        <v>52268</v>
      </c>
      <c r="H20">
        <v>0</v>
      </c>
      <c r="I20">
        <v>0.15</v>
      </c>
      <c r="J20">
        <v>0</v>
      </c>
      <c r="K20">
        <v>1</v>
      </c>
      <c r="L20" t="s">
        <v>34</v>
      </c>
      <c r="M20" t="s">
        <v>35</v>
      </c>
      <c r="N20" t="s">
        <v>6760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44</v>
      </c>
      <c r="W20" t="s">
        <v>45</v>
      </c>
      <c r="X20" t="s">
        <v>43</v>
      </c>
      <c r="Y20" t="s">
        <v>56</v>
      </c>
      <c r="Z20" t="s">
        <v>43</v>
      </c>
      <c r="AA20" t="s">
        <v>43</v>
      </c>
      <c r="AB20" t="s">
        <v>43</v>
      </c>
      <c r="AC20" t="e">
        <f>VLOOKUP(Table1[[#This Row],[Capacitance]],Values!A$13:B$50,2,0)</f>
        <v>#N/A</v>
      </c>
      <c r="AE20" t="str">
        <f>CONCATENATE(Table1[[#This Row],[Capacitance]],Table1[[#This Row],[Stock]])</f>
        <v>0.047ÂuF</v>
      </c>
    </row>
    <row r="21" spans="1:31" hidden="1">
      <c r="A21" t="s">
        <v>28</v>
      </c>
      <c r="B21" t="s">
        <v>47</v>
      </c>
      <c r="C21" t="s">
        <v>367</v>
      </c>
      <c r="D21" t="s">
        <v>368</v>
      </c>
      <c r="E21" t="s">
        <v>32</v>
      </c>
      <c r="F21" t="s">
        <v>369</v>
      </c>
      <c r="G21">
        <v>16379</v>
      </c>
      <c r="H21">
        <v>0</v>
      </c>
      <c r="I21">
        <v>0.18</v>
      </c>
      <c r="J21">
        <v>0</v>
      </c>
      <c r="K21">
        <v>1</v>
      </c>
      <c r="L21" t="s">
        <v>34</v>
      </c>
      <c r="M21" t="s">
        <v>35</v>
      </c>
      <c r="N21" t="s">
        <v>6760</v>
      </c>
      <c r="O21" t="s">
        <v>37</v>
      </c>
      <c r="P21" t="s">
        <v>178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44</v>
      </c>
      <c r="W21" t="s">
        <v>45</v>
      </c>
      <c r="X21" t="s">
        <v>43</v>
      </c>
      <c r="Y21" t="s">
        <v>56</v>
      </c>
      <c r="Z21" t="s">
        <v>43</v>
      </c>
      <c r="AA21" t="s">
        <v>43</v>
      </c>
      <c r="AB21" t="s">
        <v>43</v>
      </c>
      <c r="AC21" t="e">
        <f>VLOOKUP(Table1[[#This Row],[Capacitance]],Values!A$13:B$50,2,0)</f>
        <v>#N/A</v>
      </c>
      <c r="AE21" t="str">
        <f>CONCATENATE(Table1[[#This Row],[Capacitance]],Table1[[#This Row],[Stock]])</f>
        <v>0.047ÂuF</v>
      </c>
    </row>
    <row r="22" spans="1:31" hidden="1">
      <c r="A22" t="s">
        <v>28</v>
      </c>
      <c r="B22" t="s">
        <v>47</v>
      </c>
      <c r="C22" t="s">
        <v>619</v>
      </c>
      <c r="D22" t="s">
        <v>620</v>
      </c>
      <c r="E22" t="s">
        <v>32</v>
      </c>
      <c r="F22" t="s">
        <v>621</v>
      </c>
      <c r="G22">
        <v>4999</v>
      </c>
      <c r="H22">
        <v>0</v>
      </c>
      <c r="I22">
        <v>0.46</v>
      </c>
      <c r="J22">
        <v>0</v>
      </c>
      <c r="K22">
        <v>1</v>
      </c>
      <c r="L22" t="s">
        <v>34</v>
      </c>
      <c r="M22" t="s">
        <v>35</v>
      </c>
      <c r="N22" t="s">
        <v>6760</v>
      </c>
      <c r="O22" t="s">
        <v>72</v>
      </c>
      <c r="P22" t="s">
        <v>38</v>
      </c>
      <c r="Q22" t="s">
        <v>478</v>
      </c>
      <c r="R22" t="s">
        <v>40</v>
      </c>
      <c r="S22" t="s">
        <v>41</v>
      </c>
      <c r="T22" t="s">
        <v>42</v>
      </c>
      <c r="U22" t="s">
        <v>43</v>
      </c>
      <c r="V22" t="s">
        <v>44</v>
      </c>
      <c r="W22" t="s">
        <v>45</v>
      </c>
      <c r="X22" t="s">
        <v>43</v>
      </c>
      <c r="Y22" t="s">
        <v>56</v>
      </c>
      <c r="Z22" t="s">
        <v>43</v>
      </c>
      <c r="AA22" t="s">
        <v>43</v>
      </c>
      <c r="AB22" t="s">
        <v>43</v>
      </c>
      <c r="AC22" t="e">
        <f>VLOOKUP(Table1[[#This Row],[Capacitance]],Values!A$13:B$50,2,0)</f>
        <v>#N/A</v>
      </c>
      <c r="AE22" t="str">
        <f>CONCATENATE(Table1[[#This Row],[Capacitance]],Table1[[#This Row],[Stock]])</f>
        <v>0.047ÂuF</v>
      </c>
    </row>
    <row r="23" spans="1:31" hidden="1">
      <c r="A23" t="s">
        <v>28</v>
      </c>
      <c r="B23" t="s">
        <v>47</v>
      </c>
      <c r="C23" t="s">
        <v>971</v>
      </c>
      <c r="D23" t="s">
        <v>972</v>
      </c>
      <c r="E23" t="s">
        <v>32</v>
      </c>
      <c r="F23" t="s">
        <v>973</v>
      </c>
      <c r="G23">
        <v>548</v>
      </c>
      <c r="H23">
        <v>0</v>
      </c>
      <c r="I23">
        <v>0.19</v>
      </c>
      <c r="J23">
        <v>0</v>
      </c>
      <c r="K23">
        <v>1</v>
      </c>
      <c r="L23" t="s">
        <v>34</v>
      </c>
      <c r="M23" t="s">
        <v>35</v>
      </c>
      <c r="N23" t="s">
        <v>6761</v>
      </c>
      <c r="O23" t="s">
        <v>37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44</v>
      </c>
      <c r="W23" t="s">
        <v>45</v>
      </c>
      <c r="X23" t="s">
        <v>43</v>
      </c>
      <c r="Y23" t="s">
        <v>56</v>
      </c>
      <c r="Z23" t="s">
        <v>43</v>
      </c>
      <c r="AA23" t="s">
        <v>43</v>
      </c>
      <c r="AB23" t="s">
        <v>43</v>
      </c>
      <c r="AC23" t="e">
        <f>VLOOKUP(Table1[[#This Row],[Capacitance]],Values!A$13:B$50,2,0)</f>
        <v>#N/A</v>
      </c>
      <c r="AE23" t="str">
        <f>CONCATENATE(Table1[[#This Row],[Capacitance]],Table1[[#This Row],[Stock]])</f>
        <v>0.056ÂuF</v>
      </c>
    </row>
    <row r="24" spans="1:31" hidden="1">
      <c r="A24" t="s">
        <v>28</v>
      </c>
      <c r="B24" t="s">
        <v>91</v>
      </c>
      <c r="C24" t="s">
        <v>356</v>
      </c>
      <c r="D24" t="s">
        <v>357</v>
      </c>
      <c r="E24" t="s">
        <v>32</v>
      </c>
      <c r="F24" t="s">
        <v>358</v>
      </c>
      <c r="G24">
        <v>19047</v>
      </c>
      <c r="H24">
        <v>0</v>
      </c>
      <c r="I24">
        <v>0.22</v>
      </c>
      <c r="J24">
        <v>0</v>
      </c>
      <c r="K24">
        <v>1</v>
      </c>
      <c r="L24" t="s">
        <v>34</v>
      </c>
      <c r="M24" t="s">
        <v>35</v>
      </c>
      <c r="N24" t="s">
        <v>6762</v>
      </c>
      <c r="O24" t="s">
        <v>37</v>
      </c>
      <c r="P24" t="s">
        <v>83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43</v>
      </c>
      <c r="Y24" t="s">
        <v>96</v>
      </c>
      <c r="Z24" t="s">
        <v>43</v>
      </c>
      <c r="AA24" t="s">
        <v>43</v>
      </c>
      <c r="AB24" t="s">
        <v>43</v>
      </c>
      <c r="AC24" t="e">
        <f>VLOOKUP(Table1[[#This Row],[Capacitance]],Values!A$13:B$50,2,0)</f>
        <v>#N/A</v>
      </c>
      <c r="AE24" t="str">
        <f>CONCATENATE(Table1[[#This Row],[Capacitance]],Table1[[#This Row],[Stock]])</f>
        <v>0.068ÂuF</v>
      </c>
    </row>
    <row r="25" spans="1:31" hidden="1">
      <c r="A25" t="s">
        <v>28</v>
      </c>
      <c r="B25" t="s">
        <v>47</v>
      </c>
      <c r="C25" t="s">
        <v>437</v>
      </c>
      <c r="D25" t="s">
        <v>438</v>
      </c>
      <c r="E25" t="s">
        <v>32</v>
      </c>
      <c r="F25" t="s">
        <v>439</v>
      </c>
      <c r="G25">
        <v>32561</v>
      </c>
      <c r="H25">
        <v>0</v>
      </c>
      <c r="I25">
        <v>0.25</v>
      </c>
      <c r="J25">
        <v>0</v>
      </c>
      <c r="K25">
        <v>1</v>
      </c>
      <c r="L25" t="s">
        <v>34</v>
      </c>
      <c r="M25" t="s">
        <v>35</v>
      </c>
      <c r="N25" t="s">
        <v>6762</v>
      </c>
      <c r="O25" t="s">
        <v>37</v>
      </c>
      <c r="P25" t="s">
        <v>38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44</v>
      </c>
      <c r="W25" t="s">
        <v>45</v>
      </c>
      <c r="X25" t="s">
        <v>43</v>
      </c>
      <c r="Y25" t="s">
        <v>56</v>
      </c>
      <c r="Z25" t="s">
        <v>43</v>
      </c>
      <c r="AA25" t="s">
        <v>43</v>
      </c>
      <c r="AB25" t="s">
        <v>43</v>
      </c>
      <c r="AC25" t="e">
        <f>VLOOKUP(Table1[[#This Row],[Capacitance]],Values!A$13:B$50,2,0)</f>
        <v>#N/A</v>
      </c>
      <c r="AE25" t="str">
        <f>CONCATENATE(Table1[[#This Row],[Capacitance]],Table1[[#This Row],[Stock]])</f>
        <v>0.068ÂuF</v>
      </c>
    </row>
    <row r="26" spans="1:31" hidden="1">
      <c r="A26" t="s">
        <v>28</v>
      </c>
      <c r="B26" t="s">
        <v>91</v>
      </c>
      <c r="C26" t="s">
        <v>829</v>
      </c>
      <c r="D26" t="s">
        <v>830</v>
      </c>
      <c r="E26" t="s">
        <v>32</v>
      </c>
      <c r="F26" t="s">
        <v>831</v>
      </c>
      <c r="G26">
        <v>11848</v>
      </c>
      <c r="H26">
        <v>0</v>
      </c>
      <c r="I26">
        <v>0.21</v>
      </c>
      <c r="J26">
        <v>0</v>
      </c>
      <c r="K26">
        <v>1</v>
      </c>
      <c r="L26" t="s">
        <v>34</v>
      </c>
      <c r="M26" t="s">
        <v>35</v>
      </c>
      <c r="N26" t="s">
        <v>6762</v>
      </c>
      <c r="O26" t="s">
        <v>37</v>
      </c>
      <c r="P26" t="s">
        <v>78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44</v>
      </c>
      <c r="W26" t="s">
        <v>45</v>
      </c>
      <c r="X26" t="s">
        <v>43</v>
      </c>
      <c r="Y26" t="s">
        <v>96</v>
      </c>
      <c r="Z26" t="s">
        <v>43</v>
      </c>
      <c r="AA26" t="s">
        <v>43</v>
      </c>
      <c r="AB26" t="s">
        <v>43</v>
      </c>
      <c r="AC26" t="e">
        <f>VLOOKUP(Table1[[#This Row],[Capacitance]],Values!A$13:B$50,2,0)</f>
        <v>#N/A</v>
      </c>
      <c r="AE26" t="str">
        <f>CONCATENATE(Table1[[#This Row],[Capacitance]],Table1[[#This Row],[Stock]])</f>
        <v>0.068ÂuF</v>
      </c>
    </row>
    <row r="27" spans="1:31" hidden="1">
      <c r="A27" t="s">
        <v>28</v>
      </c>
      <c r="B27" t="s">
        <v>47</v>
      </c>
      <c r="C27" t="s">
        <v>471</v>
      </c>
      <c r="D27" t="s">
        <v>472</v>
      </c>
      <c r="E27" t="s">
        <v>32</v>
      </c>
      <c r="F27" t="s">
        <v>473</v>
      </c>
      <c r="G27">
        <v>41045</v>
      </c>
      <c r="H27">
        <v>0</v>
      </c>
      <c r="I27">
        <v>0.28999999999999998</v>
      </c>
      <c r="J27">
        <v>0</v>
      </c>
      <c r="K27">
        <v>1</v>
      </c>
      <c r="L27" t="s">
        <v>34</v>
      </c>
      <c r="M27" t="s">
        <v>35</v>
      </c>
      <c r="N27" t="s">
        <v>6763</v>
      </c>
      <c r="O27" t="s">
        <v>37</v>
      </c>
      <c r="P27" t="s">
        <v>83</v>
      </c>
      <c r="Q27" t="s">
        <v>39</v>
      </c>
      <c r="R27" t="s">
        <v>40</v>
      </c>
      <c r="S27" t="s">
        <v>41</v>
      </c>
      <c r="T27" t="s">
        <v>42</v>
      </c>
      <c r="U27" t="s">
        <v>43</v>
      </c>
      <c r="V27" t="s">
        <v>44</v>
      </c>
      <c r="W27" t="s">
        <v>45</v>
      </c>
      <c r="X27" t="s">
        <v>43</v>
      </c>
      <c r="Y27" t="s">
        <v>56</v>
      </c>
      <c r="Z27" t="s">
        <v>43</v>
      </c>
      <c r="AA27" t="s">
        <v>43</v>
      </c>
      <c r="AB27" t="s">
        <v>43</v>
      </c>
      <c r="AC27" t="e">
        <f>VLOOKUP(Table1[[#This Row],[Capacitance]],Values!A$13:B$50,2,0)</f>
        <v>#N/A</v>
      </c>
      <c r="AE27" t="str">
        <f>CONCATENATE(Table1[[#This Row],[Capacitance]],Table1[[#This Row],[Stock]])</f>
        <v>0.15ÂuF</v>
      </c>
    </row>
    <row r="28" spans="1:31" hidden="1">
      <c r="A28" t="s">
        <v>28</v>
      </c>
      <c r="B28" t="s">
        <v>47</v>
      </c>
      <c r="C28" t="s">
        <v>541</v>
      </c>
      <c r="D28" t="s">
        <v>542</v>
      </c>
      <c r="E28" t="s">
        <v>32</v>
      </c>
      <c r="F28" t="s">
        <v>543</v>
      </c>
      <c r="G28">
        <v>40096</v>
      </c>
      <c r="H28">
        <v>0</v>
      </c>
      <c r="I28">
        <v>0.28000000000000003</v>
      </c>
      <c r="J28">
        <v>0</v>
      </c>
      <c r="K28">
        <v>1</v>
      </c>
      <c r="L28" t="s">
        <v>34</v>
      </c>
      <c r="M28" t="s">
        <v>35</v>
      </c>
      <c r="N28" t="s">
        <v>6763</v>
      </c>
      <c r="O28" t="s">
        <v>37</v>
      </c>
      <c r="P28" t="s">
        <v>38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44</v>
      </c>
      <c r="W28" t="s">
        <v>45</v>
      </c>
      <c r="X28" t="s">
        <v>43</v>
      </c>
      <c r="Y28" t="s">
        <v>56</v>
      </c>
      <c r="Z28" t="s">
        <v>43</v>
      </c>
      <c r="AA28" t="s">
        <v>43</v>
      </c>
      <c r="AB28" t="s">
        <v>43</v>
      </c>
      <c r="AC28" t="e">
        <f>VLOOKUP(Table1[[#This Row],[Capacitance]],Values!A$13:B$50,2,0)</f>
        <v>#N/A</v>
      </c>
      <c r="AE28" t="str">
        <f>CONCATENATE(Table1[[#This Row],[Capacitance]],Table1[[#This Row],[Stock]])</f>
        <v>0.15ÂuF</v>
      </c>
    </row>
    <row r="29" spans="1:31" hidden="1">
      <c r="A29" t="s">
        <v>28</v>
      </c>
      <c r="B29" t="s">
        <v>47</v>
      </c>
      <c r="C29" t="s">
        <v>921</v>
      </c>
      <c r="D29" t="s">
        <v>922</v>
      </c>
      <c r="E29" t="s">
        <v>32</v>
      </c>
      <c r="F29" t="s">
        <v>923</v>
      </c>
      <c r="G29">
        <v>1476</v>
      </c>
      <c r="H29">
        <v>0</v>
      </c>
      <c r="I29">
        <v>0.28999999999999998</v>
      </c>
      <c r="J29">
        <v>0</v>
      </c>
      <c r="K29">
        <v>1</v>
      </c>
      <c r="L29" t="s">
        <v>34</v>
      </c>
      <c r="M29" t="s">
        <v>35</v>
      </c>
      <c r="N29" t="s">
        <v>6763</v>
      </c>
      <c r="O29" t="s">
        <v>52</v>
      </c>
      <c r="P29" t="s">
        <v>38</v>
      </c>
      <c r="Q29" t="s">
        <v>39</v>
      </c>
      <c r="R29" t="s">
        <v>40</v>
      </c>
      <c r="S29" t="s">
        <v>41</v>
      </c>
      <c r="T29" t="s">
        <v>42</v>
      </c>
      <c r="U29" t="s">
        <v>43</v>
      </c>
      <c r="V29" t="s">
        <v>44</v>
      </c>
      <c r="W29" t="s">
        <v>45</v>
      </c>
      <c r="X29" t="s">
        <v>43</v>
      </c>
      <c r="Y29" t="s">
        <v>56</v>
      </c>
      <c r="Z29" t="s">
        <v>43</v>
      </c>
      <c r="AA29" t="s">
        <v>43</v>
      </c>
      <c r="AB29" t="s">
        <v>43</v>
      </c>
      <c r="AC29" t="e">
        <f>VLOOKUP(Table1[[#This Row],[Capacitance]],Values!A$13:B$50,2,0)</f>
        <v>#N/A</v>
      </c>
      <c r="AE29" t="str">
        <f>CONCATENATE(Table1[[#This Row],[Capacitance]],Table1[[#This Row],[Stock]])</f>
        <v>0.15ÂuF</v>
      </c>
    </row>
    <row r="30" spans="1:31" hidden="1">
      <c r="A30" t="s">
        <v>28</v>
      </c>
      <c r="B30" t="s">
        <v>47</v>
      </c>
      <c r="C30" t="s">
        <v>581</v>
      </c>
      <c r="D30" t="s">
        <v>582</v>
      </c>
      <c r="E30" t="s">
        <v>32</v>
      </c>
      <c r="F30" t="s">
        <v>583</v>
      </c>
      <c r="G30">
        <v>18367</v>
      </c>
      <c r="H30">
        <v>0</v>
      </c>
      <c r="I30">
        <v>0.37</v>
      </c>
      <c r="J30">
        <v>0</v>
      </c>
      <c r="K30">
        <v>1</v>
      </c>
      <c r="L30" t="s">
        <v>34</v>
      </c>
      <c r="M30" t="s">
        <v>35</v>
      </c>
      <c r="N30" t="s">
        <v>6764</v>
      </c>
      <c r="O30" t="s">
        <v>37</v>
      </c>
      <c r="P30" t="s">
        <v>38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  <c r="X30" t="s">
        <v>43</v>
      </c>
      <c r="Y30" t="s">
        <v>56</v>
      </c>
      <c r="Z30" t="s">
        <v>43</v>
      </c>
      <c r="AA30" t="s">
        <v>43</v>
      </c>
      <c r="AB30" t="s">
        <v>43</v>
      </c>
      <c r="AC30" t="e">
        <f>VLOOKUP(Table1[[#This Row],[Capacitance]],Values!A$13:B$50,2,0)</f>
        <v>#N/A</v>
      </c>
      <c r="AE30" t="str">
        <f>CONCATENATE(Table1[[#This Row],[Capacitance]],Table1[[#This Row],[Stock]])</f>
        <v>0.18ÂuF</v>
      </c>
    </row>
    <row r="31" spans="1:31" hidden="1">
      <c r="A31" t="s">
        <v>28</v>
      </c>
      <c r="B31" t="s">
        <v>47</v>
      </c>
      <c r="C31" t="s">
        <v>57</v>
      </c>
      <c r="D31" t="s">
        <v>58</v>
      </c>
      <c r="E31" t="s">
        <v>32</v>
      </c>
      <c r="F31" t="s">
        <v>59</v>
      </c>
      <c r="G31">
        <v>190362</v>
      </c>
      <c r="H31">
        <v>0</v>
      </c>
      <c r="I31">
        <v>0.18</v>
      </c>
      <c r="J31">
        <v>0</v>
      </c>
      <c r="K31">
        <v>1</v>
      </c>
      <c r="L31" t="s">
        <v>34</v>
      </c>
      <c r="M31" t="s">
        <v>35</v>
      </c>
      <c r="N31" t="s">
        <v>6745</v>
      </c>
      <c r="O31" t="s">
        <v>37</v>
      </c>
      <c r="P31" t="s">
        <v>38</v>
      </c>
      <c r="Q31" t="s">
        <v>39</v>
      </c>
      <c r="R31" t="s">
        <v>40</v>
      </c>
      <c r="S31" t="s">
        <v>41</v>
      </c>
      <c r="T31" t="s">
        <v>42</v>
      </c>
      <c r="U31" t="s">
        <v>43</v>
      </c>
      <c r="V31" t="s">
        <v>44</v>
      </c>
      <c r="W31" t="s">
        <v>45</v>
      </c>
      <c r="X31" t="s">
        <v>43</v>
      </c>
      <c r="Y31" t="s">
        <v>56</v>
      </c>
      <c r="Z31" t="s">
        <v>43</v>
      </c>
      <c r="AA31" t="s">
        <v>43</v>
      </c>
      <c r="AB31" t="s">
        <v>43</v>
      </c>
      <c r="AC31" t="str">
        <f>VLOOKUP(Table1[[#This Row],[Capacitance]],Values!A$13:B$50,2,0)</f>
        <v>STOCK</v>
      </c>
      <c r="AD31" t="s">
        <v>1247</v>
      </c>
      <c r="AE31" t="str">
        <f>CONCATENATE(Table1[[#This Row],[Capacitance]],Table1[[#This Row],[Stock]])</f>
        <v>0.1ÂuFSTOCK</v>
      </c>
    </row>
    <row r="32" spans="1:31" hidden="1">
      <c r="A32" t="s">
        <v>28</v>
      </c>
      <c r="B32" t="s">
        <v>47</v>
      </c>
      <c r="C32" t="s">
        <v>854</v>
      </c>
      <c r="D32" t="s">
        <v>855</v>
      </c>
      <c r="E32" t="s">
        <v>32</v>
      </c>
      <c r="F32" t="s">
        <v>59</v>
      </c>
      <c r="G32">
        <v>9724</v>
      </c>
      <c r="H32">
        <v>0</v>
      </c>
      <c r="I32">
        <v>0.18</v>
      </c>
      <c r="J32">
        <v>0</v>
      </c>
      <c r="K32">
        <v>1</v>
      </c>
      <c r="L32" t="s">
        <v>34</v>
      </c>
      <c r="M32" t="s">
        <v>35</v>
      </c>
      <c r="N32" t="s">
        <v>6745</v>
      </c>
      <c r="O32" t="s">
        <v>37</v>
      </c>
      <c r="P32" t="s">
        <v>38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  <c r="X32" t="s">
        <v>43</v>
      </c>
      <c r="Y32" t="s">
        <v>56</v>
      </c>
      <c r="Z32" t="s">
        <v>43</v>
      </c>
      <c r="AA32" t="s">
        <v>43</v>
      </c>
      <c r="AB32" t="s">
        <v>43</v>
      </c>
      <c r="AC32" t="str">
        <f>VLOOKUP(Table1[[#This Row],[Capacitance]],Values!A$13:B$50,2,0)</f>
        <v>STOCK</v>
      </c>
      <c r="AE32" t="str">
        <f>CONCATENATE(Table1[[#This Row],[Capacitance]],Table1[[#This Row],[Stock]])</f>
        <v>0.1ÂuF</v>
      </c>
    </row>
    <row r="33" spans="1:31" hidden="1">
      <c r="A33" t="s">
        <v>28</v>
      </c>
      <c r="B33" t="s">
        <v>91</v>
      </c>
      <c r="C33" t="s">
        <v>941</v>
      </c>
      <c r="D33" t="s">
        <v>942</v>
      </c>
      <c r="E33" t="s">
        <v>32</v>
      </c>
      <c r="F33" t="s">
        <v>943</v>
      </c>
      <c r="G33">
        <v>6153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6745</v>
      </c>
      <c r="O33" t="s">
        <v>189</v>
      </c>
      <c r="P33" t="s">
        <v>38</v>
      </c>
      <c r="Q33" t="s">
        <v>190</v>
      </c>
      <c r="R33" t="s">
        <v>40</v>
      </c>
      <c r="S33" t="s">
        <v>191</v>
      </c>
      <c r="T33" t="s">
        <v>42</v>
      </c>
      <c r="U33" t="s">
        <v>43</v>
      </c>
      <c r="V33" t="s">
        <v>44</v>
      </c>
      <c r="W33" t="s">
        <v>45</v>
      </c>
      <c r="X33" t="s">
        <v>43</v>
      </c>
      <c r="Y33" t="s">
        <v>96</v>
      </c>
      <c r="Z33" t="s">
        <v>43</v>
      </c>
      <c r="AA33" t="s">
        <v>43</v>
      </c>
      <c r="AB33" t="s">
        <v>43</v>
      </c>
      <c r="AC33" t="str">
        <f>VLOOKUP(Table1[[#This Row],[Capacitance]],Values!A$13:B$50,2,0)</f>
        <v>STOCK</v>
      </c>
      <c r="AE33" t="str">
        <f>CONCATENATE(Table1[[#This Row],[Capacitance]],Table1[[#This Row],[Stock]])</f>
        <v>0.1ÂuF</v>
      </c>
    </row>
    <row r="34" spans="1:31" hidden="1">
      <c r="A34" t="s">
        <v>28</v>
      </c>
      <c r="B34" t="s">
        <v>47</v>
      </c>
      <c r="C34" t="s">
        <v>968</v>
      </c>
      <c r="D34" t="s">
        <v>969</v>
      </c>
      <c r="E34" t="s">
        <v>32</v>
      </c>
      <c r="F34" t="s">
        <v>970</v>
      </c>
      <c r="G34">
        <v>879</v>
      </c>
      <c r="H34">
        <v>0</v>
      </c>
      <c r="I34">
        <v>0.14000000000000001</v>
      </c>
      <c r="J34">
        <v>0</v>
      </c>
      <c r="K34">
        <v>1</v>
      </c>
      <c r="L34" t="s">
        <v>34</v>
      </c>
      <c r="M34" t="s">
        <v>35</v>
      </c>
      <c r="N34" t="s">
        <v>6745</v>
      </c>
      <c r="O34" t="s">
        <v>52</v>
      </c>
      <c r="P34" t="s">
        <v>38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44</v>
      </c>
      <c r="W34" t="s">
        <v>45</v>
      </c>
      <c r="X34" t="s">
        <v>43</v>
      </c>
      <c r="Y34" t="s">
        <v>56</v>
      </c>
      <c r="Z34" t="s">
        <v>43</v>
      </c>
      <c r="AA34" t="s">
        <v>43</v>
      </c>
      <c r="AB34" t="s">
        <v>43</v>
      </c>
      <c r="AC34" t="str">
        <f>VLOOKUP(Table1[[#This Row],[Capacitance]],Values!A$13:B$50,2,0)</f>
        <v>STOCK</v>
      </c>
      <c r="AE34" t="str">
        <f>CONCATENATE(Table1[[#This Row],[Capacitance]],Table1[[#This Row],[Stock]])</f>
        <v>0.1ÂuF</v>
      </c>
    </row>
    <row r="35" spans="1:31" hidden="1">
      <c r="A35" t="s">
        <v>28</v>
      </c>
      <c r="B35" t="s">
        <v>29</v>
      </c>
      <c r="C35" t="s">
        <v>186</v>
      </c>
      <c r="D35" t="s">
        <v>187</v>
      </c>
      <c r="E35" t="s">
        <v>32</v>
      </c>
      <c r="F35" t="s">
        <v>188</v>
      </c>
      <c r="G35">
        <v>348069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6745</v>
      </c>
      <c r="O35" t="s">
        <v>189</v>
      </c>
      <c r="P35" t="s">
        <v>83</v>
      </c>
      <c r="Q35" t="s">
        <v>190</v>
      </c>
      <c r="R35" t="s">
        <v>40</v>
      </c>
      <c r="S35" t="s">
        <v>191</v>
      </c>
      <c r="T35" t="s">
        <v>42</v>
      </c>
      <c r="U35" t="s">
        <v>43</v>
      </c>
      <c r="V35" t="s">
        <v>44</v>
      </c>
      <c r="W35" t="s">
        <v>45</v>
      </c>
      <c r="X35" t="s">
        <v>43</v>
      </c>
      <c r="Y35" t="s">
        <v>46</v>
      </c>
      <c r="Z35" t="s">
        <v>43</v>
      </c>
      <c r="AA35" t="s">
        <v>43</v>
      </c>
      <c r="AB35" t="s">
        <v>43</v>
      </c>
      <c r="AC35" t="str">
        <f>VLOOKUP(Table1[[#This Row],[Capacitance]],Values!A$13:B$50,2,0)</f>
        <v>STOCK</v>
      </c>
      <c r="AE35" t="str">
        <f>CONCATENATE(Table1[[#This Row],[Capacitance]],Table1[[#This Row],[Stock]])</f>
        <v>0.1ÂuF</v>
      </c>
    </row>
    <row r="36" spans="1:31" hidden="1">
      <c r="A36" t="s">
        <v>28</v>
      </c>
      <c r="B36" t="s">
        <v>47</v>
      </c>
      <c r="C36" t="s">
        <v>192</v>
      </c>
      <c r="D36" t="s">
        <v>193</v>
      </c>
      <c r="E36" t="s">
        <v>32</v>
      </c>
      <c r="F36" t="s">
        <v>194</v>
      </c>
      <c r="G36">
        <v>74245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6745</v>
      </c>
      <c r="O36" t="s">
        <v>37</v>
      </c>
      <c r="P36" t="s">
        <v>83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44</v>
      </c>
      <c r="W36" t="s">
        <v>45</v>
      </c>
      <c r="X36" t="s">
        <v>43</v>
      </c>
      <c r="Y36" t="s">
        <v>56</v>
      </c>
      <c r="Z36" t="s">
        <v>43</v>
      </c>
      <c r="AA36" t="s">
        <v>43</v>
      </c>
      <c r="AB36" t="s">
        <v>43</v>
      </c>
      <c r="AC36" t="str">
        <f>VLOOKUP(Table1[[#This Row],[Capacitance]],Values!A$13:B$50,2,0)</f>
        <v>STOCK</v>
      </c>
      <c r="AE36" t="str">
        <f>CONCATENATE(Table1[[#This Row],[Capacitance]],Table1[[#This Row],[Stock]])</f>
        <v>0.1ÂuF</v>
      </c>
    </row>
    <row r="37" spans="1:31" hidden="1">
      <c r="A37" t="s">
        <v>28</v>
      </c>
      <c r="B37" t="s">
        <v>91</v>
      </c>
      <c r="C37" t="s">
        <v>215</v>
      </c>
      <c r="D37" t="s">
        <v>216</v>
      </c>
      <c r="E37" t="s">
        <v>32</v>
      </c>
      <c r="F37" t="s">
        <v>217</v>
      </c>
      <c r="G37">
        <v>191555</v>
      </c>
      <c r="H37">
        <v>0</v>
      </c>
      <c r="I37">
        <v>0.13</v>
      </c>
      <c r="J37">
        <v>0</v>
      </c>
      <c r="K37">
        <v>1</v>
      </c>
      <c r="L37" t="s">
        <v>34</v>
      </c>
      <c r="M37" t="s">
        <v>35</v>
      </c>
      <c r="N37" t="s">
        <v>6745</v>
      </c>
      <c r="O37" t="s">
        <v>37</v>
      </c>
      <c r="P37" t="s">
        <v>78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  <c r="X37" t="s">
        <v>43</v>
      </c>
      <c r="Y37" t="s">
        <v>96</v>
      </c>
      <c r="Z37" t="s">
        <v>43</v>
      </c>
      <c r="AA37" t="s">
        <v>43</v>
      </c>
      <c r="AB37" t="s">
        <v>43</v>
      </c>
      <c r="AC37" t="str">
        <f>VLOOKUP(Table1[[#This Row],[Capacitance]],Values!A$13:B$50,2,0)</f>
        <v>STOCK</v>
      </c>
      <c r="AE37" t="str">
        <f>CONCATENATE(Table1[[#This Row],[Capacitance]],Table1[[#This Row],[Stock]])</f>
        <v>0.1ÂuF</v>
      </c>
    </row>
    <row r="38" spans="1:31" hidden="1">
      <c r="A38" t="s">
        <v>28</v>
      </c>
      <c r="B38" t="s">
        <v>47</v>
      </c>
      <c r="C38" t="s">
        <v>84</v>
      </c>
      <c r="D38" t="s">
        <v>85</v>
      </c>
      <c r="E38" t="s">
        <v>32</v>
      </c>
      <c r="F38" t="s">
        <v>86</v>
      </c>
      <c r="G38">
        <v>331011</v>
      </c>
      <c r="H38">
        <v>0</v>
      </c>
      <c r="I38">
        <v>0.25</v>
      </c>
      <c r="J38">
        <v>0</v>
      </c>
      <c r="K38">
        <v>1</v>
      </c>
      <c r="L38" t="s">
        <v>34</v>
      </c>
      <c r="M38" t="s">
        <v>35</v>
      </c>
      <c r="N38" t="s">
        <v>6746</v>
      </c>
      <c r="O38" t="s">
        <v>37</v>
      </c>
      <c r="P38" t="s">
        <v>38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44</v>
      </c>
      <c r="W38" t="s">
        <v>45</v>
      </c>
      <c r="X38" t="s">
        <v>43</v>
      </c>
      <c r="Y38" t="s">
        <v>56</v>
      </c>
      <c r="Z38" t="s">
        <v>43</v>
      </c>
      <c r="AA38" t="s">
        <v>43</v>
      </c>
      <c r="AB38" t="s">
        <v>43</v>
      </c>
      <c r="AC38" t="str">
        <f>VLOOKUP(Table1[[#This Row],[Capacitance]],Values!A$13:B$50,2,0)</f>
        <v>STOCK</v>
      </c>
      <c r="AD38" t="s">
        <v>1247</v>
      </c>
      <c r="AE38" t="str">
        <f>CONCATENATE(Table1[[#This Row],[Capacitance]],Table1[[#This Row],[Stock]])</f>
        <v>0.22ÂuFSTOCK</v>
      </c>
    </row>
    <row r="39" spans="1:31" hidden="1">
      <c r="A39" t="s">
        <v>28</v>
      </c>
      <c r="B39" t="s">
        <v>29</v>
      </c>
      <c r="C39" t="s">
        <v>384</v>
      </c>
      <c r="D39" t="s">
        <v>385</v>
      </c>
      <c r="E39" t="s">
        <v>32</v>
      </c>
      <c r="F39" t="s">
        <v>386</v>
      </c>
      <c r="G39">
        <v>37235</v>
      </c>
      <c r="H39">
        <v>0</v>
      </c>
      <c r="I39">
        <v>0.22</v>
      </c>
      <c r="J39">
        <v>0</v>
      </c>
      <c r="K39">
        <v>1</v>
      </c>
      <c r="L39" t="s">
        <v>34</v>
      </c>
      <c r="M39" t="s">
        <v>35</v>
      </c>
      <c r="N39" t="s">
        <v>6746</v>
      </c>
      <c r="O39" t="s">
        <v>189</v>
      </c>
      <c r="P39" t="s">
        <v>38</v>
      </c>
      <c r="Q39" t="s">
        <v>190</v>
      </c>
      <c r="R39" t="s">
        <v>40</v>
      </c>
      <c r="S39" t="s">
        <v>191</v>
      </c>
      <c r="T39" t="s">
        <v>42</v>
      </c>
      <c r="U39" t="s">
        <v>43</v>
      </c>
      <c r="V39" t="s">
        <v>44</v>
      </c>
      <c r="W39" t="s">
        <v>45</v>
      </c>
      <c r="X39" t="s">
        <v>43</v>
      </c>
      <c r="Y39" t="s">
        <v>46</v>
      </c>
      <c r="Z39" t="s">
        <v>43</v>
      </c>
      <c r="AA39" t="s">
        <v>43</v>
      </c>
      <c r="AB39" t="s">
        <v>43</v>
      </c>
      <c r="AC39" t="str">
        <f>VLOOKUP(Table1[[#This Row],[Capacitance]],Values!A$13:B$50,2,0)</f>
        <v>STOCK</v>
      </c>
      <c r="AE39" t="str">
        <f>CONCATENATE(Table1[[#This Row],[Capacitance]],Table1[[#This Row],[Stock]])</f>
        <v>0.22ÂuF</v>
      </c>
    </row>
    <row r="40" spans="1:31" hidden="1">
      <c r="A40" t="s">
        <v>28</v>
      </c>
      <c r="B40" t="s">
        <v>47</v>
      </c>
      <c r="C40" t="s">
        <v>440</v>
      </c>
      <c r="D40" t="s">
        <v>441</v>
      </c>
      <c r="E40" t="s">
        <v>32</v>
      </c>
      <c r="F40" t="s">
        <v>442</v>
      </c>
      <c r="G40">
        <v>19670</v>
      </c>
      <c r="H40">
        <v>0</v>
      </c>
      <c r="I40">
        <v>0.26</v>
      </c>
      <c r="J40">
        <v>0</v>
      </c>
      <c r="K40">
        <v>1</v>
      </c>
      <c r="L40" t="s">
        <v>34</v>
      </c>
      <c r="M40" t="s">
        <v>35</v>
      </c>
      <c r="N40" t="s">
        <v>6746</v>
      </c>
      <c r="O40" t="s">
        <v>52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t="s">
        <v>44</v>
      </c>
      <c r="W40" t="s">
        <v>45</v>
      </c>
      <c r="X40" t="s">
        <v>43</v>
      </c>
      <c r="Y40" t="s">
        <v>56</v>
      </c>
      <c r="Z40" t="s">
        <v>43</v>
      </c>
      <c r="AA40" t="s">
        <v>43</v>
      </c>
      <c r="AB40" t="s">
        <v>43</v>
      </c>
      <c r="AC40" t="str">
        <f>VLOOKUP(Table1[[#This Row],[Capacitance]],Values!A$13:B$50,2,0)</f>
        <v>STOCK</v>
      </c>
      <c r="AE40" t="str">
        <f>CONCATENATE(Table1[[#This Row],[Capacitance]],Table1[[#This Row],[Stock]])</f>
        <v>0.22ÂuF</v>
      </c>
    </row>
    <row r="41" spans="1:31" hidden="1">
      <c r="A41" t="s">
        <v>28</v>
      </c>
      <c r="B41" t="s">
        <v>91</v>
      </c>
      <c r="C41" t="s">
        <v>666</v>
      </c>
      <c r="D41" t="s">
        <v>667</v>
      </c>
      <c r="E41" t="s">
        <v>32</v>
      </c>
      <c r="F41" t="s">
        <v>668</v>
      </c>
      <c r="G41">
        <v>10254</v>
      </c>
      <c r="H41">
        <v>0</v>
      </c>
      <c r="I41">
        <v>0.19</v>
      </c>
      <c r="J41">
        <v>0</v>
      </c>
      <c r="K41">
        <v>1</v>
      </c>
      <c r="L41" t="s">
        <v>34</v>
      </c>
      <c r="M41" t="s">
        <v>35</v>
      </c>
      <c r="N41" t="s">
        <v>6746</v>
      </c>
      <c r="O41" t="s">
        <v>189</v>
      </c>
      <c r="P41" t="s">
        <v>83</v>
      </c>
      <c r="Q41" t="s">
        <v>190</v>
      </c>
      <c r="R41" t="s">
        <v>40</v>
      </c>
      <c r="S41" t="s">
        <v>191</v>
      </c>
      <c r="T41" t="s">
        <v>42</v>
      </c>
      <c r="U41" t="s">
        <v>43</v>
      </c>
      <c r="V41" t="s">
        <v>44</v>
      </c>
      <c r="W41" t="s">
        <v>45</v>
      </c>
      <c r="X41" t="s">
        <v>43</v>
      </c>
      <c r="Y41" t="s">
        <v>96</v>
      </c>
      <c r="Z41" t="s">
        <v>43</v>
      </c>
      <c r="AA41" t="s">
        <v>43</v>
      </c>
      <c r="AB41" t="s">
        <v>43</v>
      </c>
      <c r="AC41" t="str">
        <f>VLOOKUP(Table1[[#This Row],[Capacitance]],Values!A$13:B$50,2,0)</f>
        <v>STOCK</v>
      </c>
      <c r="AE41" t="str">
        <f>CONCATENATE(Table1[[#This Row],[Capacitance]],Table1[[#This Row],[Stock]])</f>
        <v>0.22ÂuF</v>
      </c>
    </row>
    <row r="42" spans="1:31" hidden="1">
      <c r="A42" t="s">
        <v>28</v>
      </c>
      <c r="B42" t="s">
        <v>283</v>
      </c>
      <c r="C42" t="s">
        <v>552</v>
      </c>
      <c r="D42" t="s">
        <v>553</v>
      </c>
      <c r="E42" t="s">
        <v>32</v>
      </c>
      <c r="F42" t="s">
        <v>554</v>
      </c>
      <c r="G42">
        <v>14391</v>
      </c>
      <c r="H42">
        <v>0</v>
      </c>
      <c r="I42">
        <v>0.34</v>
      </c>
      <c r="J42">
        <v>0</v>
      </c>
      <c r="K42">
        <v>1</v>
      </c>
      <c r="L42" t="s">
        <v>34</v>
      </c>
      <c r="M42" t="s">
        <v>35</v>
      </c>
      <c r="N42" t="s">
        <v>6746</v>
      </c>
      <c r="O42" t="s">
        <v>37</v>
      </c>
      <c r="P42" t="s">
        <v>178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  <c r="X42" t="s">
        <v>43</v>
      </c>
      <c r="Y42" t="s">
        <v>288</v>
      </c>
      <c r="Z42" t="s">
        <v>43</v>
      </c>
      <c r="AA42" t="s">
        <v>43</v>
      </c>
      <c r="AB42" t="s">
        <v>43</v>
      </c>
      <c r="AC42" t="str">
        <f>VLOOKUP(Table1[[#This Row],[Capacitance]],Values!A$13:B$50,2,0)</f>
        <v>STOCK</v>
      </c>
      <c r="AE42" t="str">
        <f>CONCATENATE(Table1[[#This Row],[Capacitance]],Table1[[#This Row],[Stock]])</f>
        <v>0.22ÂuF</v>
      </c>
    </row>
    <row r="43" spans="1:31" hidden="1">
      <c r="A43" t="s">
        <v>28</v>
      </c>
      <c r="B43" t="s">
        <v>283</v>
      </c>
      <c r="C43" t="s">
        <v>573</v>
      </c>
      <c r="D43" t="s">
        <v>574</v>
      </c>
      <c r="E43" t="s">
        <v>32</v>
      </c>
      <c r="F43" t="s">
        <v>554</v>
      </c>
      <c r="G43">
        <v>11778</v>
      </c>
      <c r="H43">
        <v>0</v>
      </c>
      <c r="I43">
        <v>0.34</v>
      </c>
      <c r="J43">
        <v>0</v>
      </c>
      <c r="K43">
        <v>1</v>
      </c>
      <c r="L43" t="s">
        <v>34</v>
      </c>
      <c r="M43" t="s">
        <v>35</v>
      </c>
      <c r="N43" t="s">
        <v>6746</v>
      </c>
      <c r="O43" t="s">
        <v>37</v>
      </c>
      <c r="P43" t="s">
        <v>178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44</v>
      </c>
      <c r="W43" t="s">
        <v>45</v>
      </c>
      <c r="X43" t="s">
        <v>43</v>
      </c>
      <c r="Y43" t="s">
        <v>288</v>
      </c>
      <c r="Z43" t="s">
        <v>43</v>
      </c>
      <c r="AA43" t="s">
        <v>43</v>
      </c>
      <c r="AB43" t="s">
        <v>43</v>
      </c>
      <c r="AC43" t="str">
        <f>VLOOKUP(Table1[[#This Row],[Capacitance]],Values!A$13:B$50,2,0)</f>
        <v>STOCK</v>
      </c>
      <c r="AD43" t="s">
        <v>1247</v>
      </c>
      <c r="AE43" t="str">
        <f>CONCATENATE(Table1[[#This Row],[Capacitance]],Table1[[#This Row],[Stock]])</f>
        <v>0.22ÂuFSTOCK</v>
      </c>
    </row>
    <row r="44" spans="1:31" hidden="1">
      <c r="A44" t="s">
        <v>28</v>
      </c>
      <c r="B44" t="s">
        <v>91</v>
      </c>
      <c r="C44" t="s">
        <v>570</v>
      </c>
      <c r="D44" t="s">
        <v>571</v>
      </c>
      <c r="E44" t="s">
        <v>32</v>
      </c>
      <c r="F44" t="s">
        <v>572</v>
      </c>
      <c r="G44">
        <v>7055</v>
      </c>
      <c r="H44">
        <v>0</v>
      </c>
      <c r="I44">
        <v>0.35</v>
      </c>
      <c r="J44">
        <v>0</v>
      </c>
      <c r="K44">
        <v>1</v>
      </c>
      <c r="L44" t="s">
        <v>34</v>
      </c>
      <c r="M44" t="s">
        <v>35</v>
      </c>
      <c r="N44" t="s">
        <v>6765</v>
      </c>
      <c r="O44" t="s">
        <v>37</v>
      </c>
      <c r="P44" t="s">
        <v>83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44</v>
      </c>
      <c r="W44" t="s">
        <v>45</v>
      </c>
      <c r="X44" t="s">
        <v>43</v>
      </c>
      <c r="Y44" t="s">
        <v>96</v>
      </c>
      <c r="Z44" t="s">
        <v>43</v>
      </c>
      <c r="AA44" t="s">
        <v>43</v>
      </c>
      <c r="AB44" t="s">
        <v>43</v>
      </c>
      <c r="AC44" t="e">
        <f>VLOOKUP(Table1[[#This Row],[Capacitance]],Values!A$13:B$50,2,0)</f>
        <v>#N/A</v>
      </c>
      <c r="AE44" t="str">
        <f>CONCATENATE(Table1[[#This Row],[Capacitance]],Table1[[#This Row],[Stock]])</f>
        <v>0.27ÂuF</v>
      </c>
    </row>
    <row r="45" spans="1:31" hidden="1">
      <c r="A45" t="s">
        <v>28</v>
      </c>
      <c r="B45" t="s">
        <v>91</v>
      </c>
      <c r="C45" t="s">
        <v>136</v>
      </c>
      <c r="D45" t="s">
        <v>137</v>
      </c>
      <c r="E45" t="s">
        <v>32</v>
      </c>
      <c r="F45" t="s">
        <v>138</v>
      </c>
      <c r="G45">
        <v>86838</v>
      </c>
      <c r="H45">
        <v>0</v>
      </c>
      <c r="I45">
        <v>0.35</v>
      </c>
      <c r="J45">
        <v>0</v>
      </c>
      <c r="K45">
        <v>1</v>
      </c>
      <c r="L45" t="s">
        <v>34</v>
      </c>
      <c r="M45" t="s">
        <v>35</v>
      </c>
      <c r="N45" t="s">
        <v>6747</v>
      </c>
      <c r="O45" t="s">
        <v>37</v>
      </c>
      <c r="P45" t="s">
        <v>38</v>
      </c>
      <c r="Q45" t="s">
        <v>39</v>
      </c>
      <c r="R45" t="s">
        <v>40</v>
      </c>
      <c r="S45" t="s">
        <v>41</v>
      </c>
      <c r="T45" t="s">
        <v>42</v>
      </c>
      <c r="U45" t="s">
        <v>43</v>
      </c>
      <c r="V45" t="s">
        <v>44</v>
      </c>
      <c r="W45" t="s">
        <v>45</v>
      </c>
      <c r="X45" t="s">
        <v>43</v>
      </c>
      <c r="Y45" t="s">
        <v>96</v>
      </c>
      <c r="Z45" t="s">
        <v>43</v>
      </c>
      <c r="AA45" t="s">
        <v>43</v>
      </c>
      <c r="AB45" t="s">
        <v>43</v>
      </c>
      <c r="AC45" t="str">
        <f>VLOOKUP(Table1[[#This Row],[Capacitance]],Values!A$13:B$50,2,0)</f>
        <v>STOCK</v>
      </c>
      <c r="AE45" t="str">
        <f>CONCATENATE(Table1[[#This Row],[Capacitance]],Table1[[#This Row],[Stock]])</f>
        <v>0.33ÂuF</v>
      </c>
    </row>
    <row r="46" spans="1:31" hidden="1">
      <c r="A46" t="s">
        <v>28</v>
      </c>
      <c r="B46" t="s">
        <v>91</v>
      </c>
      <c r="C46" t="s">
        <v>547</v>
      </c>
      <c r="D46" t="s">
        <v>548</v>
      </c>
      <c r="E46" t="s">
        <v>32</v>
      </c>
      <c r="F46" t="s">
        <v>138</v>
      </c>
      <c r="G46">
        <v>13166</v>
      </c>
      <c r="H46">
        <v>0</v>
      </c>
      <c r="I46">
        <v>0.35</v>
      </c>
      <c r="J46">
        <v>0</v>
      </c>
      <c r="K46">
        <v>1</v>
      </c>
      <c r="L46" t="s">
        <v>34</v>
      </c>
      <c r="M46" t="s">
        <v>35</v>
      </c>
      <c r="N46" t="s">
        <v>6747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44</v>
      </c>
      <c r="W46" t="s">
        <v>45</v>
      </c>
      <c r="X46" t="s">
        <v>43</v>
      </c>
      <c r="Y46" t="s">
        <v>96</v>
      </c>
      <c r="Z46" t="s">
        <v>43</v>
      </c>
      <c r="AA46" t="s">
        <v>43</v>
      </c>
      <c r="AB46" t="s">
        <v>43</v>
      </c>
      <c r="AC46" t="str">
        <f>VLOOKUP(Table1[[#This Row],[Capacitance]],Values!A$13:B$50,2,0)</f>
        <v>STOCK</v>
      </c>
      <c r="AE46" t="str">
        <f>CONCATENATE(Table1[[#This Row],[Capacitance]],Table1[[#This Row],[Stock]])</f>
        <v>0.33ÂuF</v>
      </c>
    </row>
    <row r="47" spans="1:31" hidden="1">
      <c r="A47" t="s">
        <v>28</v>
      </c>
      <c r="B47" t="s">
        <v>47</v>
      </c>
      <c r="C47" t="s">
        <v>494</v>
      </c>
      <c r="D47" t="s">
        <v>495</v>
      </c>
      <c r="E47" t="s">
        <v>32</v>
      </c>
      <c r="F47" t="s">
        <v>496</v>
      </c>
      <c r="G47">
        <v>60748</v>
      </c>
      <c r="H47">
        <v>0</v>
      </c>
      <c r="I47">
        <v>0.26</v>
      </c>
      <c r="J47">
        <v>0</v>
      </c>
      <c r="K47">
        <v>1</v>
      </c>
      <c r="L47" t="s">
        <v>34</v>
      </c>
      <c r="M47" t="s">
        <v>35</v>
      </c>
      <c r="N47" t="s">
        <v>6747</v>
      </c>
      <c r="O47" t="s">
        <v>37</v>
      </c>
      <c r="P47" t="s">
        <v>83</v>
      </c>
      <c r="Q47" t="s">
        <v>39</v>
      </c>
      <c r="R47" t="s">
        <v>40</v>
      </c>
      <c r="S47" t="s">
        <v>41</v>
      </c>
      <c r="T47" t="s">
        <v>42</v>
      </c>
      <c r="U47" t="s">
        <v>43</v>
      </c>
      <c r="V47" t="s">
        <v>44</v>
      </c>
      <c r="W47" t="s">
        <v>45</v>
      </c>
      <c r="X47" t="s">
        <v>43</v>
      </c>
      <c r="Y47" t="s">
        <v>56</v>
      </c>
      <c r="Z47" t="s">
        <v>43</v>
      </c>
      <c r="AA47" t="s">
        <v>43</v>
      </c>
      <c r="AB47" t="s">
        <v>43</v>
      </c>
      <c r="AC47" t="str">
        <f>VLOOKUP(Table1[[#This Row],[Capacitance]],Values!A$13:B$50,2,0)</f>
        <v>STOCK</v>
      </c>
      <c r="AE47" t="str">
        <f>CONCATENATE(Table1[[#This Row],[Capacitance]],Table1[[#This Row],[Stock]])</f>
        <v>0.33ÂuF</v>
      </c>
    </row>
    <row r="48" spans="1:31" hidden="1">
      <c r="A48" t="s">
        <v>28</v>
      </c>
      <c r="B48" t="s">
        <v>47</v>
      </c>
      <c r="C48" t="s">
        <v>774</v>
      </c>
      <c r="D48" t="s">
        <v>775</v>
      </c>
      <c r="E48" t="s">
        <v>32</v>
      </c>
      <c r="F48" t="s">
        <v>776</v>
      </c>
      <c r="G48">
        <v>5851</v>
      </c>
      <c r="H48">
        <v>0</v>
      </c>
      <c r="I48">
        <v>0.25</v>
      </c>
      <c r="J48">
        <v>0</v>
      </c>
      <c r="K48">
        <v>1</v>
      </c>
      <c r="L48" t="s">
        <v>34</v>
      </c>
      <c r="M48" t="s">
        <v>35</v>
      </c>
      <c r="N48" t="s">
        <v>6747</v>
      </c>
      <c r="O48" t="s">
        <v>37</v>
      </c>
      <c r="P48" t="s">
        <v>78</v>
      </c>
      <c r="Q48" t="s">
        <v>39</v>
      </c>
      <c r="R48" t="s">
        <v>40</v>
      </c>
      <c r="S48" t="s">
        <v>41</v>
      </c>
      <c r="T48" t="s">
        <v>42</v>
      </c>
      <c r="U48" t="s">
        <v>43</v>
      </c>
      <c r="V48" t="s">
        <v>44</v>
      </c>
      <c r="W48" t="s">
        <v>45</v>
      </c>
      <c r="X48" t="s">
        <v>43</v>
      </c>
      <c r="Y48" t="s">
        <v>56</v>
      </c>
      <c r="Z48" t="s">
        <v>43</v>
      </c>
      <c r="AA48" t="s">
        <v>43</v>
      </c>
      <c r="AB48" t="s">
        <v>43</v>
      </c>
      <c r="AC48" t="str">
        <f>VLOOKUP(Table1[[#This Row],[Capacitance]],Values!A$13:B$50,2,0)</f>
        <v>STOCK</v>
      </c>
      <c r="AE48" t="str">
        <f>CONCATENATE(Table1[[#This Row],[Capacitance]],Table1[[#This Row],[Stock]])</f>
        <v>0.33ÂuF</v>
      </c>
    </row>
    <row r="49" spans="1:31" hidden="1">
      <c r="A49" t="s">
        <v>28</v>
      </c>
      <c r="B49" t="s">
        <v>283</v>
      </c>
      <c r="C49" t="s">
        <v>625</v>
      </c>
      <c r="D49" t="s">
        <v>626</v>
      </c>
      <c r="E49" t="s">
        <v>32</v>
      </c>
      <c r="F49" t="s">
        <v>627</v>
      </c>
      <c r="G49">
        <v>135104</v>
      </c>
      <c r="H49">
        <v>0</v>
      </c>
      <c r="I49">
        <v>0.47</v>
      </c>
      <c r="J49">
        <v>0</v>
      </c>
      <c r="K49">
        <v>1</v>
      </c>
      <c r="L49" t="s">
        <v>34</v>
      </c>
      <c r="M49" t="s">
        <v>35</v>
      </c>
      <c r="N49" t="s">
        <v>6747</v>
      </c>
      <c r="O49" t="s">
        <v>37</v>
      </c>
      <c r="P49" t="s">
        <v>178</v>
      </c>
      <c r="Q49" t="s">
        <v>39</v>
      </c>
      <c r="R49" t="s">
        <v>40</v>
      </c>
      <c r="S49" t="s">
        <v>41</v>
      </c>
      <c r="T49" t="s">
        <v>42</v>
      </c>
      <c r="U49" t="s">
        <v>43</v>
      </c>
      <c r="V49" t="s">
        <v>44</v>
      </c>
      <c r="W49" t="s">
        <v>45</v>
      </c>
      <c r="X49" t="s">
        <v>43</v>
      </c>
      <c r="Y49" t="s">
        <v>288</v>
      </c>
      <c r="Z49" t="s">
        <v>43</v>
      </c>
      <c r="AA49" t="s">
        <v>43</v>
      </c>
      <c r="AB49" t="s">
        <v>43</v>
      </c>
      <c r="AC49" t="str">
        <f>VLOOKUP(Table1[[#This Row],[Capacitance]],Values!A$13:B$50,2,0)</f>
        <v>STOCK</v>
      </c>
      <c r="AD49" t="s">
        <v>1247</v>
      </c>
      <c r="AE49" t="str">
        <f>CONCATENATE(Table1[[#This Row],[Capacitance]],Table1[[#This Row],[Stock]])</f>
        <v>0.33ÂuFSTOCK</v>
      </c>
    </row>
    <row r="50" spans="1:31" hidden="1">
      <c r="A50" t="s">
        <v>28</v>
      </c>
      <c r="B50" t="s">
        <v>47</v>
      </c>
      <c r="C50" t="s">
        <v>117</v>
      </c>
      <c r="D50" t="s">
        <v>118</v>
      </c>
      <c r="E50" t="s">
        <v>32</v>
      </c>
      <c r="F50" t="s">
        <v>119</v>
      </c>
      <c r="G50">
        <v>260269</v>
      </c>
      <c r="H50">
        <v>0</v>
      </c>
      <c r="I50">
        <v>0.31</v>
      </c>
      <c r="J50">
        <v>0</v>
      </c>
      <c r="K50">
        <v>1</v>
      </c>
      <c r="L50" t="s">
        <v>34</v>
      </c>
      <c r="M50" t="s">
        <v>35</v>
      </c>
      <c r="N50" t="s">
        <v>6766</v>
      </c>
      <c r="O50" t="s">
        <v>37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t="s">
        <v>44</v>
      </c>
      <c r="W50" t="s">
        <v>45</v>
      </c>
      <c r="X50" t="s">
        <v>43</v>
      </c>
      <c r="Y50" t="s">
        <v>56</v>
      </c>
      <c r="Z50" t="s">
        <v>43</v>
      </c>
      <c r="AA50" t="s">
        <v>43</v>
      </c>
      <c r="AB50" t="s">
        <v>43</v>
      </c>
      <c r="AC50" t="e">
        <f>VLOOKUP(Table1[[#This Row],[Capacitance]],Values!A$13:B$50,2,0)</f>
        <v>#N/A</v>
      </c>
      <c r="AE50" t="str">
        <f>CONCATENATE(Table1[[#This Row],[Capacitance]],Table1[[#This Row],[Stock]])</f>
        <v>0.47ÂuF</v>
      </c>
    </row>
    <row r="51" spans="1:31" hidden="1">
      <c r="A51" t="s">
        <v>28</v>
      </c>
      <c r="B51" t="s">
        <v>47</v>
      </c>
      <c r="C51" t="s">
        <v>175</v>
      </c>
      <c r="D51" t="s">
        <v>176</v>
      </c>
      <c r="E51" t="s">
        <v>32</v>
      </c>
      <c r="F51" t="s">
        <v>177</v>
      </c>
      <c r="G51">
        <v>77275</v>
      </c>
      <c r="H51">
        <v>0</v>
      </c>
      <c r="I51">
        <v>0.59</v>
      </c>
      <c r="J51">
        <v>0</v>
      </c>
      <c r="K51">
        <v>1</v>
      </c>
      <c r="L51" t="s">
        <v>34</v>
      </c>
      <c r="M51" t="s">
        <v>35</v>
      </c>
      <c r="N51" t="s">
        <v>6766</v>
      </c>
      <c r="O51" t="s">
        <v>37</v>
      </c>
      <c r="P51" t="s">
        <v>178</v>
      </c>
      <c r="Q51" t="s">
        <v>39</v>
      </c>
      <c r="R51" t="s">
        <v>40</v>
      </c>
      <c r="S51" t="s">
        <v>41</v>
      </c>
      <c r="T51" t="s">
        <v>42</v>
      </c>
      <c r="U51" t="s">
        <v>43</v>
      </c>
      <c r="V51" t="s">
        <v>44</v>
      </c>
      <c r="W51" t="s">
        <v>45</v>
      </c>
      <c r="X51" t="s">
        <v>43</v>
      </c>
      <c r="Y51" t="s">
        <v>56</v>
      </c>
      <c r="Z51" t="s">
        <v>43</v>
      </c>
      <c r="AA51" t="s">
        <v>43</v>
      </c>
      <c r="AB51" t="s">
        <v>43</v>
      </c>
      <c r="AC51" t="e">
        <f>VLOOKUP(Table1[[#This Row],[Capacitance]],Values!A$13:B$50,2,0)</f>
        <v>#N/A</v>
      </c>
      <c r="AE51" t="str">
        <f>CONCATENATE(Table1[[#This Row],[Capacitance]],Table1[[#This Row],[Stock]])</f>
        <v>0.47ÂuF</v>
      </c>
    </row>
    <row r="52" spans="1:31" hidden="1">
      <c r="A52" t="s">
        <v>28</v>
      </c>
      <c r="B52" t="s">
        <v>29</v>
      </c>
      <c r="C52" t="s">
        <v>387</v>
      </c>
      <c r="D52" t="s">
        <v>388</v>
      </c>
      <c r="E52" t="s">
        <v>32</v>
      </c>
      <c r="F52" t="s">
        <v>389</v>
      </c>
      <c r="G52">
        <v>16330</v>
      </c>
      <c r="H52">
        <v>0</v>
      </c>
      <c r="I52">
        <v>0.22</v>
      </c>
      <c r="J52">
        <v>0</v>
      </c>
      <c r="K52">
        <v>1</v>
      </c>
      <c r="L52" t="s">
        <v>34</v>
      </c>
      <c r="M52" t="s">
        <v>35</v>
      </c>
      <c r="N52" t="s">
        <v>6766</v>
      </c>
      <c r="O52" t="s">
        <v>189</v>
      </c>
      <c r="P52" t="s">
        <v>83</v>
      </c>
      <c r="Q52" t="s">
        <v>190</v>
      </c>
      <c r="R52" t="s">
        <v>40</v>
      </c>
      <c r="S52" t="s">
        <v>191</v>
      </c>
      <c r="T52" t="s">
        <v>42</v>
      </c>
      <c r="U52" t="s">
        <v>43</v>
      </c>
      <c r="V52" t="s">
        <v>44</v>
      </c>
      <c r="W52" t="s">
        <v>45</v>
      </c>
      <c r="X52" t="s">
        <v>43</v>
      </c>
      <c r="Y52" t="s">
        <v>46</v>
      </c>
      <c r="Z52" t="s">
        <v>43</v>
      </c>
      <c r="AA52" t="s">
        <v>43</v>
      </c>
      <c r="AB52" t="s">
        <v>43</v>
      </c>
      <c r="AC52" t="e">
        <f>VLOOKUP(Table1[[#This Row],[Capacitance]],Values!A$13:B$50,2,0)</f>
        <v>#N/A</v>
      </c>
      <c r="AE52" t="str">
        <f>CONCATENATE(Table1[[#This Row],[Capacitance]],Table1[[#This Row],[Stock]])</f>
        <v>0.47ÂuF</v>
      </c>
    </row>
    <row r="53" spans="1:31" hidden="1">
      <c r="A53" t="s">
        <v>28</v>
      </c>
      <c r="B53" t="s">
        <v>47</v>
      </c>
      <c r="C53" t="s">
        <v>555</v>
      </c>
      <c r="D53" t="s">
        <v>556</v>
      </c>
      <c r="E53" t="s">
        <v>32</v>
      </c>
      <c r="F53" t="s">
        <v>119</v>
      </c>
      <c r="G53">
        <v>11616</v>
      </c>
      <c r="H53">
        <v>0</v>
      </c>
      <c r="I53">
        <v>0.38</v>
      </c>
      <c r="J53">
        <v>0</v>
      </c>
      <c r="K53">
        <v>1</v>
      </c>
      <c r="L53" t="s">
        <v>34</v>
      </c>
      <c r="M53" t="s">
        <v>35</v>
      </c>
      <c r="N53" t="s">
        <v>6766</v>
      </c>
      <c r="O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  <c r="X53" t="s">
        <v>43</v>
      </c>
      <c r="Y53" t="s">
        <v>56</v>
      </c>
      <c r="Z53" t="s">
        <v>43</v>
      </c>
      <c r="AA53" t="s">
        <v>43</v>
      </c>
      <c r="AB53" t="s">
        <v>43</v>
      </c>
      <c r="AC53" t="e">
        <f>VLOOKUP(Table1[[#This Row],[Capacitance]],Values!A$13:B$50,2,0)</f>
        <v>#N/A</v>
      </c>
      <c r="AE53" t="str">
        <f>CONCATENATE(Table1[[#This Row],[Capacitance]],Table1[[#This Row],[Stock]])</f>
        <v>0.47ÂuF</v>
      </c>
    </row>
    <row r="54" spans="1:31" hidden="1">
      <c r="A54" t="s">
        <v>28</v>
      </c>
      <c r="B54" t="s">
        <v>47</v>
      </c>
      <c r="C54" t="s">
        <v>578</v>
      </c>
      <c r="D54" t="s">
        <v>579</v>
      </c>
      <c r="E54" t="s">
        <v>32</v>
      </c>
      <c r="F54" t="s">
        <v>580</v>
      </c>
      <c r="G54">
        <v>36873</v>
      </c>
      <c r="H54">
        <v>0</v>
      </c>
      <c r="I54">
        <v>0.37</v>
      </c>
      <c r="J54">
        <v>0</v>
      </c>
      <c r="K54">
        <v>1</v>
      </c>
      <c r="L54" t="s">
        <v>34</v>
      </c>
      <c r="M54" t="s">
        <v>35</v>
      </c>
      <c r="N54" t="s">
        <v>6766</v>
      </c>
      <c r="O54" t="s">
        <v>37</v>
      </c>
      <c r="P54" t="s">
        <v>78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t="s">
        <v>44</v>
      </c>
      <c r="W54" t="s">
        <v>45</v>
      </c>
      <c r="X54" t="s">
        <v>43</v>
      </c>
      <c r="Y54" t="s">
        <v>56</v>
      </c>
      <c r="Z54" t="s">
        <v>43</v>
      </c>
      <c r="AA54" t="s">
        <v>43</v>
      </c>
      <c r="AB54" t="s">
        <v>43</v>
      </c>
      <c r="AC54" t="e">
        <f>VLOOKUP(Table1[[#This Row],[Capacitance]],Values!A$13:B$50,2,0)</f>
        <v>#N/A</v>
      </c>
      <c r="AE54" t="str">
        <f>CONCATENATE(Table1[[#This Row],[Capacitance]],Table1[[#This Row],[Stock]])</f>
        <v>0.47ÂuF</v>
      </c>
    </row>
    <row r="55" spans="1:31" hidden="1">
      <c r="A55" t="s">
        <v>28</v>
      </c>
      <c r="B55" t="s">
        <v>47</v>
      </c>
      <c r="C55" t="s">
        <v>680</v>
      </c>
      <c r="D55" t="s">
        <v>681</v>
      </c>
      <c r="E55" t="s">
        <v>32</v>
      </c>
      <c r="F55" t="s">
        <v>389</v>
      </c>
      <c r="G55">
        <v>32019</v>
      </c>
      <c r="H55">
        <v>0</v>
      </c>
      <c r="I55">
        <v>0.26</v>
      </c>
      <c r="J55">
        <v>0</v>
      </c>
      <c r="K55">
        <v>1</v>
      </c>
      <c r="L55" t="s">
        <v>34</v>
      </c>
      <c r="M55" t="s">
        <v>35</v>
      </c>
      <c r="N55" t="s">
        <v>6766</v>
      </c>
      <c r="O55" t="s">
        <v>189</v>
      </c>
      <c r="P55" t="s">
        <v>83</v>
      </c>
      <c r="Q55" t="s">
        <v>190</v>
      </c>
      <c r="R55" t="s">
        <v>40</v>
      </c>
      <c r="S55" t="s">
        <v>191</v>
      </c>
      <c r="T55" t="s">
        <v>42</v>
      </c>
      <c r="U55" t="s">
        <v>43</v>
      </c>
      <c r="V55" t="s">
        <v>44</v>
      </c>
      <c r="W55" t="s">
        <v>45</v>
      </c>
      <c r="X55" t="s">
        <v>43</v>
      </c>
      <c r="Y55" t="s">
        <v>56</v>
      </c>
      <c r="Z55" t="s">
        <v>43</v>
      </c>
      <c r="AA55" t="s">
        <v>43</v>
      </c>
      <c r="AB55" t="s">
        <v>43</v>
      </c>
      <c r="AC55" t="e">
        <f>VLOOKUP(Table1[[#This Row],[Capacitance]],Values!A$13:B$50,2,0)</f>
        <v>#N/A</v>
      </c>
      <c r="AE55" t="str">
        <f>CONCATENATE(Table1[[#This Row],[Capacitance]],Table1[[#This Row],[Stock]])</f>
        <v>0.47ÂuF</v>
      </c>
    </row>
    <row r="56" spans="1:31" hidden="1">
      <c r="A56" t="s">
        <v>28</v>
      </c>
      <c r="B56" t="s">
        <v>47</v>
      </c>
      <c r="C56" t="s">
        <v>935</v>
      </c>
      <c r="D56" t="s">
        <v>936</v>
      </c>
      <c r="E56" t="s">
        <v>32</v>
      </c>
      <c r="F56" t="s">
        <v>937</v>
      </c>
      <c r="G56">
        <v>2154</v>
      </c>
      <c r="H56">
        <v>0</v>
      </c>
      <c r="I56">
        <v>0.37</v>
      </c>
      <c r="J56">
        <v>0</v>
      </c>
      <c r="K56">
        <v>1</v>
      </c>
      <c r="L56" t="s">
        <v>34</v>
      </c>
      <c r="M56" t="s">
        <v>35</v>
      </c>
      <c r="N56" t="s">
        <v>6766</v>
      </c>
      <c r="O56" t="s">
        <v>37</v>
      </c>
      <c r="P56" t="s">
        <v>83</v>
      </c>
      <c r="Q56" t="s">
        <v>39</v>
      </c>
      <c r="R56" t="s">
        <v>40</v>
      </c>
      <c r="S56" t="s">
        <v>41</v>
      </c>
      <c r="T56" t="s">
        <v>42</v>
      </c>
      <c r="U56" t="s">
        <v>43</v>
      </c>
      <c r="V56" t="s">
        <v>44</v>
      </c>
      <c r="W56" t="s">
        <v>45</v>
      </c>
      <c r="X56" t="s">
        <v>43</v>
      </c>
      <c r="Y56" t="s">
        <v>56</v>
      </c>
      <c r="Z56" t="s">
        <v>43</v>
      </c>
      <c r="AA56" t="s">
        <v>43</v>
      </c>
      <c r="AB56" t="s">
        <v>43</v>
      </c>
      <c r="AC56" t="e">
        <f>VLOOKUP(Table1[[#This Row],[Capacitance]],Values!A$13:B$50,2,0)</f>
        <v>#N/A</v>
      </c>
      <c r="AE56" t="str">
        <f>CONCATENATE(Table1[[#This Row],[Capacitance]],Table1[[#This Row],[Stock]])</f>
        <v>0.47ÂuF</v>
      </c>
    </row>
    <row r="57" spans="1:31" hidden="1">
      <c r="A57" t="s">
        <v>28</v>
      </c>
      <c r="B57" t="s">
        <v>91</v>
      </c>
      <c r="C57" t="s">
        <v>557</v>
      </c>
      <c r="D57" t="s">
        <v>558</v>
      </c>
      <c r="E57" t="s">
        <v>32</v>
      </c>
      <c r="F57" t="s">
        <v>559</v>
      </c>
      <c r="G57">
        <v>25033</v>
      </c>
      <c r="H57">
        <v>0</v>
      </c>
      <c r="I57">
        <v>0.32</v>
      </c>
      <c r="J57">
        <v>0</v>
      </c>
      <c r="K57">
        <v>1</v>
      </c>
      <c r="L57" t="s">
        <v>34</v>
      </c>
      <c r="M57" t="s">
        <v>35</v>
      </c>
      <c r="N57" t="s">
        <v>6767</v>
      </c>
      <c r="O57" t="s">
        <v>37</v>
      </c>
      <c r="P57" t="s">
        <v>78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44</v>
      </c>
      <c r="W57" t="s">
        <v>45</v>
      </c>
      <c r="X57" t="s">
        <v>43</v>
      </c>
      <c r="Y57" t="s">
        <v>96</v>
      </c>
      <c r="Z57" t="s">
        <v>43</v>
      </c>
      <c r="AA57" t="s">
        <v>43</v>
      </c>
      <c r="AB57" t="s">
        <v>43</v>
      </c>
      <c r="AC57" t="e">
        <f>VLOOKUP(Table1[[#This Row],[Capacitance]],Values!A$13:B$50,2,0)</f>
        <v>#N/A</v>
      </c>
      <c r="AE57" t="str">
        <f>CONCATENATE(Table1[[#This Row],[Capacitance]],Table1[[#This Row],[Stock]])</f>
        <v>0.56ÂuF</v>
      </c>
    </row>
    <row r="58" spans="1:31" hidden="1">
      <c r="A58" t="s">
        <v>28</v>
      </c>
      <c r="B58" t="s">
        <v>91</v>
      </c>
      <c r="C58" t="s">
        <v>464</v>
      </c>
      <c r="D58" t="s">
        <v>465</v>
      </c>
      <c r="E58" t="s">
        <v>32</v>
      </c>
      <c r="F58" t="s">
        <v>466</v>
      </c>
      <c r="G58">
        <v>26541</v>
      </c>
      <c r="H58">
        <v>0</v>
      </c>
      <c r="I58">
        <v>0.26</v>
      </c>
      <c r="J58">
        <v>0</v>
      </c>
      <c r="K58">
        <v>1</v>
      </c>
      <c r="L58" t="s">
        <v>34</v>
      </c>
      <c r="M58" t="s">
        <v>35</v>
      </c>
      <c r="N58" t="s">
        <v>6768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44</v>
      </c>
      <c r="W58" t="s">
        <v>45</v>
      </c>
      <c r="X58" t="s">
        <v>43</v>
      </c>
      <c r="Y58" t="s">
        <v>96</v>
      </c>
      <c r="Z58" t="s">
        <v>43</v>
      </c>
      <c r="AA58" t="s">
        <v>43</v>
      </c>
      <c r="AB58" t="s">
        <v>43</v>
      </c>
      <c r="AC58" t="e">
        <f>VLOOKUP(Table1[[#This Row],[Capacitance]],Values!A$13:B$50,2,0)</f>
        <v>#N/A</v>
      </c>
      <c r="AE58" t="str">
        <f>CONCATENATE(Table1[[#This Row],[Capacitance]],Table1[[#This Row],[Stock]])</f>
        <v>0.68ÂuF</v>
      </c>
    </row>
    <row r="59" spans="1:31" hidden="1">
      <c r="A59" t="s">
        <v>28</v>
      </c>
      <c r="B59" t="s">
        <v>91</v>
      </c>
      <c r="C59" t="s">
        <v>563</v>
      </c>
      <c r="D59" t="s">
        <v>564</v>
      </c>
      <c r="E59" t="s">
        <v>32</v>
      </c>
      <c r="F59" t="s">
        <v>565</v>
      </c>
      <c r="G59">
        <v>6832</v>
      </c>
      <c r="H59">
        <v>0</v>
      </c>
      <c r="I59">
        <v>0.33</v>
      </c>
      <c r="J59">
        <v>0</v>
      </c>
      <c r="K59">
        <v>1</v>
      </c>
      <c r="L59" t="s">
        <v>34</v>
      </c>
      <c r="M59" t="s">
        <v>35</v>
      </c>
      <c r="N59" t="s">
        <v>6768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44</v>
      </c>
      <c r="W59" t="s">
        <v>45</v>
      </c>
      <c r="X59" t="s">
        <v>43</v>
      </c>
      <c r="Y59" t="s">
        <v>96</v>
      </c>
      <c r="Z59" t="s">
        <v>43</v>
      </c>
      <c r="AA59" t="s">
        <v>43</v>
      </c>
      <c r="AB59" t="s">
        <v>43</v>
      </c>
      <c r="AC59" t="e">
        <f>VLOOKUP(Table1[[#This Row],[Capacitance]],Values!A$13:B$50,2,0)</f>
        <v>#N/A</v>
      </c>
      <c r="AE59" t="str">
        <f>CONCATENATE(Table1[[#This Row],[Capacitance]],Table1[[#This Row],[Stock]])</f>
        <v>0.68ÂuF</v>
      </c>
    </row>
    <row r="60" spans="1:31" hidden="1">
      <c r="A60" t="s">
        <v>28</v>
      </c>
      <c r="B60" t="s">
        <v>91</v>
      </c>
      <c r="C60" t="s">
        <v>560</v>
      </c>
      <c r="D60" t="s">
        <v>561</v>
      </c>
      <c r="E60" t="s">
        <v>32</v>
      </c>
      <c r="F60" t="s">
        <v>562</v>
      </c>
      <c r="G60">
        <v>7470</v>
      </c>
      <c r="H60">
        <v>0</v>
      </c>
      <c r="I60">
        <v>0.33</v>
      </c>
      <c r="J60">
        <v>0</v>
      </c>
      <c r="K60">
        <v>1</v>
      </c>
      <c r="L60" t="s">
        <v>34</v>
      </c>
      <c r="M60" t="s">
        <v>35</v>
      </c>
      <c r="N60" t="s">
        <v>6769</v>
      </c>
      <c r="O60" t="s">
        <v>37</v>
      </c>
      <c r="P60" t="s">
        <v>83</v>
      </c>
      <c r="Q60" t="s">
        <v>39</v>
      </c>
      <c r="R60" t="s">
        <v>40</v>
      </c>
      <c r="S60" t="s">
        <v>41</v>
      </c>
      <c r="T60" t="s">
        <v>42</v>
      </c>
      <c r="U60" t="s">
        <v>43</v>
      </c>
      <c r="V60" t="s">
        <v>44</v>
      </c>
      <c r="W60" t="s">
        <v>45</v>
      </c>
      <c r="X60" t="s">
        <v>43</v>
      </c>
      <c r="Y60" t="s">
        <v>96</v>
      </c>
      <c r="Z60" t="s">
        <v>43</v>
      </c>
      <c r="AA60" t="s">
        <v>43</v>
      </c>
      <c r="AB60" t="s">
        <v>43</v>
      </c>
      <c r="AC60" t="e">
        <f>VLOOKUP(Table1[[#This Row],[Capacitance]],Values!A$13:B$50,2,0)</f>
        <v>#N/A</v>
      </c>
      <c r="AE60" t="str">
        <f>CONCATENATE(Table1[[#This Row],[Capacitance]],Table1[[#This Row],[Stock]])</f>
        <v>0.82ÂuF</v>
      </c>
    </row>
    <row r="61" spans="1:31" hidden="1">
      <c r="A61" t="s">
        <v>28</v>
      </c>
      <c r="B61" t="s">
        <v>47</v>
      </c>
      <c r="C61" t="s">
        <v>584</v>
      </c>
      <c r="D61" t="s">
        <v>585</v>
      </c>
      <c r="E61" t="s">
        <v>32</v>
      </c>
      <c r="F61" t="s">
        <v>586</v>
      </c>
      <c r="G61">
        <v>6079</v>
      </c>
      <c r="H61">
        <v>0</v>
      </c>
      <c r="I61">
        <v>0.39</v>
      </c>
      <c r="J61">
        <v>0</v>
      </c>
      <c r="K61">
        <v>1</v>
      </c>
      <c r="L61" t="s">
        <v>34</v>
      </c>
      <c r="M61" t="s">
        <v>35</v>
      </c>
      <c r="N61" t="s">
        <v>6769</v>
      </c>
      <c r="O61" t="s">
        <v>37</v>
      </c>
      <c r="P61" t="s">
        <v>78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44</v>
      </c>
      <c r="W61" t="s">
        <v>45</v>
      </c>
      <c r="X61" t="s">
        <v>43</v>
      </c>
      <c r="Y61" t="s">
        <v>56</v>
      </c>
      <c r="Z61" t="s">
        <v>43</v>
      </c>
      <c r="AA61" t="s">
        <v>43</v>
      </c>
      <c r="AB61" t="s">
        <v>43</v>
      </c>
      <c r="AC61" t="e">
        <f>VLOOKUP(Table1[[#This Row],[Capacitance]],Values!A$13:B$50,2,0)</f>
        <v>#N/A</v>
      </c>
      <c r="AE61" t="str">
        <f>CONCATENATE(Table1[[#This Row],[Capacitance]],Table1[[#This Row],[Stock]])</f>
        <v>0.82ÂuF</v>
      </c>
    </row>
    <row r="62" spans="1:31" hidden="1">
      <c r="A62" t="s">
        <v>28</v>
      </c>
      <c r="B62" t="s">
        <v>47</v>
      </c>
      <c r="C62" t="s">
        <v>598</v>
      </c>
      <c r="D62" t="s">
        <v>599</v>
      </c>
      <c r="E62" t="s">
        <v>32</v>
      </c>
      <c r="F62" t="s">
        <v>600</v>
      </c>
      <c r="G62">
        <v>6137</v>
      </c>
      <c r="H62">
        <v>0</v>
      </c>
      <c r="I62">
        <v>0.4</v>
      </c>
      <c r="J62">
        <v>0</v>
      </c>
      <c r="K62">
        <v>1</v>
      </c>
      <c r="L62" t="s">
        <v>34</v>
      </c>
      <c r="M62" t="s">
        <v>35</v>
      </c>
      <c r="N62" t="s">
        <v>6770</v>
      </c>
      <c r="O62" t="s">
        <v>37</v>
      </c>
      <c r="P62" t="s">
        <v>83</v>
      </c>
      <c r="Q62" t="s">
        <v>39</v>
      </c>
      <c r="R62" t="s">
        <v>40</v>
      </c>
      <c r="S62" t="s">
        <v>41</v>
      </c>
      <c r="T62" t="s">
        <v>42</v>
      </c>
      <c r="U62" t="s">
        <v>43</v>
      </c>
      <c r="V62" t="s">
        <v>44</v>
      </c>
      <c r="W62" t="s">
        <v>45</v>
      </c>
      <c r="X62" t="s">
        <v>43</v>
      </c>
      <c r="Y62" t="s">
        <v>56</v>
      </c>
      <c r="Z62" t="s">
        <v>43</v>
      </c>
      <c r="AA62" t="s">
        <v>43</v>
      </c>
      <c r="AB62" t="s">
        <v>43</v>
      </c>
      <c r="AC62" t="e">
        <f>VLOOKUP(Table1[[#This Row],[Capacitance]],Values!A$13:B$50,2,0)</f>
        <v>#N/A</v>
      </c>
      <c r="AE62" t="str">
        <f>CONCATENATE(Table1[[#This Row],[Capacitance]],Table1[[#This Row],[Stock]])</f>
        <v>1.5ÂuF</v>
      </c>
    </row>
    <row r="63" spans="1:31" hidden="1">
      <c r="A63" t="s">
        <v>28</v>
      </c>
      <c r="B63" t="s">
        <v>990</v>
      </c>
      <c r="C63" t="s">
        <v>991</v>
      </c>
      <c r="D63" t="s">
        <v>992</v>
      </c>
      <c r="E63" t="s">
        <v>32</v>
      </c>
      <c r="F63" t="s">
        <v>993</v>
      </c>
      <c r="G63">
        <v>370</v>
      </c>
      <c r="H63">
        <v>0</v>
      </c>
      <c r="I63">
        <v>0.53</v>
      </c>
      <c r="J63">
        <v>0</v>
      </c>
      <c r="K63">
        <v>1</v>
      </c>
      <c r="L63" t="s">
        <v>34</v>
      </c>
      <c r="M63" t="s">
        <v>35</v>
      </c>
      <c r="N63" t="s">
        <v>6770</v>
      </c>
      <c r="O63" t="s">
        <v>37</v>
      </c>
      <c r="P63" t="s">
        <v>53</v>
      </c>
      <c r="Q63" t="s">
        <v>54</v>
      </c>
      <c r="R63" t="s">
        <v>40</v>
      </c>
      <c r="S63" t="s">
        <v>55</v>
      </c>
      <c r="T63" t="s">
        <v>42</v>
      </c>
      <c r="U63" t="s">
        <v>43</v>
      </c>
      <c r="V63" t="s">
        <v>44</v>
      </c>
      <c r="W63" t="s">
        <v>45</v>
      </c>
      <c r="X63" t="s">
        <v>43</v>
      </c>
      <c r="Y63" t="s">
        <v>96</v>
      </c>
      <c r="Z63" t="s">
        <v>43</v>
      </c>
      <c r="AA63" t="s">
        <v>43</v>
      </c>
      <c r="AB63" t="s">
        <v>43</v>
      </c>
      <c r="AC63" t="e">
        <f>VLOOKUP(Table1[[#This Row],[Capacitance]],Values!A$13:B$50,2,0)</f>
        <v>#N/A</v>
      </c>
      <c r="AE63" t="str">
        <f>CONCATENATE(Table1[[#This Row],[Capacitance]],Table1[[#This Row],[Stock]])</f>
        <v>1.5ÂuF</v>
      </c>
    </row>
    <row r="64" spans="1:31" hidden="1">
      <c r="A64" t="s">
        <v>28</v>
      </c>
      <c r="B64" t="s">
        <v>29</v>
      </c>
      <c r="C64" t="s">
        <v>30</v>
      </c>
      <c r="D64" t="s">
        <v>31</v>
      </c>
      <c r="E64" t="s">
        <v>32</v>
      </c>
      <c r="F64" t="s">
        <v>33</v>
      </c>
      <c r="G64">
        <v>1284845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36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44</v>
      </c>
      <c r="W64" t="s">
        <v>45</v>
      </c>
      <c r="X64" t="s">
        <v>43</v>
      </c>
      <c r="Y64" t="s">
        <v>46</v>
      </c>
      <c r="Z64" t="s">
        <v>43</v>
      </c>
      <c r="AA64" t="s">
        <v>43</v>
      </c>
      <c r="AB64" t="s">
        <v>43</v>
      </c>
      <c r="AC64" t="str">
        <f>VLOOKUP(Table1[[#This Row],[Capacitance]],Values!A$13:B$50,2,0)</f>
        <v>STOCK</v>
      </c>
      <c r="AE64" t="str">
        <f>CONCATENATE(Table1[[#This Row],[Capacitance]],Table1[[#This Row],[Stock]])</f>
        <v>10000pF</v>
      </c>
    </row>
    <row r="65" spans="1:31" hidden="1">
      <c r="A65" t="s">
        <v>28</v>
      </c>
      <c r="B65" t="s">
        <v>91</v>
      </c>
      <c r="C65" t="s">
        <v>142</v>
      </c>
      <c r="D65" t="s">
        <v>143</v>
      </c>
      <c r="E65" t="s">
        <v>32</v>
      </c>
      <c r="F65" t="s">
        <v>144</v>
      </c>
      <c r="G65">
        <v>93956</v>
      </c>
      <c r="H65">
        <v>0</v>
      </c>
      <c r="I65">
        <v>0.37</v>
      </c>
      <c r="J65">
        <v>0</v>
      </c>
      <c r="K65">
        <v>1</v>
      </c>
      <c r="L65" t="s">
        <v>34</v>
      </c>
      <c r="M65" t="s">
        <v>35</v>
      </c>
      <c r="N65" t="s">
        <v>36</v>
      </c>
      <c r="O65" t="s">
        <v>72</v>
      </c>
      <c r="P65" t="s">
        <v>38</v>
      </c>
      <c r="Q65" t="s">
        <v>73</v>
      </c>
      <c r="R65" t="s">
        <v>40</v>
      </c>
      <c r="S65" t="s">
        <v>41</v>
      </c>
      <c r="T65" t="s">
        <v>42</v>
      </c>
      <c r="U65" t="s">
        <v>43</v>
      </c>
      <c r="V65" t="s">
        <v>44</v>
      </c>
      <c r="W65" t="s">
        <v>45</v>
      </c>
      <c r="X65" t="s">
        <v>43</v>
      </c>
      <c r="Y65" t="s">
        <v>96</v>
      </c>
      <c r="Z65" t="s">
        <v>43</v>
      </c>
      <c r="AA65" t="s">
        <v>43</v>
      </c>
      <c r="AB65" t="s">
        <v>43</v>
      </c>
      <c r="AC65" t="str">
        <f>VLOOKUP(Table1[[#This Row],[Capacitance]],Values!A$13:B$50,2,0)</f>
        <v>STOCK</v>
      </c>
      <c r="AE65" t="str">
        <f>CONCATENATE(Table1[[#This Row],[Capacitance]],Table1[[#This Row],[Stock]])</f>
        <v>10000pF</v>
      </c>
    </row>
    <row r="66" spans="1:31" hidden="1">
      <c r="A66" t="s">
        <v>28</v>
      </c>
      <c r="B66" t="s">
        <v>91</v>
      </c>
      <c r="C66" t="s">
        <v>182</v>
      </c>
      <c r="D66" t="s">
        <v>183</v>
      </c>
      <c r="E66" t="s">
        <v>32</v>
      </c>
      <c r="F66" t="s">
        <v>184</v>
      </c>
      <c r="G66">
        <v>34079</v>
      </c>
      <c r="H66">
        <v>0</v>
      </c>
      <c r="I66">
        <v>0.65</v>
      </c>
      <c r="J66">
        <v>0</v>
      </c>
      <c r="K66">
        <v>1</v>
      </c>
      <c r="L66" t="s">
        <v>34</v>
      </c>
      <c r="M66" t="s">
        <v>35</v>
      </c>
      <c r="N66" t="s">
        <v>36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44</v>
      </c>
      <c r="W66" t="s">
        <v>45</v>
      </c>
      <c r="X66" t="s">
        <v>43</v>
      </c>
      <c r="Y66" t="s">
        <v>96</v>
      </c>
      <c r="Z66" t="s">
        <v>43</v>
      </c>
      <c r="AA66" t="s">
        <v>43</v>
      </c>
      <c r="AB66" t="s">
        <v>43</v>
      </c>
      <c r="AC66" t="str">
        <f>VLOOKUP(Table1[[#This Row],[Capacitance]],Values!A$13:B$50,2,0)</f>
        <v>STOCK</v>
      </c>
      <c r="AD66" t="s">
        <v>1247</v>
      </c>
      <c r="AE66" t="str">
        <f>CONCATENATE(Table1[[#This Row],[Capacitance]],Table1[[#This Row],[Stock]])</f>
        <v>10000pFSTOCK</v>
      </c>
    </row>
    <row r="67" spans="1:31" hidden="1">
      <c r="A67" t="s">
        <v>28</v>
      </c>
      <c r="B67" t="s">
        <v>29</v>
      </c>
      <c r="C67" t="s">
        <v>199</v>
      </c>
      <c r="D67" t="s">
        <v>200</v>
      </c>
      <c r="E67" t="s">
        <v>32</v>
      </c>
      <c r="F67" t="s">
        <v>201</v>
      </c>
      <c r="G67">
        <v>17625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36</v>
      </c>
      <c r="O67" t="s">
        <v>189</v>
      </c>
      <c r="P67" t="s">
        <v>38</v>
      </c>
      <c r="Q67" t="s">
        <v>190</v>
      </c>
      <c r="R67" t="s">
        <v>40</v>
      </c>
      <c r="S67" t="s">
        <v>191</v>
      </c>
      <c r="T67" t="s">
        <v>42</v>
      </c>
      <c r="U67" t="s">
        <v>43</v>
      </c>
      <c r="V67" t="s">
        <v>44</v>
      </c>
      <c r="W67" t="s">
        <v>45</v>
      </c>
      <c r="X67" t="s">
        <v>43</v>
      </c>
      <c r="Y67" t="s">
        <v>46</v>
      </c>
      <c r="Z67" t="s">
        <v>43</v>
      </c>
      <c r="AA67" t="s">
        <v>43</v>
      </c>
      <c r="AB67" t="s">
        <v>43</v>
      </c>
      <c r="AC67" t="str">
        <f>VLOOKUP(Table1[[#This Row],[Capacitance]],Values!A$13:B$50,2,0)</f>
        <v>STOCK</v>
      </c>
      <c r="AE67" t="str">
        <f>CONCATENATE(Table1[[#This Row],[Capacitance]],Table1[[#This Row],[Stock]])</f>
        <v>10000pF</v>
      </c>
    </row>
    <row r="68" spans="1:31" hidden="1">
      <c r="A68" t="s">
        <v>28</v>
      </c>
      <c r="B68" t="s">
        <v>91</v>
      </c>
      <c r="C68" t="s">
        <v>631</v>
      </c>
      <c r="D68" t="s">
        <v>632</v>
      </c>
      <c r="E68" t="s">
        <v>32</v>
      </c>
      <c r="F68" t="s">
        <v>633</v>
      </c>
      <c r="G68">
        <v>9836</v>
      </c>
      <c r="H68">
        <v>0</v>
      </c>
      <c r="I68">
        <v>0.52</v>
      </c>
      <c r="J68">
        <v>0</v>
      </c>
      <c r="K68">
        <v>1</v>
      </c>
      <c r="L68" t="s">
        <v>34</v>
      </c>
      <c r="M68" t="s">
        <v>35</v>
      </c>
      <c r="N68" t="s">
        <v>36</v>
      </c>
      <c r="O68" t="s">
        <v>569</v>
      </c>
      <c r="P68" t="s">
        <v>38</v>
      </c>
      <c r="Q68" t="s">
        <v>73</v>
      </c>
      <c r="R68" t="s">
        <v>40</v>
      </c>
      <c r="S68" t="s">
        <v>41</v>
      </c>
      <c r="T68" t="s">
        <v>42</v>
      </c>
      <c r="U68" t="s">
        <v>43</v>
      </c>
      <c r="V68" t="s">
        <v>44</v>
      </c>
      <c r="W68" t="s">
        <v>45</v>
      </c>
      <c r="X68" t="s">
        <v>43</v>
      </c>
      <c r="Y68" t="s">
        <v>96</v>
      </c>
      <c r="Z68" t="s">
        <v>43</v>
      </c>
      <c r="AA68" t="s">
        <v>43</v>
      </c>
      <c r="AB68" t="s">
        <v>43</v>
      </c>
      <c r="AC68" t="str">
        <f>VLOOKUP(Table1[[#This Row],[Capacitance]],Values!A$13:B$50,2,0)</f>
        <v>STOCK</v>
      </c>
      <c r="AE68" t="str">
        <f>CONCATENATE(Table1[[#This Row],[Capacitance]],Table1[[#This Row],[Stock]])</f>
        <v>10000pF</v>
      </c>
    </row>
    <row r="69" spans="1:31" hidden="1">
      <c r="A69" t="s">
        <v>28</v>
      </c>
      <c r="B69" t="s">
        <v>29</v>
      </c>
      <c r="C69" t="s">
        <v>944</v>
      </c>
      <c r="D69" t="s">
        <v>945</v>
      </c>
      <c r="E69" t="s">
        <v>32</v>
      </c>
      <c r="F69" t="s">
        <v>946</v>
      </c>
      <c r="G69">
        <v>6334</v>
      </c>
      <c r="H69">
        <v>0</v>
      </c>
      <c r="I69">
        <v>0.11</v>
      </c>
      <c r="J69">
        <v>0</v>
      </c>
      <c r="K69">
        <v>1</v>
      </c>
      <c r="L69" t="s">
        <v>34</v>
      </c>
      <c r="M69" t="s">
        <v>35</v>
      </c>
      <c r="N69" t="s">
        <v>36</v>
      </c>
      <c r="O69" t="s">
        <v>72</v>
      </c>
      <c r="P69" t="s">
        <v>38</v>
      </c>
      <c r="Q69" t="s">
        <v>39</v>
      </c>
      <c r="R69" t="s">
        <v>40</v>
      </c>
      <c r="S69" t="s">
        <v>41</v>
      </c>
      <c r="T69" t="s">
        <v>42</v>
      </c>
      <c r="U69" t="s">
        <v>43</v>
      </c>
      <c r="V69" t="s">
        <v>44</v>
      </c>
      <c r="W69" t="s">
        <v>45</v>
      </c>
      <c r="X69" t="s">
        <v>43</v>
      </c>
      <c r="Y69" t="s">
        <v>46</v>
      </c>
      <c r="Z69" t="s">
        <v>43</v>
      </c>
      <c r="AA69" t="s">
        <v>43</v>
      </c>
      <c r="AB69" t="s">
        <v>43</v>
      </c>
      <c r="AC69" t="str">
        <f>VLOOKUP(Table1[[#This Row],[Capacitance]],Values!A$13:B$50,2,0)</f>
        <v>STOCK</v>
      </c>
      <c r="AE69" t="str">
        <f>CONCATENATE(Table1[[#This Row],[Capacitance]],Table1[[#This Row],[Stock]])</f>
        <v>10000pF</v>
      </c>
    </row>
    <row r="70" spans="1:31" hidden="1">
      <c r="A70" t="s">
        <v>28</v>
      </c>
      <c r="B70" t="s">
        <v>47</v>
      </c>
      <c r="C70" t="s">
        <v>343</v>
      </c>
      <c r="D70" t="s">
        <v>344</v>
      </c>
      <c r="E70" t="s">
        <v>32</v>
      </c>
      <c r="F70" t="s">
        <v>345</v>
      </c>
      <c r="G70">
        <v>87635</v>
      </c>
      <c r="H70">
        <v>0</v>
      </c>
      <c r="I70">
        <v>0.19</v>
      </c>
      <c r="J70">
        <v>0</v>
      </c>
      <c r="K70">
        <v>1</v>
      </c>
      <c r="L70" t="s">
        <v>34</v>
      </c>
      <c r="M70" t="s">
        <v>35</v>
      </c>
      <c r="N70" t="s">
        <v>36</v>
      </c>
      <c r="O70" t="s">
        <v>37</v>
      </c>
      <c r="P70" t="s">
        <v>287</v>
      </c>
      <c r="Q70" t="s">
        <v>39</v>
      </c>
      <c r="R70" t="s">
        <v>40</v>
      </c>
      <c r="S70" t="s">
        <v>41</v>
      </c>
      <c r="T70" t="s">
        <v>42</v>
      </c>
      <c r="U70" t="s">
        <v>43</v>
      </c>
      <c r="V70" t="s">
        <v>44</v>
      </c>
      <c r="W70" t="s">
        <v>45</v>
      </c>
      <c r="X70" t="s">
        <v>43</v>
      </c>
      <c r="Y70" t="s">
        <v>56</v>
      </c>
      <c r="Z70" t="s">
        <v>43</v>
      </c>
      <c r="AA70" t="s">
        <v>43</v>
      </c>
      <c r="AB70" t="s">
        <v>43</v>
      </c>
      <c r="AC70" t="str">
        <f>VLOOKUP(Table1[[#This Row],[Capacitance]],Values!A$13:B$50,2,0)</f>
        <v>STOCK</v>
      </c>
      <c r="AE70" t="str">
        <f>CONCATENATE(Table1[[#This Row],[Capacitance]],Table1[[#This Row],[Stock]])</f>
        <v>10000pF</v>
      </c>
    </row>
    <row r="71" spans="1:31" hidden="1">
      <c r="A71" t="s">
        <v>28</v>
      </c>
      <c r="B71" t="s">
        <v>47</v>
      </c>
      <c r="C71" t="s">
        <v>218</v>
      </c>
      <c r="D71" t="s">
        <v>219</v>
      </c>
      <c r="E71" t="s">
        <v>32</v>
      </c>
      <c r="F71" t="s">
        <v>220</v>
      </c>
      <c r="G71">
        <v>178496</v>
      </c>
      <c r="H71">
        <v>0</v>
      </c>
      <c r="I71">
        <v>0.12</v>
      </c>
      <c r="J71">
        <v>0</v>
      </c>
      <c r="K71">
        <v>1</v>
      </c>
      <c r="L71" t="s">
        <v>34</v>
      </c>
      <c r="M71" t="s">
        <v>35</v>
      </c>
      <c r="N71" t="s">
        <v>36</v>
      </c>
      <c r="O71" t="s">
        <v>37</v>
      </c>
      <c r="P71" t="s">
        <v>178</v>
      </c>
      <c r="Q71" t="s">
        <v>39</v>
      </c>
      <c r="R71" t="s">
        <v>40</v>
      </c>
      <c r="S71" t="s">
        <v>41</v>
      </c>
      <c r="T71" t="s">
        <v>42</v>
      </c>
      <c r="U71" t="s">
        <v>43</v>
      </c>
      <c r="V71" t="s">
        <v>44</v>
      </c>
      <c r="W71" t="s">
        <v>45</v>
      </c>
      <c r="X71" t="s">
        <v>43</v>
      </c>
      <c r="Y71" t="s">
        <v>56</v>
      </c>
      <c r="Z71" t="s">
        <v>43</v>
      </c>
      <c r="AA71" t="s">
        <v>43</v>
      </c>
      <c r="AB71" t="s">
        <v>43</v>
      </c>
      <c r="AC71" t="str">
        <f>VLOOKUP(Table1[[#This Row],[Capacitance]],Values!A$13:B$50,2,0)</f>
        <v>STOCK</v>
      </c>
      <c r="AE71" t="str">
        <f>CONCATENATE(Table1[[#This Row],[Capacitance]],Table1[[#This Row],[Stock]])</f>
        <v>10000pF</v>
      </c>
    </row>
    <row r="72" spans="1:31" hidden="1">
      <c r="A72" t="s">
        <v>28</v>
      </c>
      <c r="B72" t="s">
        <v>29</v>
      </c>
      <c r="C72" t="s">
        <v>202</v>
      </c>
      <c r="D72" t="s">
        <v>203</v>
      </c>
      <c r="E72" t="s">
        <v>32</v>
      </c>
      <c r="F72" t="s">
        <v>204</v>
      </c>
      <c r="G72">
        <v>255764</v>
      </c>
      <c r="H72">
        <v>0</v>
      </c>
      <c r="I72">
        <v>0.11</v>
      </c>
      <c r="J72">
        <v>0</v>
      </c>
      <c r="K72">
        <v>1</v>
      </c>
      <c r="L72" t="s">
        <v>34</v>
      </c>
      <c r="M72" t="s">
        <v>35</v>
      </c>
      <c r="N72" t="s">
        <v>198</v>
      </c>
      <c r="O72" t="s">
        <v>72</v>
      </c>
      <c r="P72" t="s">
        <v>38</v>
      </c>
      <c r="Q72" t="s">
        <v>73</v>
      </c>
      <c r="R72" t="s">
        <v>40</v>
      </c>
      <c r="S72" t="s">
        <v>41</v>
      </c>
      <c r="T72" t="s">
        <v>42</v>
      </c>
      <c r="U72" t="s">
        <v>43</v>
      </c>
      <c r="V72" t="s">
        <v>44</v>
      </c>
      <c r="W72" t="s">
        <v>45</v>
      </c>
      <c r="X72" t="s">
        <v>43</v>
      </c>
      <c r="Y72" t="s">
        <v>46</v>
      </c>
      <c r="Z72" t="s">
        <v>43</v>
      </c>
      <c r="AA72" t="s">
        <v>43</v>
      </c>
      <c r="AB72" t="s">
        <v>43</v>
      </c>
      <c r="AC72" t="str">
        <f>VLOOKUP(Table1[[#This Row],[Capacitance]],Values!A$13:B$50,2,0)</f>
        <v>STOCK</v>
      </c>
      <c r="AD72" s="4"/>
      <c r="AE72" t="str">
        <f>CONCATENATE(Table1[[#This Row],[Capacitance]],Table1[[#This Row],[Stock]])</f>
        <v>1000pF</v>
      </c>
    </row>
    <row r="73" spans="1:31" hidden="1">
      <c r="A73" t="s">
        <v>28</v>
      </c>
      <c r="B73" t="s">
        <v>29</v>
      </c>
      <c r="C73" t="s">
        <v>221</v>
      </c>
      <c r="D73" t="s">
        <v>222</v>
      </c>
      <c r="E73" t="s">
        <v>32</v>
      </c>
      <c r="F73" t="s">
        <v>204</v>
      </c>
      <c r="G73">
        <v>24301</v>
      </c>
      <c r="H73">
        <v>0</v>
      </c>
      <c r="I73">
        <v>0.15</v>
      </c>
      <c r="J73">
        <v>0</v>
      </c>
      <c r="K73">
        <v>1</v>
      </c>
      <c r="L73" t="s">
        <v>34</v>
      </c>
      <c r="M73" t="s">
        <v>35</v>
      </c>
      <c r="N73" t="s">
        <v>198</v>
      </c>
      <c r="O73" t="s">
        <v>72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44</v>
      </c>
      <c r="W73" t="s">
        <v>45</v>
      </c>
      <c r="X73" t="s">
        <v>43</v>
      </c>
      <c r="Y73" t="s">
        <v>46</v>
      </c>
      <c r="Z73" t="s">
        <v>43</v>
      </c>
      <c r="AA73" t="s">
        <v>43</v>
      </c>
      <c r="AB73" t="s">
        <v>43</v>
      </c>
      <c r="AC73" t="str">
        <f>VLOOKUP(Table1[[#This Row],[Capacitance]],Values!A$13:B$50,2,0)</f>
        <v>STOCK</v>
      </c>
      <c r="AE73" t="str">
        <f>CONCATENATE(Table1[[#This Row],[Capacitance]],Table1[[#This Row],[Stock]])</f>
        <v>1000pF</v>
      </c>
    </row>
    <row r="74" spans="1:31" hidden="1">
      <c r="A74" t="s">
        <v>28</v>
      </c>
      <c r="B74" t="s">
        <v>29</v>
      </c>
      <c r="C74" t="s">
        <v>449</v>
      </c>
      <c r="D74" t="s">
        <v>450</v>
      </c>
      <c r="E74" t="s">
        <v>32</v>
      </c>
      <c r="F74" t="s">
        <v>451</v>
      </c>
      <c r="G74">
        <v>23653</v>
      </c>
      <c r="H74">
        <v>0</v>
      </c>
      <c r="I74">
        <v>0.28999999999999998</v>
      </c>
      <c r="J74">
        <v>0</v>
      </c>
      <c r="K74">
        <v>1</v>
      </c>
      <c r="L74" t="s">
        <v>34</v>
      </c>
      <c r="M74" t="s">
        <v>35</v>
      </c>
      <c r="N74" t="s">
        <v>198</v>
      </c>
      <c r="O74" t="s">
        <v>185</v>
      </c>
      <c r="P74" t="s">
        <v>38</v>
      </c>
      <c r="Q74" t="s">
        <v>73</v>
      </c>
      <c r="R74" t="s">
        <v>40</v>
      </c>
      <c r="S74" t="s">
        <v>41</v>
      </c>
      <c r="T74" t="s">
        <v>42</v>
      </c>
      <c r="U74" t="s">
        <v>43</v>
      </c>
      <c r="V74" t="s">
        <v>44</v>
      </c>
      <c r="W74" t="s">
        <v>45</v>
      </c>
      <c r="X74" t="s">
        <v>43</v>
      </c>
      <c r="Y74" t="s">
        <v>46</v>
      </c>
      <c r="Z74" t="s">
        <v>43</v>
      </c>
      <c r="AA74" t="s">
        <v>43</v>
      </c>
      <c r="AB74" t="s">
        <v>43</v>
      </c>
      <c r="AC74" t="str">
        <f>VLOOKUP(Table1[[#This Row],[Capacitance]],Values!A$13:B$50,2,0)</f>
        <v>STOCK</v>
      </c>
      <c r="AE74" t="str">
        <f>CONCATENATE(Table1[[#This Row],[Capacitance]],Table1[[#This Row],[Stock]])</f>
        <v>1000pF</v>
      </c>
    </row>
    <row r="75" spans="1:31" hidden="1">
      <c r="A75" t="s">
        <v>28</v>
      </c>
      <c r="B75" t="s">
        <v>29</v>
      </c>
      <c r="C75" t="s">
        <v>195</v>
      </c>
      <c r="D75" t="s">
        <v>196</v>
      </c>
      <c r="E75" t="s">
        <v>32</v>
      </c>
      <c r="F75" t="s">
        <v>197</v>
      </c>
      <c r="G75">
        <v>11848</v>
      </c>
      <c r="H75">
        <v>0</v>
      </c>
      <c r="I75">
        <v>0.1</v>
      </c>
      <c r="J75">
        <v>0</v>
      </c>
      <c r="K75">
        <v>1</v>
      </c>
      <c r="L75" t="s">
        <v>34</v>
      </c>
      <c r="M75" t="s">
        <v>35</v>
      </c>
      <c r="N75" t="s">
        <v>198</v>
      </c>
      <c r="O75" t="s">
        <v>37</v>
      </c>
      <c r="P75" t="s">
        <v>38</v>
      </c>
      <c r="Q75" t="s">
        <v>39</v>
      </c>
      <c r="R75" t="s">
        <v>40</v>
      </c>
      <c r="S75" t="s">
        <v>41</v>
      </c>
      <c r="T75" t="s">
        <v>42</v>
      </c>
      <c r="U75" t="s">
        <v>43</v>
      </c>
      <c r="V75" t="s">
        <v>44</v>
      </c>
      <c r="W75" t="s">
        <v>45</v>
      </c>
      <c r="X75" t="s">
        <v>43</v>
      </c>
      <c r="Y75" t="s">
        <v>46</v>
      </c>
      <c r="Z75" t="s">
        <v>43</v>
      </c>
      <c r="AA75" t="s">
        <v>43</v>
      </c>
      <c r="AB75" t="s">
        <v>43</v>
      </c>
      <c r="AC75" t="str">
        <f>VLOOKUP(Table1[[#This Row],[Capacitance]],Values!A$13:B$50,2,0)</f>
        <v>STOCK</v>
      </c>
      <c r="AE75" t="str">
        <f>CONCATENATE(Table1[[#This Row],[Capacitance]],Table1[[#This Row],[Stock]])</f>
        <v>1000pF</v>
      </c>
    </row>
    <row r="76" spans="1:31" hidden="1">
      <c r="A76" t="s">
        <v>28</v>
      </c>
      <c r="B76" t="s">
        <v>29</v>
      </c>
      <c r="C76" t="s">
        <v>731</v>
      </c>
      <c r="D76" t="s">
        <v>732</v>
      </c>
      <c r="E76" t="s">
        <v>32</v>
      </c>
      <c r="F76" t="s">
        <v>451</v>
      </c>
      <c r="G76">
        <v>11485</v>
      </c>
      <c r="H76">
        <v>0</v>
      </c>
      <c r="I76">
        <v>0.28999999999999998</v>
      </c>
      <c r="J76">
        <v>0</v>
      </c>
      <c r="K76">
        <v>1</v>
      </c>
      <c r="L76" t="s">
        <v>34</v>
      </c>
      <c r="M76" t="s">
        <v>35</v>
      </c>
      <c r="N76" t="s">
        <v>198</v>
      </c>
      <c r="O76" t="s">
        <v>185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44</v>
      </c>
      <c r="W76" t="s">
        <v>45</v>
      </c>
      <c r="X76" t="s">
        <v>43</v>
      </c>
      <c r="Y76" t="s">
        <v>46</v>
      </c>
      <c r="Z76" t="s">
        <v>43</v>
      </c>
      <c r="AA76" t="s">
        <v>43</v>
      </c>
      <c r="AB76" t="s">
        <v>43</v>
      </c>
      <c r="AC76" t="str">
        <f>VLOOKUP(Table1[[#This Row],[Capacitance]],Values!A$13:B$50,2,0)</f>
        <v>STOCK</v>
      </c>
      <c r="AE76" t="str">
        <f>CONCATENATE(Table1[[#This Row],[Capacitance]],Table1[[#This Row],[Stock]])</f>
        <v>1000pF</v>
      </c>
    </row>
    <row r="77" spans="1:31" hidden="1">
      <c r="A77" t="s">
        <v>28</v>
      </c>
      <c r="B77" t="s">
        <v>283</v>
      </c>
      <c r="C77" t="s">
        <v>284</v>
      </c>
      <c r="D77" t="s">
        <v>285</v>
      </c>
      <c r="E77" t="s">
        <v>32</v>
      </c>
      <c r="F77" t="s">
        <v>286</v>
      </c>
      <c r="G77">
        <v>16479</v>
      </c>
      <c r="H77">
        <v>0</v>
      </c>
      <c r="I77">
        <v>0.18</v>
      </c>
      <c r="J77">
        <v>0</v>
      </c>
      <c r="K77">
        <v>1</v>
      </c>
      <c r="L77" t="s">
        <v>34</v>
      </c>
      <c r="M77" t="s">
        <v>35</v>
      </c>
      <c r="N77" t="s">
        <v>198</v>
      </c>
      <c r="O77" t="s">
        <v>37</v>
      </c>
      <c r="P77" t="s">
        <v>287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44</v>
      </c>
      <c r="W77" t="s">
        <v>45</v>
      </c>
      <c r="X77" t="s">
        <v>43</v>
      </c>
      <c r="Y77" t="s">
        <v>288</v>
      </c>
      <c r="Z77" t="s">
        <v>43</v>
      </c>
      <c r="AA77" t="s">
        <v>43</v>
      </c>
      <c r="AB77" t="s">
        <v>43</v>
      </c>
      <c r="AC77" t="str">
        <f>VLOOKUP(Table1[[#This Row],[Capacitance]],Values!A$13:B$50,2,0)</f>
        <v>STOCK</v>
      </c>
      <c r="AD77" t="s">
        <v>1247</v>
      </c>
      <c r="AE77" t="str">
        <f>CONCATENATE(Table1[[#This Row],[Capacitance]],Table1[[#This Row],[Stock]])</f>
        <v>1000pFSTOCK</v>
      </c>
    </row>
    <row r="78" spans="1:31" hidden="1">
      <c r="A78" t="s">
        <v>28</v>
      </c>
      <c r="B78" t="s">
        <v>283</v>
      </c>
      <c r="C78" t="s">
        <v>903</v>
      </c>
      <c r="D78" t="s">
        <v>904</v>
      </c>
      <c r="E78" t="s">
        <v>32</v>
      </c>
      <c r="F78" t="s">
        <v>905</v>
      </c>
      <c r="G78">
        <v>1517</v>
      </c>
      <c r="H78">
        <v>0</v>
      </c>
      <c r="I78">
        <v>0.27</v>
      </c>
      <c r="J78">
        <v>0</v>
      </c>
      <c r="K78">
        <v>1</v>
      </c>
      <c r="L78" t="s">
        <v>34</v>
      </c>
      <c r="M78" t="s">
        <v>35</v>
      </c>
      <c r="N78" t="s">
        <v>198</v>
      </c>
      <c r="O78" t="s">
        <v>72</v>
      </c>
      <c r="P78" t="s">
        <v>287</v>
      </c>
      <c r="Q78" t="s">
        <v>478</v>
      </c>
      <c r="R78" t="s">
        <v>40</v>
      </c>
      <c r="S78" t="s">
        <v>41</v>
      </c>
      <c r="T78" t="s">
        <v>42</v>
      </c>
      <c r="U78" t="s">
        <v>43</v>
      </c>
      <c r="V78" t="s">
        <v>44</v>
      </c>
      <c r="W78" t="s">
        <v>45</v>
      </c>
      <c r="X78" t="s">
        <v>43</v>
      </c>
      <c r="Y78" t="s">
        <v>288</v>
      </c>
      <c r="Z78" t="s">
        <v>43</v>
      </c>
      <c r="AA78" t="s">
        <v>43</v>
      </c>
      <c r="AB78" t="s">
        <v>43</v>
      </c>
      <c r="AC78" t="str">
        <f>VLOOKUP(Table1[[#This Row],[Capacitance]],Values!A$13:B$50,2,0)</f>
        <v>STOCK</v>
      </c>
      <c r="AE78" t="str">
        <f>CONCATENATE(Table1[[#This Row],[Capacitance]],Table1[[#This Row],[Stock]])</f>
        <v>1000pF</v>
      </c>
    </row>
    <row r="79" spans="1:31" hidden="1">
      <c r="A79" t="s">
        <v>28</v>
      </c>
      <c r="B79" t="s">
        <v>91</v>
      </c>
      <c r="C79" t="s">
        <v>315</v>
      </c>
      <c r="D79" t="s">
        <v>316</v>
      </c>
      <c r="E79" t="s">
        <v>32</v>
      </c>
      <c r="F79" t="s">
        <v>317</v>
      </c>
      <c r="G79">
        <v>43366</v>
      </c>
      <c r="H79">
        <v>0</v>
      </c>
      <c r="I79">
        <v>0.2</v>
      </c>
      <c r="J79">
        <v>0</v>
      </c>
      <c r="K79">
        <v>1</v>
      </c>
      <c r="L79" t="s">
        <v>34</v>
      </c>
      <c r="M79" t="s">
        <v>35</v>
      </c>
      <c r="N79" t="s">
        <v>198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44</v>
      </c>
      <c r="W79" t="s">
        <v>45</v>
      </c>
      <c r="X79" t="s">
        <v>43</v>
      </c>
      <c r="Y79" t="s">
        <v>96</v>
      </c>
      <c r="Z79" t="s">
        <v>43</v>
      </c>
      <c r="AA79" t="s">
        <v>43</v>
      </c>
      <c r="AB79" t="s">
        <v>43</v>
      </c>
      <c r="AC79" t="str">
        <f>VLOOKUP(Table1[[#This Row],[Capacitance]],Values!A$13:B$50,2,0)</f>
        <v>STOCK</v>
      </c>
      <c r="AE79" t="str">
        <f>CONCATENATE(Table1[[#This Row],[Capacitance]],Table1[[#This Row],[Stock]])</f>
        <v>1000pF</v>
      </c>
    </row>
    <row r="80" spans="1:31" hidden="1">
      <c r="A80" t="s">
        <v>28</v>
      </c>
      <c r="B80" t="s">
        <v>29</v>
      </c>
      <c r="C80" t="s">
        <v>318</v>
      </c>
      <c r="D80" t="s">
        <v>319</v>
      </c>
      <c r="E80" t="s">
        <v>32</v>
      </c>
      <c r="F80" t="s">
        <v>317</v>
      </c>
      <c r="G80">
        <v>11453</v>
      </c>
      <c r="H80">
        <v>0</v>
      </c>
      <c r="I80">
        <v>0.2</v>
      </c>
      <c r="J80">
        <v>0</v>
      </c>
      <c r="K80">
        <v>1</v>
      </c>
      <c r="L80" t="s">
        <v>34</v>
      </c>
      <c r="M80" t="s">
        <v>35</v>
      </c>
      <c r="N80" t="s">
        <v>198</v>
      </c>
      <c r="O80" t="s">
        <v>72</v>
      </c>
      <c r="P80" t="s">
        <v>178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44</v>
      </c>
      <c r="W80" t="s">
        <v>45</v>
      </c>
      <c r="X80" t="s">
        <v>43</v>
      </c>
      <c r="Y80" t="s">
        <v>46</v>
      </c>
      <c r="Z80" t="s">
        <v>43</v>
      </c>
      <c r="AA80" t="s">
        <v>43</v>
      </c>
      <c r="AB80" t="s">
        <v>43</v>
      </c>
      <c r="AC80" t="str">
        <f>VLOOKUP(Table1[[#This Row],[Capacitance]],Values!A$13:B$50,2,0)</f>
        <v>STOCK</v>
      </c>
      <c r="AE80" t="str">
        <f>CONCATENATE(Table1[[#This Row],[Capacitance]],Table1[[#This Row],[Stock]])</f>
        <v>1000pF</v>
      </c>
    </row>
    <row r="81" spans="1:31" hidden="1">
      <c r="A81" t="s">
        <v>28</v>
      </c>
      <c r="B81" t="s">
        <v>47</v>
      </c>
      <c r="C81" t="s">
        <v>1103</v>
      </c>
      <c r="D81" t="s">
        <v>1104</v>
      </c>
      <c r="E81" t="s">
        <v>32</v>
      </c>
      <c r="F81" t="s">
        <v>1105</v>
      </c>
      <c r="G81">
        <v>0</v>
      </c>
      <c r="H81">
        <v>0</v>
      </c>
      <c r="I81">
        <v>1.28</v>
      </c>
      <c r="J81">
        <v>0</v>
      </c>
      <c r="K81">
        <v>1</v>
      </c>
      <c r="L81" t="s">
        <v>34</v>
      </c>
      <c r="M81" t="s">
        <v>35</v>
      </c>
      <c r="N81" t="s">
        <v>6771</v>
      </c>
      <c r="O81" t="s">
        <v>52</v>
      </c>
      <c r="P81" t="s">
        <v>590</v>
      </c>
      <c r="Q81" t="s">
        <v>54</v>
      </c>
      <c r="R81" t="s">
        <v>40</v>
      </c>
      <c r="S81" t="s">
        <v>55</v>
      </c>
      <c r="T81" t="s">
        <v>42</v>
      </c>
      <c r="U81" t="s">
        <v>43</v>
      </c>
      <c r="V81" t="s">
        <v>44</v>
      </c>
      <c r="W81" t="s">
        <v>45</v>
      </c>
      <c r="X81" t="s">
        <v>43</v>
      </c>
      <c r="Y81" t="s">
        <v>810</v>
      </c>
      <c r="Z81" t="s">
        <v>43</v>
      </c>
      <c r="AA81" t="s">
        <v>43</v>
      </c>
      <c r="AB81" t="s">
        <v>43</v>
      </c>
      <c r="AC81" t="str">
        <f>VLOOKUP(Table1[[#This Row],[Capacitance]],Values!A$13:B$50,2,0)</f>
        <v>STOCK</v>
      </c>
      <c r="AE81" t="str">
        <f>CONCATENATE(Table1[[#This Row],[Capacitance]],Table1[[#This Row],[Stock]])</f>
        <v>100ÂuF</v>
      </c>
    </row>
    <row r="82" spans="1:31" hidden="1">
      <c r="A82" t="s">
        <v>28</v>
      </c>
      <c r="B82" t="s">
        <v>29</v>
      </c>
      <c r="C82" t="s">
        <v>208</v>
      </c>
      <c r="D82" t="s">
        <v>209</v>
      </c>
      <c r="E82" t="s">
        <v>32</v>
      </c>
      <c r="F82" t="s">
        <v>210</v>
      </c>
      <c r="G82">
        <v>107222</v>
      </c>
      <c r="H82">
        <v>0</v>
      </c>
      <c r="I82">
        <v>0.12</v>
      </c>
      <c r="J82">
        <v>0</v>
      </c>
      <c r="K82">
        <v>1</v>
      </c>
      <c r="L82" t="s">
        <v>34</v>
      </c>
      <c r="M82" t="s">
        <v>35</v>
      </c>
      <c r="N82" t="s">
        <v>211</v>
      </c>
      <c r="O82" t="s">
        <v>72</v>
      </c>
      <c r="P82" t="s">
        <v>38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44</v>
      </c>
      <c r="W82" t="s">
        <v>45</v>
      </c>
      <c r="X82" t="s">
        <v>43</v>
      </c>
      <c r="Y82" t="s">
        <v>46</v>
      </c>
      <c r="Z82" t="s">
        <v>43</v>
      </c>
      <c r="AA82" t="s">
        <v>43</v>
      </c>
      <c r="AB82" t="s">
        <v>43</v>
      </c>
      <c r="AC82" t="str">
        <f>VLOOKUP(Table1[[#This Row],[Capacitance]],Values!A$13:B$50,2,0)</f>
        <v>STOCK</v>
      </c>
      <c r="AD82" t="s">
        <v>1290</v>
      </c>
      <c r="AE82" t="str">
        <f>CONCATENATE(Table1[[#This Row],[Capacitance]],Table1[[#This Row],[Stock]])</f>
        <v>100pFStock</v>
      </c>
    </row>
    <row r="83" spans="1:31" hidden="1">
      <c r="A83" t="s">
        <v>28</v>
      </c>
      <c r="B83" t="s">
        <v>29</v>
      </c>
      <c r="C83" t="s">
        <v>236</v>
      </c>
      <c r="D83" t="s">
        <v>237</v>
      </c>
      <c r="E83" t="s">
        <v>32</v>
      </c>
      <c r="F83" t="s">
        <v>238</v>
      </c>
      <c r="G83">
        <v>76432</v>
      </c>
      <c r="H83">
        <v>0</v>
      </c>
      <c r="I83">
        <v>0.16</v>
      </c>
      <c r="J83">
        <v>0</v>
      </c>
      <c r="K83">
        <v>1</v>
      </c>
      <c r="L83" t="s">
        <v>34</v>
      </c>
      <c r="M83" t="s">
        <v>35</v>
      </c>
      <c r="N83" t="s">
        <v>211</v>
      </c>
      <c r="O83" t="s">
        <v>72</v>
      </c>
      <c r="P83" t="s">
        <v>178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44</v>
      </c>
      <c r="W83" t="s">
        <v>45</v>
      </c>
      <c r="X83" t="s">
        <v>43</v>
      </c>
      <c r="Y83" t="s">
        <v>46</v>
      </c>
      <c r="Z83" t="s">
        <v>43</v>
      </c>
      <c r="AA83" t="s">
        <v>43</v>
      </c>
      <c r="AB83" t="s">
        <v>43</v>
      </c>
      <c r="AC83" t="str">
        <f>VLOOKUP(Table1[[#This Row],[Capacitance]],Values!A$13:B$50,2,0)</f>
        <v>STOCK</v>
      </c>
      <c r="AE83" t="str">
        <f>CONCATENATE(Table1[[#This Row],[Capacitance]],Table1[[#This Row],[Stock]])</f>
        <v>100pF</v>
      </c>
    </row>
    <row r="84" spans="1:31" hidden="1">
      <c r="A84" t="s">
        <v>28</v>
      </c>
      <c r="B84" t="s">
        <v>283</v>
      </c>
      <c r="C84" t="s">
        <v>533</v>
      </c>
      <c r="D84" t="s">
        <v>534</v>
      </c>
      <c r="E84" t="s">
        <v>32</v>
      </c>
      <c r="F84" t="s">
        <v>535</v>
      </c>
      <c r="G84">
        <v>7482</v>
      </c>
      <c r="H84">
        <v>0</v>
      </c>
      <c r="I84">
        <v>0.28999999999999998</v>
      </c>
      <c r="J84">
        <v>0</v>
      </c>
      <c r="K84">
        <v>1</v>
      </c>
      <c r="L84" t="s">
        <v>34</v>
      </c>
      <c r="M84" t="s">
        <v>35</v>
      </c>
      <c r="N84" t="s">
        <v>211</v>
      </c>
      <c r="O84" t="s">
        <v>72</v>
      </c>
      <c r="P84" t="s">
        <v>287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44</v>
      </c>
      <c r="W84" t="s">
        <v>45</v>
      </c>
      <c r="X84" t="s">
        <v>43</v>
      </c>
      <c r="Y84" t="s">
        <v>288</v>
      </c>
      <c r="Z84" t="s">
        <v>43</v>
      </c>
      <c r="AA84" t="s">
        <v>43</v>
      </c>
      <c r="AB84" t="s">
        <v>43</v>
      </c>
      <c r="AC84" t="str">
        <f>VLOOKUP(Table1[[#This Row],[Capacitance]],Values!A$13:B$50,2,0)</f>
        <v>STOCK</v>
      </c>
      <c r="AE84" t="str">
        <f>CONCATENATE(Table1[[#This Row],[Capacitance]],Table1[[#This Row],[Stock]])</f>
        <v>100pF</v>
      </c>
    </row>
    <row r="85" spans="1:31" hidden="1">
      <c r="A85" t="s">
        <v>28</v>
      </c>
      <c r="B85" t="s">
        <v>29</v>
      </c>
      <c r="C85" t="s">
        <v>669</v>
      </c>
      <c r="D85" t="s">
        <v>670</v>
      </c>
      <c r="E85" t="s">
        <v>32</v>
      </c>
      <c r="F85" t="s">
        <v>671</v>
      </c>
      <c r="G85">
        <v>13346</v>
      </c>
      <c r="H85">
        <v>0</v>
      </c>
      <c r="I85">
        <v>0.19</v>
      </c>
      <c r="J85">
        <v>0</v>
      </c>
      <c r="K85">
        <v>1</v>
      </c>
      <c r="L85" t="s">
        <v>34</v>
      </c>
      <c r="M85" t="s">
        <v>35</v>
      </c>
      <c r="N85" t="s">
        <v>211</v>
      </c>
      <c r="O85" t="s">
        <v>185</v>
      </c>
      <c r="P85" t="s">
        <v>38</v>
      </c>
      <c r="Q85" t="s">
        <v>73</v>
      </c>
      <c r="R85" t="s">
        <v>40</v>
      </c>
      <c r="S85" t="s">
        <v>41</v>
      </c>
      <c r="T85" t="s">
        <v>42</v>
      </c>
      <c r="U85" t="s">
        <v>43</v>
      </c>
      <c r="V85" t="s">
        <v>44</v>
      </c>
      <c r="W85" t="s">
        <v>45</v>
      </c>
      <c r="X85" t="s">
        <v>43</v>
      </c>
      <c r="Y85" t="s">
        <v>46</v>
      </c>
      <c r="Z85" t="s">
        <v>43</v>
      </c>
      <c r="AA85" t="s">
        <v>43</v>
      </c>
      <c r="AB85" t="s">
        <v>43</v>
      </c>
      <c r="AC85" t="str">
        <f>VLOOKUP(Table1[[#This Row],[Capacitance]],Values!A$13:B$50,2,0)</f>
        <v>STOCK</v>
      </c>
      <c r="AE85" t="str">
        <f>CONCATENATE(Table1[[#This Row],[Capacitance]],Table1[[#This Row],[Stock]])</f>
        <v>100pF</v>
      </c>
    </row>
    <row r="86" spans="1:31" hidden="1">
      <c r="A86" t="s">
        <v>28</v>
      </c>
      <c r="B86" t="s">
        <v>47</v>
      </c>
      <c r="C86" t="s">
        <v>145</v>
      </c>
      <c r="D86" t="s">
        <v>146</v>
      </c>
      <c r="E86" t="s">
        <v>32</v>
      </c>
      <c r="F86" t="s">
        <v>147</v>
      </c>
      <c r="G86">
        <v>255321</v>
      </c>
      <c r="H86">
        <v>0</v>
      </c>
      <c r="I86">
        <v>0.34</v>
      </c>
      <c r="J86">
        <v>0</v>
      </c>
      <c r="K86">
        <v>1</v>
      </c>
      <c r="L86" t="s">
        <v>34</v>
      </c>
      <c r="M86" t="s">
        <v>35</v>
      </c>
      <c r="N86" t="s">
        <v>6748</v>
      </c>
      <c r="O86" t="s">
        <v>37</v>
      </c>
      <c r="P86" t="s">
        <v>53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t="s">
        <v>44</v>
      </c>
      <c r="W86" t="s">
        <v>45</v>
      </c>
      <c r="X86" t="s">
        <v>43</v>
      </c>
      <c r="Y86" t="s">
        <v>56</v>
      </c>
      <c r="Z86" t="s">
        <v>43</v>
      </c>
      <c r="AA86" t="s">
        <v>43</v>
      </c>
      <c r="AB86" t="s">
        <v>43</v>
      </c>
      <c r="AC86" s="5" t="str">
        <f>VLOOKUP(Table1[[#This Row],[Capacitance]],Values!A$13:B$50,2,0)</f>
        <v>STOCK</v>
      </c>
      <c r="AE86" t="str">
        <f>CONCATENATE(Table1[[#This Row],[Capacitance]],Table1[[#This Row],[Stock]])</f>
        <v>10ÂuF</v>
      </c>
    </row>
    <row r="87" spans="1:31" hidden="1">
      <c r="A87" t="s">
        <v>28</v>
      </c>
      <c r="B87" t="s">
        <v>47</v>
      </c>
      <c r="C87" t="s">
        <v>48</v>
      </c>
      <c r="D87" t="s">
        <v>49</v>
      </c>
      <c r="E87" t="s">
        <v>32</v>
      </c>
      <c r="F87" t="s">
        <v>50</v>
      </c>
      <c r="G87">
        <v>208378</v>
      </c>
      <c r="H87">
        <v>0</v>
      </c>
      <c r="I87">
        <v>0.18</v>
      </c>
      <c r="J87">
        <v>0</v>
      </c>
      <c r="K87">
        <v>1</v>
      </c>
      <c r="L87" t="s">
        <v>34</v>
      </c>
      <c r="M87" t="s">
        <v>35</v>
      </c>
      <c r="N87" t="s">
        <v>6748</v>
      </c>
      <c r="O87" t="s">
        <v>52</v>
      </c>
      <c r="P87" t="s">
        <v>53</v>
      </c>
      <c r="Q87" t="s">
        <v>54</v>
      </c>
      <c r="R87" t="s">
        <v>40</v>
      </c>
      <c r="S87" t="s">
        <v>55</v>
      </c>
      <c r="T87" t="s">
        <v>42</v>
      </c>
      <c r="U87" t="s">
        <v>43</v>
      </c>
      <c r="V87" t="s">
        <v>44</v>
      </c>
      <c r="W87" t="s">
        <v>45</v>
      </c>
      <c r="X87" t="s">
        <v>43</v>
      </c>
      <c r="Y87" t="s">
        <v>56</v>
      </c>
      <c r="Z87" t="s">
        <v>43</v>
      </c>
      <c r="AA87" t="s">
        <v>43</v>
      </c>
      <c r="AB87" t="s">
        <v>43</v>
      </c>
      <c r="AC87" t="str">
        <f>VLOOKUP(Table1[[#This Row],[Capacitance]],Values!A$13:B$50,2,0)</f>
        <v>STOCK</v>
      </c>
      <c r="AE87" t="str">
        <f>CONCATENATE(Table1[[#This Row],[Capacitance]],Table1[[#This Row],[Stock]])</f>
        <v>10ÂuF</v>
      </c>
    </row>
    <row r="88" spans="1:31" hidden="1">
      <c r="A88" t="s">
        <v>28</v>
      </c>
      <c r="B88" t="s">
        <v>47</v>
      </c>
      <c r="C88" t="s">
        <v>65</v>
      </c>
      <c r="D88" t="s">
        <v>66</v>
      </c>
      <c r="E88" t="s">
        <v>32</v>
      </c>
      <c r="F88" t="s">
        <v>67</v>
      </c>
      <c r="G88">
        <v>162878</v>
      </c>
      <c r="H88">
        <v>0</v>
      </c>
      <c r="I88">
        <v>0.2</v>
      </c>
      <c r="J88">
        <v>0</v>
      </c>
      <c r="K88">
        <v>1</v>
      </c>
      <c r="L88" t="s">
        <v>34</v>
      </c>
      <c r="M88" t="s">
        <v>35</v>
      </c>
      <c r="N88" t="s">
        <v>6748</v>
      </c>
      <c r="O88" t="s">
        <v>37</v>
      </c>
      <c r="P88" t="s">
        <v>53</v>
      </c>
      <c r="Q88" t="s">
        <v>54</v>
      </c>
      <c r="R88" t="s">
        <v>40</v>
      </c>
      <c r="S88" t="s">
        <v>55</v>
      </c>
      <c r="T88" t="s">
        <v>42</v>
      </c>
      <c r="U88" t="s">
        <v>43</v>
      </c>
      <c r="V88" t="s">
        <v>44</v>
      </c>
      <c r="W88" t="s">
        <v>45</v>
      </c>
      <c r="X88" t="s">
        <v>43</v>
      </c>
      <c r="Y88" t="s">
        <v>56</v>
      </c>
      <c r="Z88" t="s">
        <v>43</v>
      </c>
      <c r="AA88" t="s">
        <v>43</v>
      </c>
      <c r="AB88" t="s">
        <v>43</v>
      </c>
      <c r="AC88" t="str">
        <f>VLOOKUP(Table1[[#This Row],[Capacitance]],Values!A$13:B$50,2,0)</f>
        <v>STOCK</v>
      </c>
      <c r="AE88" t="str">
        <f>CONCATENATE(Table1[[#This Row],[Capacitance]],Table1[[#This Row],[Stock]])</f>
        <v>10ÂuF</v>
      </c>
    </row>
    <row r="89" spans="1:31" hidden="1">
      <c r="A89" t="s">
        <v>28</v>
      </c>
      <c r="B89" t="s">
        <v>91</v>
      </c>
      <c r="C89" t="s">
        <v>234</v>
      </c>
      <c r="D89" t="s">
        <v>235</v>
      </c>
      <c r="E89" t="s">
        <v>32</v>
      </c>
      <c r="F89" t="s">
        <v>67</v>
      </c>
      <c r="G89">
        <v>147892</v>
      </c>
      <c r="H89">
        <v>0</v>
      </c>
      <c r="I89">
        <v>0.15</v>
      </c>
      <c r="J89">
        <v>0</v>
      </c>
      <c r="K89">
        <v>1</v>
      </c>
      <c r="L89" t="s">
        <v>34</v>
      </c>
      <c r="M89" t="s">
        <v>35</v>
      </c>
      <c r="N89" t="s">
        <v>6748</v>
      </c>
      <c r="O89" t="s">
        <v>37</v>
      </c>
      <c r="P89" t="s">
        <v>53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44</v>
      </c>
      <c r="W89" t="s">
        <v>45</v>
      </c>
      <c r="X89" t="s">
        <v>43</v>
      </c>
      <c r="Y89" t="s">
        <v>96</v>
      </c>
      <c r="Z89" t="s">
        <v>43</v>
      </c>
      <c r="AA89" t="s">
        <v>43</v>
      </c>
      <c r="AB89" t="s">
        <v>43</v>
      </c>
      <c r="AC89" t="str">
        <f>VLOOKUP(Table1[[#This Row],[Capacitance]],Values!A$13:B$50,2,0)</f>
        <v>STOCK</v>
      </c>
      <c r="AE89" t="str">
        <f>CONCATENATE(Table1[[#This Row],[Capacitance]],Table1[[#This Row],[Stock]])</f>
        <v>10ÂuF</v>
      </c>
    </row>
    <row r="90" spans="1:31" hidden="1">
      <c r="A90" t="s">
        <v>28</v>
      </c>
      <c r="B90" t="s">
        <v>47</v>
      </c>
      <c r="C90" t="s">
        <v>431</v>
      </c>
      <c r="D90" t="s">
        <v>432</v>
      </c>
      <c r="E90" t="s">
        <v>32</v>
      </c>
      <c r="F90" t="s">
        <v>67</v>
      </c>
      <c r="G90">
        <v>26475</v>
      </c>
      <c r="H90">
        <v>0</v>
      </c>
      <c r="I90">
        <v>0.24</v>
      </c>
      <c r="J90">
        <v>0</v>
      </c>
      <c r="K90">
        <v>1</v>
      </c>
      <c r="L90" t="s">
        <v>34</v>
      </c>
      <c r="M90" t="s">
        <v>35</v>
      </c>
      <c r="N90" t="s">
        <v>6748</v>
      </c>
      <c r="O90" t="s">
        <v>37</v>
      </c>
      <c r="P90" t="s">
        <v>53</v>
      </c>
      <c r="Q90" t="s">
        <v>54</v>
      </c>
      <c r="R90" t="s">
        <v>40</v>
      </c>
      <c r="S90" t="s">
        <v>55</v>
      </c>
      <c r="T90" t="s">
        <v>42</v>
      </c>
      <c r="U90" t="s">
        <v>43</v>
      </c>
      <c r="V90" t="s">
        <v>44</v>
      </c>
      <c r="W90" t="s">
        <v>45</v>
      </c>
      <c r="X90" t="s">
        <v>43</v>
      </c>
      <c r="Y90" t="s">
        <v>56</v>
      </c>
      <c r="Z90" t="s">
        <v>43</v>
      </c>
      <c r="AA90" t="s">
        <v>43</v>
      </c>
      <c r="AB90" t="s">
        <v>43</v>
      </c>
      <c r="AC90" t="str">
        <f>VLOOKUP(Table1[[#This Row],[Capacitance]],Values!A$13:B$50,2,0)</f>
        <v>STOCK</v>
      </c>
      <c r="AE90" t="str">
        <f>CONCATENATE(Table1[[#This Row],[Capacitance]],Table1[[#This Row],[Stock]])</f>
        <v>10ÂuF</v>
      </c>
    </row>
    <row r="91" spans="1:31" hidden="1">
      <c r="A91" t="s">
        <v>28</v>
      </c>
      <c r="B91" t="s">
        <v>47</v>
      </c>
      <c r="C91" t="s">
        <v>634</v>
      </c>
      <c r="D91" t="s">
        <v>635</v>
      </c>
      <c r="E91" t="s">
        <v>32</v>
      </c>
      <c r="F91" t="s">
        <v>147</v>
      </c>
      <c r="G91">
        <v>18698</v>
      </c>
      <c r="H91">
        <v>0</v>
      </c>
      <c r="I91">
        <v>0.61</v>
      </c>
      <c r="J91">
        <v>0</v>
      </c>
      <c r="K91">
        <v>1</v>
      </c>
      <c r="L91" t="s">
        <v>34</v>
      </c>
      <c r="M91" t="s">
        <v>35</v>
      </c>
      <c r="N91" t="s">
        <v>6748</v>
      </c>
      <c r="O91" t="s">
        <v>37</v>
      </c>
      <c r="P91" t="s">
        <v>53</v>
      </c>
      <c r="Q91" t="s">
        <v>39</v>
      </c>
      <c r="R91" t="s">
        <v>40</v>
      </c>
      <c r="S91" t="s">
        <v>41</v>
      </c>
      <c r="T91" t="s">
        <v>42</v>
      </c>
      <c r="U91" t="s">
        <v>43</v>
      </c>
      <c r="V91" t="s">
        <v>44</v>
      </c>
      <c r="W91" t="s">
        <v>45</v>
      </c>
      <c r="X91" t="s">
        <v>43</v>
      </c>
      <c r="Y91" t="s">
        <v>56</v>
      </c>
      <c r="Z91" t="s">
        <v>43</v>
      </c>
      <c r="AA91" t="s">
        <v>43</v>
      </c>
      <c r="AB91" t="s">
        <v>43</v>
      </c>
      <c r="AC91" t="str">
        <f>VLOOKUP(Table1[[#This Row],[Capacitance]],Values!A$13:B$50,2,0)</f>
        <v>STOCK</v>
      </c>
      <c r="AE91" t="str">
        <f>CONCATENATE(Table1[[#This Row],[Capacitance]],Table1[[#This Row],[Stock]])</f>
        <v>10ÂuF</v>
      </c>
    </row>
    <row r="92" spans="1:31" hidden="1">
      <c r="A92" t="s">
        <v>28</v>
      </c>
      <c r="B92" t="s">
        <v>91</v>
      </c>
      <c r="C92" t="s">
        <v>685</v>
      </c>
      <c r="D92" t="s">
        <v>686</v>
      </c>
      <c r="E92" t="s">
        <v>32</v>
      </c>
      <c r="F92" t="s">
        <v>67</v>
      </c>
      <c r="G92">
        <v>13889</v>
      </c>
      <c r="H92">
        <v>0</v>
      </c>
      <c r="I92">
        <v>0.27</v>
      </c>
      <c r="J92">
        <v>0</v>
      </c>
      <c r="K92">
        <v>1</v>
      </c>
      <c r="L92" t="s">
        <v>34</v>
      </c>
      <c r="M92" t="s">
        <v>35</v>
      </c>
      <c r="N92" t="s">
        <v>6748</v>
      </c>
      <c r="O92" t="s">
        <v>37</v>
      </c>
      <c r="P92" t="s">
        <v>53</v>
      </c>
      <c r="Q92" t="s">
        <v>54</v>
      </c>
      <c r="R92" t="s">
        <v>40</v>
      </c>
      <c r="S92" t="s">
        <v>55</v>
      </c>
      <c r="T92" t="s">
        <v>42</v>
      </c>
      <c r="U92" t="s">
        <v>43</v>
      </c>
      <c r="V92" t="s">
        <v>44</v>
      </c>
      <c r="W92" t="s">
        <v>45</v>
      </c>
      <c r="X92" t="s">
        <v>43</v>
      </c>
      <c r="Y92" t="s">
        <v>96</v>
      </c>
      <c r="Z92" t="s">
        <v>43</v>
      </c>
      <c r="AA92" t="s">
        <v>43</v>
      </c>
      <c r="AB92" t="s">
        <v>43</v>
      </c>
      <c r="AC92" t="str">
        <f>VLOOKUP(Table1[[#This Row],[Capacitance]],Values!A$13:B$50,2,0)</f>
        <v>STOCK</v>
      </c>
      <c r="AE92" t="str">
        <f>CONCATENATE(Table1[[#This Row],[Capacitance]],Table1[[#This Row],[Stock]])</f>
        <v>10ÂuF</v>
      </c>
    </row>
    <row r="93" spans="1:31" hidden="1">
      <c r="A93" t="s">
        <v>28</v>
      </c>
      <c r="B93" t="s">
        <v>91</v>
      </c>
      <c r="C93" t="s">
        <v>672</v>
      </c>
      <c r="D93" t="s">
        <v>673</v>
      </c>
      <c r="E93" t="s">
        <v>32</v>
      </c>
      <c r="F93" t="s">
        <v>50</v>
      </c>
      <c r="G93">
        <v>13271</v>
      </c>
      <c r="H93">
        <v>0</v>
      </c>
      <c r="I93">
        <v>0.23</v>
      </c>
      <c r="J93">
        <v>0</v>
      </c>
      <c r="K93">
        <v>1</v>
      </c>
      <c r="L93" t="s">
        <v>34</v>
      </c>
      <c r="M93" t="s">
        <v>35</v>
      </c>
      <c r="N93" t="s">
        <v>6748</v>
      </c>
      <c r="O93" t="s">
        <v>52</v>
      </c>
      <c r="P93" t="s">
        <v>53</v>
      </c>
      <c r="Q93" t="s">
        <v>54</v>
      </c>
      <c r="R93" t="s">
        <v>40</v>
      </c>
      <c r="S93" t="s">
        <v>55</v>
      </c>
      <c r="T93" t="s">
        <v>42</v>
      </c>
      <c r="U93" t="s">
        <v>43</v>
      </c>
      <c r="V93" t="s">
        <v>44</v>
      </c>
      <c r="W93" t="s">
        <v>45</v>
      </c>
      <c r="X93" t="s">
        <v>43</v>
      </c>
      <c r="Y93" t="s">
        <v>96</v>
      </c>
      <c r="Z93" t="s">
        <v>43</v>
      </c>
      <c r="AA93" t="s">
        <v>43</v>
      </c>
      <c r="AB93" t="s">
        <v>43</v>
      </c>
      <c r="AC93" t="str">
        <f>VLOOKUP(Table1[[#This Row],[Capacitance]],Values!A$13:B$50,2,0)</f>
        <v>STOCK</v>
      </c>
      <c r="AE93" t="str">
        <f>CONCATENATE(Table1[[#This Row],[Capacitance]],Table1[[#This Row],[Stock]])</f>
        <v>10ÂuF</v>
      </c>
    </row>
    <row r="94" spans="1:31" hidden="1">
      <c r="A94" t="s">
        <v>28</v>
      </c>
      <c r="B94" t="s">
        <v>91</v>
      </c>
      <c r="C94" t="s">
        <v>798</v>
      </c>
      <c r="D94" t="s">
        <v>799</v>
      </c>
      <c r="E94" t="s">
        <v>32</v>
      </c>
      <c r="F94" t="s">
        <v>50</v>
      </c>
      <c r="G94">
        <v>7950</v>
      </c>
      <c r="H94">
        <v>0</v>
      </c>
      <c r="I94">
        <v>0.26</v>
      </c>
      <c r="J94">
        <v>0</v>
      </c>
      <c r="K94">
        <v>1</v>
      </c>
      <c r="L94" t="s">
        <v>34</v>
      </c>
      <c r="M94" t="s">
        <v>35</v>
      </c>
      <c r="N94" t="s">
        <v>6748</v>
      </c>
      <c r="O94" t="s">
        <v>52</v>
      </c>
      <c r="P94" t="s">
        <v>53</v>
      </c>
      <c r="Q94" t="s">
        <v>54</v>
      </c>
      <c r="R94" t="s">
        <v>40</v>
      </c>
      <c r="S94" t="s">
        <v>55</v>
      </c>
      <c r="T94" t="s">
        <v>42</v>
      </c>
      <c r="U94" t="s">
        <v>43</v>
      </c>
      <c r="V94" t="s">
        <v>44</v>
      </c>
      <c r="W94" t="s">
        <v>45</v>
      </c>
      <c r="X94" t="s">
        <v>43</v>
      </c>
      <c r="Y94" t="s">
        <v>96</v>
      </c>
      <c r="Z94" t="s">
        <v>43</v>
      </c>
      <c r="AA94" t="s">
        <v>43</v>
      </c>
      <c r="AB94" t="s">
        <v>43</v>
      </c>
      <c r="AC94" t="str">
        <f>VLOOKUP(Table1[[#This Row],[Capacitance]],Values!A$13:B$50,2,0)</f>
        <v>STOCK</v>
      </c>
      <c r="AE94" t="str">
        <f>CONCATENATE(Table1[[#This Row],[Capacitance]],Table1[[#This Row],[Stock]])</f>
        <v>10ÂuF</v>
      </c>
    </row>
    <row r="95" spans="1:31" hidden="1">
      <c r="A95" t="s">
        <v>28</v>
      </c>
      <c r="B95" t="s">
        <v>47</v>
      </c>
      <c r="C95" t="s">
        <v>741</v>
      </c>
      <c r="D95" t="s">
        <v>742</v>
      </c>
      <c r="E95" t="s">
        <v>32</v>
      </c>
      <c r="F95" t="s">
        <v>743</v>
      </c>
      <c r="G95">
        <v>3400</v>
      </c>
      <c r="H95">
        <v>0</v>
      </c>
      <c r="I95">
        <v>0.61</v>
      </c>
      <c r="J95">
        <v>0</v>
      </c>
      <c r="K95">
        <v>1</v>
      </c>
      <c r="L95" t="s">
        <v>34</v>
      </c>
      <c r="M95" t="s">
        <v>35</v>
      </c>
      <c r="N95" t="s">
        <v>6748</v>
      </c>
      <c r="O95" t="s">
        <v>52</v>
      </c>
      <c r="P95" t="s">
        <v>53</v>
      </c>
      <c r="Q95" t="s">
        <v>39</v>
      </c>
      <c r="R95" t="s">
        <v>40</v>
      </c>
      <c r="S95" t="s">
        <v>41</v>
      </c>
      <c r="T95" t="s">
        <v>42</v>
      </c>
      <c r="U95" t="s">
        <v>43</v>
      </c>
      <c r="V95" t="s">
        <v>44</v>
      </c>
      <c r="W95" t="s">
        <v>45</v>
      </c>
      <c r="X95" t="s">
        <v>43</v>
      </c>
      <c r="Y95" t="s">
        <v>689</v>
      </c>
      <c r="Z95" t="s">
        <v>43</v>
      </c>
      <c r="AA95" t="s">
        <v>43</v>
      </c>
      <c r="AB95" t="s">
        <v>43</v>
      </c>
      <c r="AC95" t="str">
        <f>VLOOKUP(Table1[[#This Row],[Capacitance]],Values!A$13:B$50,2,0)</f>
        <v>STOCK</v>
      </c>
      <c r="AE95" t="str">
        <f>CONCATENATE(Table1[[#This Row],[Capacitance]],Table1[[#This Row],[Stock]])</f>
        <v>10ÂuF</v>
      </c>
    </row>
    <row r="96" spans="1:31" hidden="1">
      <c r="A96" t="s">
        <v>28</v>
      </c>
      <c r="B96" t="s">
        <v>47</v>
      </c>
      <c r="C96" t="s">
        <v>811</v>
      </c>
      <c r="D96" t="s">
        <v>812</v>
      </c>
      <c r="E96" t="s">
        <v>32</v>
      </c>
      <c r="F96" t="s">
        <v>813</v>
      </c>
      <c r="G96">
        <v>2946</v>
      </c>
      <c r="H96">
        <v>0</v>
      </c>
      <c r="I96">
        <v>0.34</v>
      </c>
      <c r="J96">
        <v>0</v>
      </c>
      <c r="K96">
        <v>1</v>
      </c>
      <c r="L96" t="s">
        <v>34</v>
      </c>
      <c r="M96" t="s">
        <v>35</v>
      </c>
      <c r="N96" t="s">
        <v>6748</v>
      </c>
      <c r="O96" t="s">
        <v>52</v>
      </c>
      <c r="P96" t="s">
        <v>730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44</v>
      </c>
      <c r="W96" t="s">
        <v>45</v>
      </c>
      <c r="X96" t="s">
        <v>43</v>
      </c>
      <c r="Y96" t="s">
        <v>810</v>
      </c>
      <c r="Z96" t="s">
        <v>43</v>
      </c>
      <c r="AA96" t="s">
        <v>43</v>
      </c>
      <c r="AB96" t="s">
        <v>43</v>
      </c>
      <c r="AC96" t="str">
        <f>VLOOKUP(Table1[[#This Row],[Capacitance]],Values!A$13:B$50,2,0)</f>
        <v>STOCK</v>
      </c>
      <c r="AE96" t="str">
        <f>CONCATENATE(Table1[[#This Row],[Capacitance]],Table1[[#This Row],[Stock]])</f>
        <v>10ÂuF</v>
      </c>
    </row>
    <row r="97" spans="1:31" hidden="1">
      <c r="A97" t="s">
        <v>28</v>
      </c>
      <c r="B97" t="s">
        <v>47</v>
      </c>
      <c r="C97" t="s">
        <v>814</v>
      </c>
      <c r="D97" t="s">
        <v>815</v>
      </c>
      <c r="E97" t="s">
        <v>32</v>
      </c>
      <c r="F97" t="s">
        <v>816</v>
      </c>
      <c r="G97">
        <v>2393</v>
      </c>
      <c r="H97">
        <v>0</v>
      </c>
      <c r="I97">
        <v>0.34</v>
      </c>
      <c r="J97">
        <v>0</v>
      </c>
      <c r="K97">
        <v>1</v>
      </c>
      <c r="L97" t="s">
        <v>34</v>
      </c>
      <c r="M97" t="s">
        <v>35</v>
      </c>
      <c r="N97" t="s">
        <v>6748</v>
      </c>
      <c r="O97" t="s">
        <v>52</v>
      </c>
      <c r="P97" t="s">
        <v>730</v>
      </c>
      <c r="Q97" t="s">
        <v>54</v>
      </c>
      <c r="R97" t="s">
        <v>40</v>
      </c>
      <c r="S97" t="s">
        <v>55</v>
      </c>
      <c r="T97" t="s">
        <v>42</v>
      </c>
      <c r="U97" t="s">
        <v>43</v>
      </c>
      <c r="V97" t="s">
        <v>44</v>
      </c>
      <c r="W97" t="s">
        <v>45</v>
      </c>
      <c r="X97" t="s">
        <v>43</v>
      </c>
      <c r="Y97" t="s">
        <v>810</v>
      </c>
      <c r="Z97" t="s">
        <v>43</v>
      </c>
      <c r="AA97" t="s">
        <v>43</v>
      </c>
      <c r="AB97" t="s">
        <v>43</v>
      </c>
      <c r="AC97" t="str">
        <f>VLOOKUP(Table1[[#This Row],[Capacitance]],Values!A$13:B$50,2,0)</f>
        <v>STOCK</v>
      </c>
      <c r="AE97" t="str">
        <f>CONCATENATE(Table1[[#This Row],[Capacitance]],Table1[[#This Row],[Stock]])</f>
        <v>10ÂuF</v>
      </c>
    </row>
    <row r="98" spans="1:31" hidden="1">
      <c r="A98" t="s">
        <v>28</v>
      </c>
      <c r="B98" t="s">
        <v>47</v>
      </c>
      <c r="C98" t="s">
        <v>161</v>
      </c>
      <c r="D98" t="s">
        <v>162</v>
      </c>
      <c r="E98" t="s">
        <v>32</v>
      </c>
      <c r="F98" t="s">
        <v>99</v>
      </c>
      <c r="G98">
        <v>509574</v>
      </c>
      <c r="H98">
        <v>0</v>
      </c>
      <c r="I98">
        <v>0.35</v>
      </c>
      <c r="J98">
        <v>0</v>
      </c>
      <c r="K98">
        <v>1</v>
      </c>
      <c r="L98" t="s">
        <v>34</v>
      </c>
      <c r="M98" t="s">
        <v>35</v>
      </c>
      <c r="N98" t="s">
        <v>6748</v>
      </c>
      <c r="O98" t="s">
        <v>37</v>
      </c>
      <c r="P98" t="s">
        <v>83</v>
      </c>
      <c r="Q98" t="s">
        <v>54</v>
      </c>
      <c r="R98" t="s">
        <v>40</v>
      </c>
      <c r="S98" t="s">
        <v>55</v>
      </c>
      <c r="T98" t="s">
        <v>42</v>
      </c>
      <c r="U98" t="s">
        <v>43</v>
      </c>
      <c r="V98" t="s">
        <v>44</v>
      </c>
      <c r="W98" t="s">
        <v>45</v>
      </c>
      <c r="X98" t="s">
        <v>43</v>
      </c>
      <c r="Y98" t="s">
        <v>56</v>
      </c>
      <c r="Z98" t="s">
        <v>43</v>
      </c>
      <c r="AA98" t="s">
        <v>43</v>
      </c>
      <c r="AB98" t="s">
        <v>43</v>
      </c>
      <c r="AC98" t="str">
        <f>VLOOKUP(Table1[[#This Row],[Capacitance]],Values!A$13:B$50,2,0)</f>
        <v>STOCK</v>
      </c>
      <c r="AD98" t="s">
        <v>1247</v>
      </c>
      <c r="AE98" t="str">
        <f>CONCATENATE(Table1[[#This Row],[Capacitance]],Table1[[#This Row],[Stock]])</f>
        <v>10ÂuFSTOCK</v>
      </c>
    </row>
    <row r="99" spans="1:31" hidden="1">
      <c r="A99" t="s">
        <v>28</v>
      </c>
      <c r="B99" t="s">
        <v>91</v>
      </c>
      <c r="C99" t="s">
        <v>97</v>
      </c>
      <c r="D99" t="s">
        <v>98</v>
      </c>
      <c r="E99" t="s">
        <v>32</v>
      </c>
      <c r="F99" t="s">
        <v>99</v>
      </c>
      <c r="G99">
        <v>27108</v>
      </c>
      <c r="H99">
        <v>0</v>
      </c>
      <c r="I99">
        <v>0.26</v>
      </c>
      <c r="J99">
        <v>0</v>
      </c>
      <c r="K99">
        <v>1</v>
      </c>
      <c r="L99" t="s">
        <v>34</v>
      </c>
      <c r="M99" t="s">
        <v>35</v>
      </c>
      <c r="N99" t="s">
        <v>6748</v>
      </c>
      <c r="O99" t="s">
        <v>37</v>
      </c>
      <c r="P99" t="s">
        <v>83</v>
      </c>
      <c r="Q99" t="s">
        <v>54</v>
      </c>
      <c r="R99" t="s">
        <v>40</v>
      </c>
      <c r="S99" t="s">
        <v>55</v>
      </c>
      <c r="T99" t="s">
        <v>42</v>
      </c>
      <c r="U99" t="s">
        <v>43</v>
      </c>
      <c r="V99" t="s">
        <v>44</v>
      </c>
      <c r="W99" t="s">
        <v>100</v>
      </c>
      <c r="X99" t="s">
        <v>43</v>
      </c>
      <c r="Y99" t="s">
        <v>96</v>
      </c>
      <c r="Z99" t="s">
        <v>43</v>
      </c>
      <c r="AA99" t="s">
        <v>43</v>
      </c>
      <c r="AB99" t="s">
        <v>43</v>
      </c>
      <c r="AC99" t="str">
        <f>VLOOKUP(Table1[[#This Row],[Capacitance]],Values!A$13:B$50,2,0)</f>
        <v>STOCK</v>
      </c>
      <c r="AE99" t="str">
        <f>CONCATENATE(Table1[[#This Row],[Capacitance]],Table1[[#This Row],[Stock]])</f>
        <v>10ÂuF</v>
      </c>
    </row>
    <row r="100" spans="1:31" hidden="1">
      <c r="A100" t="s">
        <v>28</v>
      </c>
      <c r="B100" t="s">
        <v>47</v>
      </c>
      <c r="C100" t="s">
        <v>808</v>
      </c>
      <c r="D100" t="s">
        <v>809</v>
      </c>
      <c r="E100" t="s">
        <v>32</v>
      </c>
      <c r="F100" t="s">
        <v>805</v>
      </c>
      <c r="G100">
        <v>2986</v>
      </c>
      <c r="H100">
        <v>0</v>
      </c>
      <c r="I100">
        <v>0.32</v>
      </c>
      <c r="J100">
        <v>0</v>
      </c>
      <c r="K100">
        <v>1</v>
      </c>
      <c r="L100" t="s">
        <v>34</v>
      </c>
      <c r="M100" t="s">
        <v>35</v>
      </c>
      <c r="N100" t="s">
        <v>6748</v>
      </c>
      <c r="O100" t="s">
        <v>37</v>
      </c>
      <c r="P100" t="s">
        <v>83</v>
      </c>
      <c r="Q100" t="s">
        <v>115</v>
      </c>
      <c r="R100" t="s">
        <v>40</v>
      </c>
      <c r="S100" t="s">
        <v>116</v>
      </c>
      <c r="T100" t="s">
        <v>42</v>
      </c>
      <c r="U100" t="s">
        <v>43</v>
      </c>
      <c r="V100" t="s">
        <v>44</v>
      </c>
      <c r="W100" t="s">
        <v>45</v>
      </c>
      <c r="X100" t="s">
        <v>43</v>
      </c>
      <c r="Y100" t="s">
        <v>810</v>
      </c>
      <c r="Z100" t="s">
        <v>43</v>
      </c>
      <c r="AA100" t="s">
        <v>43</v>
      </c>
      <c r="AB100" t="s">
        <v>43</v>
      </c>
      <c r="AC100" t="str">
        <f>VLOOKUP(Table1[[#This Row],[Capacitance]],Values!A$13:B$50,2,0)</f>
        <v>STOCK</v>
      </c>
      <c r="AE100" t="str">
        <f>CONCATENATE(Table1[[#This Row],[Capacitance]],Table1[[#This Row],[Stock]])</f>
        <v>10ÂuF</v>
      </c>
    </row>
    <row r="101" spans="1:31" hidden="1">
      <c r="A101" t="s">
        <v>28</v>
      </c>
      <c r="B101" t="s">
        <v>91</v>
      </c>
      <c r="C101" t="s">
        <v>724</v>
      </c>
      <c r="D101" t="s">
        <v>725</v>
      </c>
      <c r="E101" t="s">
        <v>32</v>
      </c>
      <c r="F101" t="s">
        <v>726</v>
      </c>
      <c r="G101">
        <v>2757</v>
      </c>
      <c r="H101">
        <v>0</v>
      </c>
      <c r="I101">
        <v>0.25</v>
      </c>
      <c r="J101">
        <v>0</v>
      </c>
      <c r="K101">
        <v>1</v>
      </c>
      <c r="L101" t="s">
        <v>34</v>
      </c>
      <c r="M101" t="s">
        <v>35</v>
      </c>
      <c r="N101" t="s">
        <v>6748</v>
      </c>
      <c r="O101" t="s">
        <v>52</v>
      </c>
      <c r="P101" t="s">
        <v>83</v>
      </c>
      <c r="Q101" t="s">
        <v>54</v>
      </c>
      <c r="R101" t="s">
        <v>40</v>
      </c>
      <c r="S101" t="s">
        <v>55</v>
      </c>
      <c r="T101" t="s">
        <v>42</v>
      </c>
      <c r="U101" t="s">
        <v>43</v>
      </c>
      <c r="V101" t="s">
        <v>44</v>
      </c>
      <c r="W101" t="s">
        <v>45</v>
      </c>
      <c r="X101" t="s">
        <v>43</v>
      </c>
      <c r="Y101" t="s">
        <v>96</v>
      </c>
      <c r="Z101" t="s">
        <v>43</v>
      </c>
      <c r="AA101" t="s">
        <v>43</v>
      </c>
      <c r="AB101" t="s">
        <v>43</v>
      </c>
      <c r="AC101" t="str">
        <f>VLOOKUP(Table1[[#This Row],[Capacitance]],Values!A$13:B$50,2,0)</f>
        <v>STOCK</v>
      </c>
      <c r="AE101" t="str">
        <f>CONCATENATE(Table1[[#This Row],[Capacitance]],Table1[[#This Row],[Stock]])</f>
        <v>10ÂuF</v>
      </c>
    </row>
    <row r="102" spans="1:31" hidden="1">
      <c r="A102" t="s">
        <v>28</v>
      </c>
      <c r="B102" t="s">
        <v>47</v>
      </c>
      <c r="C102" t="s">
        <v>800</v>
      </c>
      <c r="D102" t="s">
        <v>801</v>
      </c>
      <c r="E102" t="s">
        <v>32</v>
      </c>
      <c r="F102" t="s">
        <v>802</v>
      </c>
      <c r="G102">
        <v>2667</v>
      </c>
      <c r="H102">
        <v>0</v>
      </c>
      <c r="I102">
        <v>0.26</v>
      </c>
      <c r="J102">
        <v>0</v>
      </c>
      <c r="K102">
        <v>1</v>
      </c>
      <c r="L102" t="s">
        <v>34</v>
      </c>
      <c r="M102" t="s">
        <v>35</v>
      </c>
      <c r="N102" t="s">
        <v>6748</v>
      </c>
      <c r="O102" t="s">
        <v>52</v>
      </c>
      <c r="P102" t="s">
        <v>83</v>
      </c>
      <c r="Q102" t="s">
        <v>115</v>
      </c>
      <c r="R102" t="s">
        <v>40</v>
      </c>
      <c r="S102" t="s">
        <v>116</v>
      </c>
      <c r="T102" t="s">
        <v>42</v>
      </c>
      <c r="U102" t="s">
        <v>43</v>
      </c>
      <c r="V102" t="s">
        <v>44</v>
      </c>
      <c r="W102" t="s">
        <v>45</v>
      </c>
      <c r="X102" t="s">
        <v>43</v>
      </c>
      <c r="Y102" t="s">
        <v>689</v>
      </c>
      <c r="Z102" t="s">
        <v>43</v>
      </c>
      <c r="AA102" t="s">
        <v>43</v>
      </c>
      <c r="AB102" t="s">
        <v>43</v>
      </c>
      <c r="AC102" t="str">
        <f>VLOOKUP(Table1[[#This Row],[Capacitance]],Values!A$13:B$50,2,0)</f>
        <v>STOCK</v>
      </c>
      <c r="AE102" t="str">
        <f>CONCATENATE(Table1[[#This Row],[Capacitance]],Table1[[#This Row],[Stock]])</f>
        <v>10ÂuF</v>
      </c>
    </row>
    <row r="103" spans="1:31" hidden="1">
      <c r="A103" t="s">
        <v>28</v>
      </c>
      <c r="B103" t="s">
        <v>47</v>
      </c>
      <c r="C103" t="s">
        <v>803</v>
      </c>
      <c r="D103" t="s">
        <v>804</v>
      </c>
      <c r="E103" t="s">
        <v>32</v>
      </c>
      <c r="F103" t="s">
        <v>805</v>
      </c>
      <c r="G103">
        <v>1830</v>
      </c>
      <c r="H103">
        <v>0</v>
      </c>
      <c r="I103">
        <v>0.26</v>
      </c>
      <c r="J103">
        <v>0</v>
      </c>
      <c r="K103">
        <v>1</v>
      </c>
      <c r="L103" t="s">
        <v>34</v>
      </c>
      <c r="M103" t="s">
        <v>35</v>
      </c>
      <c r="N103" t="s">
        <v>6748</v>
      </c>
      <c r="O103" t="s">
        <v>37</v>
      </c>
      <c r="P103" t="s">
        <v>83</v>
      </c>
      <c r="Q103" t="s">
        <v>115</v>
      </c>
      <c r="R103" t="s">
        <v>40</v>
      </c>
      <c r="S103" t="s">
        <v>116</v>
      </c>
      <c r="T103" t="s">
        <v>42</v>
      </c>
      <c r="U103" t="s">
        <v>43</v>
      </c>
      <c r="V103" t="s">
        <v>44</v>
      </c>
      <c r="W103" t="s">
        <v>45</v>
      </c>
      <c r="X103" t="s">
        <v>43</v>
      </c>
      <c r="Y103" t="s">
        <v>689</v>
      </c>
      <c r="Z103" t="s">
        <v>43</v>
      </c>
      <c r="AA103" t="s">
        <v>43</v>
      </c>
      <c r="AB103" t="s">
        <v>43</v>
      </c>
      <c r="AC103" t="str">
        <f>VLOOKUP(Table1[[#This Row],[Capacitance]],Values!A$13:B$50,2,0)</f>
        <v>STOCK</v>
      </c>
      <c r="AE103" t="str">
        <f>CONCATENATE(Table1[[#This Row],[Capacitance]],Table1[[#This Row],[Stock]])</f>
        <v>10ÂuF</v>
      </c>
    </row>
    <row r="104" spans="1:31" hidden="1">
      <c r="A104" t="s">
        <v>28</v>
      </c>
      <c r="B104" t="s">
        <v>47</v>
      </c>
      <c r="C104" t="s">
        <v>766</v>
      </c>
      <c r="D104" t="s">
        <v>767</v>
      </c>
      <c r="E104" t="s">
        <v>32</v>
      </c>
      <c r="F104" t="s">
        <v>768</v>
      </c>
      <c r="G104">
        <v>8950</v>
      </c>
      <c r="H104">
        <v>0</v>
      </c>
      <c r="I104">
        <v>0.25</v>
      </c>
      <c r="J104">
        <v>0</v>
      </c>
      <c r="K104">
        <v>1</v>
      </c>
      <c r="L104" t="s">
        <v>34</v>
      </c>
      <c r="M104" t="s">
        <v>35</v>
      </c>
      <c r="N104" t="s">
        <v>6748</v>
      </c>
      <c r="O104" t="s">
        <v>52</v>
      </c>
      <c r="P104" t="s">
        <v>769</v>
      </c>
      <c r="Q104" t="s">
        <v>54</v>
      </c>
      <c r="R104" t="s">
        <v>40</v>
      </c>
      <c r="S104" t="s">
        <v>55</v>
      </c>
      <c r="T104" t="s">
        <v>42</v>
      </c>
      <c r="U104" t="s">
        <v>43</v>
      </c>
      <c r="V104" t="s">
        <v>44</v>
      </c>
      <c r="W104" t="s">
        <v>45</v>
      </c>
      <c r="X104" t="s">
        <v>43</v>
      </c>
      <c r="Y104" t="s">
        <v>56</v>
      </c>
      <c r="Z104" t="s">
        <v>43</v>
      </c>
      <c r="AA104" t="s">
        <v>43</v>
      </c>
      <c r="AB104" t="s">
        <v>43</v>
      </c>
      <c r="AC104" t="str">
        <f>VLOOKUP(Table1[[#This Row],[Capacitance]],Values!A$13:B$50,2,0)</f>
        <v>STOCK</v>
      </c>
      <c r="AE104" t="str">
        <f>CONCATENATE(Table1[[#This Row],[Capacitance]],Table1[[#This Row],[Stock]])</f>
        <v>10ÂuF</v>
      </c>
    </row>
    <row r="105" spans="1:31" hidden="1">
      <c r="A105" t="s">
        <v>28</v>
      </c>
      <c r="B105" t="s">
        <v>47</v>
      </c>
      <c r="C105" t="s">
        <v>795</v>
      </c>
      <c r="D105" t="s">
        <v>796</v>
      </c>
      <c r="E105" t="s">
        <v>32</v>
      </c>
      <c r="F105" t="s">
        <v>797</v>
      </c>
      <c r="G105">
        <v>2820</v>
      </c>
      <c r="H105">
        <v>0</v>
      </c>
      <c r="I105">
        <v>0.25</v>
      </c>
      <c r="J105">
        <v>0</v>
      </c>
      <c r="K105">
        <v>1</v>
      </c>
      <c r="L105" t="s">
        <v>34</v>
      </c>
      <c r="M105" t="s">
        <v>35</v>
      </c>
      <c r="N105" t="s">
        <v>6748</v>
      </c>
      <c r="O105" t="s">
        <v>37</v>
      </c>
      <c r="P105" t="s">
        <v>769</v>
      </c>
      <c r="Q105" t="s">
        <v>115</v>
      </c>
      <c r="R105" t="s">
        <v>40</v>
      </c>
      <c r="S105" t="s">
        <v>116</v>
      </c>
      <c r="T105" t="s">
        <v>42</v>
      </c>
      <c r="U105" t="s">
        <v>43</v>
      </c>
      <c r="V105" t="s">
        <v>44</v>
      </c>
      <c r="W105" t="s">
        <v>45</v>
      </c>
      <c r="X105" t="s">
        <v>43</v>
      </c>
      <c r="Y105" t="s">
        <v>689</v>
      </c>
      <c r="Z105" t="s">
        <v>43</v>
      </c>
      <c r="AA105" t="s">
        <v>43</v>
      </c>
      <c r="AB105" t="s">
        <v>43</v>
      </c>
      <c r="AC105" t="str">
        <f>VLOOKUP(Table1[[#This Row],[Capacitance]],Values!A$13:B$50,2,0)</f>
        <v>STOCK</v>
      </c>
      <c r="AE105" t="str">
        <f>CONCATENATE(Table1[[#This Row],[Capacitance]],Table1[[#This Row],[Stock]])</f>
        <v>10ÂuF</v>
      </c>
    </row>
    <row r="106" spans="1:31" hidden="1">
      <c r="A106" t="s">
        <v>28</v>
      </c>
      <c r="B106" t="s">
        <v>47</v>
      </c>
      <c r="C106" t="s">
        <v>88</v>
      </c>
      <c r="D106" t="s">
        <v>89</v>
      </c>
      <c r="E106" t="s">
        <v>32</v>
      </c>
      <c r="F106" t="s">
        <v>90</v>
      </c>
      <c r="G106">
        <v>1865381</v>
      </c>
      <c r="H106">
        <v>0</v>
      </c>
      <c r="I106">
        <v>0.25</v>
      </c>
      <c r="J106">
        <v>0</v>
      </c>
      <c r="K106">
        <v>1</v>
      </c>
      <c r="L106" t="s">
        <v>34</v>
      </c>
      <c r="M106" t="s">
        <v>35</v>
      </c>
      <c r="N106" t="s">
        <v>6748</v>
      </c>
      <c r="O106" t="s">
        <v>37</v>
      </c>
      <c r="P106" t="s">
        <v>78</v>
      </c>
      <c r="Q106" t="s">
        <v>54</v>
      </c>
      <c r="R106" t="s">
        <v>40</v>
      </c>
      <c r="S106" t="s">
        <v>55</v>
      </c>
      <c r="T106" t="s">
        <v>42</v>
      </c>
      <c r="U106" t="s">
        <v>43</v>
      </c>
      <c r="V106" t="s">
        <v>44</v>
      </c>
      <c r="W106" t="s">
        <v>45</v>
      </c>
      <c r="X106" t="s">
        <v>43</v>
      </c>
      <c r="Y106" t="s">
        <v>56</v>
      </c>
      <c r="Z106" t="s">
        <v>43</v>
      </c>
      <c r="AA106" t="s">
        <v>43</v>
      </c>
      <c r="AB106" t="s">
        <v>43</v>
      </c>
      <c r="AC106" t="str">
        <f>VLOOKUP(Table1[[#This Row],[Capacitance]],Values!A$13:B$50,2,0)</f>
        <v>STOCK</v>
      </c>
      <c r="AE106" t="str">
        <f>CONCATENATE(Table1[[#This Row],[Capacitance]],Table1[[#This Row],[Stock]])</f>
        <v>10ÂuF</v>
      </c>
    </row>
    <row r="107" spans="1:31" hidden="1">
      <c r="A107" t="s">
        <v>28</v>
      </c>
      <c r="B107" t="s">
        <v>47</v>
      </c>
      <c r="C107" t="s">
        <v>112</v>
      </c>
      <c r="D107" t="s">
        <v>113</v>
      </c>
      <c r="E107" t="s">
        <v>32</v>
      </c>
      <c r="F107" t="s">
        <v>114</v>
      </c>
      <c r="G107">
        <v>109849</v>
      </c>
      <c r="H107">
        <v>0</v>
      </c>
      <c r="I107">
        <v>0.26</v>
      </c>
      <c r="J107">
        <v>0</v>
      </c>
      <c r="K107">
        <v>1</v>
      </c>
      <c r="L107" t="s">
        <v>34</v>
      </c>
      <c r="M107" t="s">
        <v>35</v>
      </c>
      <c r="N107" t="s">
        <v>6748</v>
      </c>
      <c r="O107" t="s">
        <v>37</v>
      </c>
      <c r="P107" t="s">
        <v>78</v>
      </c>
      <c r="Q107" t="s">
        <v>115</v>
      </c>
      <c r="R107" t="s">
        <v>40</v>
      </c>
      <c r="S107" t="s">
        <v>116</v>
      </c>
      <c r="T107" t="s">
        <v>42</v>
      </c>
      <c r="U107" t="s">
        <v>43</v>
      </c>
      <c r="V107" t="s">
        <v>44</v>
      </c>
      <c r="W107" t="s">
        <v>45</v>
      </c>
      <c r="X107" t="s">
        <v>43</v>
      </c>
      <c r="Y107" t="s">
        <v>56</v>
      </c>
      <c r="Z107" t="s">
        <v>43</v>
      </c>
      <c r="AA107" t="s">
        <v>43</v>
      </c>
      <c r="AB107" t="s">
        <v>43</v>
      </c>
      <c r="AC107" t="str">
        <f>VLOOKUP(Table1[[#This Row],[Capacitance]],Values!A$13:B$50,2,0)</f>
        <v>STOCK</v>
      </c>
      <c r="AE107" t="str">
        <f>CONCATENATE(Table1[[#This Row],[Capacitance]],Table1[[#This Row],[Stock]])</f>
        <v>10ÂuF</v>
      </c>
    </row>
    <row r="108" spans="1:31" hidden="1">
      <c r="A108" t="s">
        <v>28</v>
      </c>
      <c r="B108" t="s">
        <v>47</v>
      </c>
      <c r="C108" t="s">
        <v>121</v>
      </c>
      <c r="D108" t="s">
        <v>122</v>
      </c>
      <c r="E108" t="s">
        <v>32</v>
      </c>
      <c r="F108" t="s">
        <v>90</v>
      </c>
      <c r="G108">
        <v>87029</v>
      </c>
      <c r="H108">
        <v>0</v>
      </c>
      <c r="I108">
        <v>0.3</v>
      </c>
      <c r="J108">
        <v>0</v>
      </c>
      <c r="K108">
        <v>1</v>
      </c>
      <c r="L108" t="s">
        <v>34</v>
      </c>
      <c r="M108" t="s">
        <v>35</v>
      </c>
      <c r="N108" t="s">
        <v>6748</v>
      </c>
      <c r="O108" t="s">
        <v>37</v>
      </c>
      <c r="P108" t="s">
        <v>78</v>
      </c>
      <c r="Q108" t="s">
        <v>54</v>
      </c>
      <c r="R108" t="s">
        <v>40</v>
      </c>
      <c r="S108" t="s">
        <v>55</v>
      </c>
      <c r="T108" t="s">
        <v>42</v>
      </c>
      <c r="U108" t="s">
        <v>43</v>
      </c>
      <c r="V108" t="s">
        <v>44</v>
      </c>
      <c r="W108" t="s">
        <v>45</v>
      </c>
      <c r="X108" t="s">
        <v>43</v>
      </c>
      <c r="Y108" t="s">
        <v>56</v>
      </c>
      <c r="Z108" t="s">
        <v>43</v>
      </c>
      <c r="AA108" t="s">
        <v>43</v>
      </c>
      <c r="AB108" t="s">
        <v>43</v>
      </c>
      <c r="AC108" t="str">
        <f>VLOOKUP(Table1[[#This Row],[Capacitance]],Values!A$13:B$50,2,0)</f>
        <v>STOCK</v>
      </c>
      <c r="AE108" t="str">
        <f>CONCATENATE(Table1[[#This Row],[Capacitance]],Table1[[#This Row],[Stock]])</f>
        <v>10ÂuF</v>
      </c>
    </row>
    <row r="109" spans="1:31" hidden="1">
      <c r="A109" t="s">
        <v>28</v>
      </c>
      <c r="B109" t="s">
        <v>47</v>
      </c>
      <c r="C109" t="s">
        <v>544</v>
      </c>
      <c r="D109" t="s">
        <v>545</v>
      </c>
      <c r="E109" t="s">
        <v>32</v>
      </c>
      <c r="F109" t="s">
        <v>546</v>
      </c>
      <c r="G109">
        <v>19761</v>
      </c>
      <c r="H109">
        <v>0</v>
      </c>
      <c r="I109">
        <v>0.3</v>
      </c>
      <c r="J109">
        <v>0</v>
      </c>
      <c r="K109">
        <v>1</v>
      </c>
      <c r="L109" t="s">
        <v>34</v>
      </c>
      <c r="M109" t="s">
        <v>35</v>
      </c>
      <c r="N109" t="s">
        <v>6748</v>
      </c>
      <c r="O109" t="s">
        <v>52</v>
      </c>
      <c r="P109" t="s">
        <v>78</v>
      </c>
      <c r="Q109" t="s">
        <v>54</v>
      </c>
      <c r="R109" t="s">
        <v>40</v>
      </c>
      <c r="S109" t="s">
        <v>55</v>
      </c>
      <c r="T109" t="s">
        <v>42</v>
      </c>
      <c r="U109" t="s">
        <v>43</v>
      </c>
      <c r="V109" t="s">
        <v>44</v>
      </c>
      <c r="W109" t="s">
        <v>45</v>
      </c>
      <c r="X109" t="s">
        <v>43</v>
      </c>
      <c r="Y109" t="s">
        <v>56</v>
      </c>
      <c r="Z109" t="s">
        <v>43</v>
      </c>
      <c r="AA109" t="s">
        <v>43</v>
      </c>
      <c r="AB109" t="s">
        <v>43</v>
      </c>
      <c r="AC109" t="str">
        <f>VLOOKUP(Table1[[#This Row],[Capacitance]],Values!A$13:B$50,2,0)</f>
        <v>STOCK</v>
      </c>
      <c r="AE109" t="str">
        <f>CONCATENATE(Table1[[#This Row],[Capacitance]],Table1[[#This Row],[Stock]])</f>
        <v>10ÂuF</v>
      </c>
    </row>
    <row r="110" spans="1:31" hidden="1">
      <c r="A110" t="s">
        <v>28</v>
      </c>
      <c r="B110" t="s">
        <v>47</v>
      </c>
      <c r="C110" t="s">
        <v>879</v>
      </c>
      <c r="D110" t="s">
        <v>880</v>
      </c>
      <c r="E110" t="s">
        <v>32</v>
      </c>
      <c r="F110" t="s">
        <v>881</v>
      </c>
      <c r="G110">
        <v>2384</v>
      </c>
      <c r="H110">
        <v>0</v>
      </c>
      <c r="I110">
        <v>0.21</v>
      </c>
      <c r="J110">
        <v>0</v>
      </c>
      <c r="K110">
        <v>1</v>
      </c>
      <c r="L110" t="s">
        <v>34</v>
      </c>
      <c r="M110" t="s">
        <v>35</v>
      </c>
      <c r="N110" t="s">
        <v>6748</v>
      </c>
      <c r="O110" t="s">
        <v>52</v>
      </c>
      <c r="P110" t="s">
        <v>78</v>
      </c>
      <c r="Q110" t="s">
        <v>115</v>
      </c>
      <c r="R110" t="s">
        <v>40</v>
      </c>
      <c r="S110" t="s">
        <v>116</v>
      </c>
      <c r="T110" t="s">
        <v>42</v>
      </c>
      <c r="U110" t="s">
        <v>43</v>
      </c>
      <c r="V110" t="s">
        <v>44</v>
      </c>
      <c r="W110" t="s">
        <v>45</v>
      </c>
      <c r="X110" t="s">
        <v>43</v>
      </c>
      <c r="Y110" t="s">
        <v>56</v>
      </c>
      <c r="Z110" t="s">
        <v>43</v>
      </c>
      <c r="AA110" t="s">
        <v>43</v>
      </c>
      <c r="AB110" t="s">
        <v>43</v>
      </c>
      <c r="AC110" t="str">
        <f>VLOOKUP(Table1[[#This Row],[Capacitance]],Values!A$13:B$50,2,0)</f>
        <v>STOCK</v>
      </c>
      <c r="AE110" t="str">
        <f>CONCATENATE(Table1[[#This Row],[Capacitance]],Table1[[#This Row],[Stock]])</f>
        <v>10ÂuF</v>
      </c>
    </row>
    <row r="111" spans="1:31" hidden="1">
      <c r="A111" t="s">
        <v>28</v>
      </c>
      <c r="B111" t="s">
        <v>47</v>
      </c>
      <c r="C111" t="s">
        <v>926</v>
      </c>
      <c r="D111" t="s">
        <v>927</v>
      </c>
      <c r="E111" t="s">
        <v>32</v>
      </c>
      <c r="F111" t="s">
        <v>928</v>
      </c>
      <c r="G111">
        <v>2126</v>
      </c>
      <c r="H111">
        <v>0</v>
      </c>
      <c r="I111">
        <v>0.31</v>
      </c>
      <c r="J111">
        <v>0</v>
      </c>
      <c r="K111">
        <v>1</v>
      </c>
      <c r="L111" t="s">
        <v>34</v>
      </c>
      <c r="M111" t="s">
        <v>35</v>
      </c>
      <c r="N111" t="s">
        <v>6748</v>
      </c>
      <c r="O111" t="s">
        <v>189</v>
      </c>
      <c r="P111" t="s">
        <v>78</v>
      </c>
      <c r="Q111" t="s">
        <v>190</v>
      </c>
      <c r="R111" t="s">
        <v>40</v>
      </c>
      <c r="S111" t="s">
        <v>191</v>
      </c>
      <c r="T111" t="s">
        <v>42</v>
      </c>
      <c r="U111" t="s">
        <v>43</v>
      </c>
      <c r="V111" t="s">
        <v>44</v>
      </c>
      <c r="W111" t="s">
        <v>45</v>
      </c>
      <c r="X111" t="s">
        <v>43</v>
      </c>
      <c r="Y111" t="s">
        <v>56</v>
      </c>
      <c r="Z111" t="s">
        <v>43</v>
      </c>
      <c r="AA111" t="s">
        <v>43</v>
      </c>
      <c r="AB111" t="s">
        <v>43</v>
      </c>
      <c r="AC111" t="str">
        <f>VLOOKUP(Table1[[#This Row],[Capacitance]],Values!A$13:B$50,2,0)</f>
        <v>STOCK</v>
      </c>
      <c r="AE111" t="str">
        <f>CONCATENATE(Table1[[#This Row],[Capacitance]],Table1[[#This Row],[Stock]])</f>
        <v>10ÂuF</v>
      </c>
    </row>
    <row r="112" spans="1:31" hidden="1">
      <c r="A112" t="s">
        <v>28</v>
      </c>
      <c r="B112" t="s">
        <v>47</v>
      </c>
      <c r="C112" t="s">
        <v>977</v>
      </c>
      <c r="D112" t="s">
        <v>978</v>
      </c>
      <c r="E112" t="s">
        <v>32</v>
      </c>
      <c r="F112" t="s">
        <v>114</v>
      </c>
      <c r="G112">
        <v>980</v>
      </c>
      <c r="H112">
        <v>0</v>
      </c>
      <c r="I112">
        <v>0.21</v>
      </c>
      <c r="J112">
        <v>0</v>
      </c>
      <c r="K112">
        <v>1</v>
      </c>
      <c r="L112" t="s">
        <v>34</v>
      </c>
      <c r="M112" t="s">
        <v>35</v>
      </c>
      <c r="N112" t="s">
        <v>6748</v>
      </c>
      <c r="O112" t="s">
        <v>37</v>
      </c>
      <c r="P112" t="s">
        <v>78</v>
      </c>
      <c r="Q112" t="s">
        <v>115</v>
      </c>
      <c r="R112" t="s">
        <v>40</v>
      </c>
      <c r="S112" t="s">
        <v>116</v>
      </c>
      <c r="T112" t="s">
        <v>42</v>
      </c>
      <c r="U112" t="s">
        <v>43</v>
      </c>
      <c r="V112" t="s">
        <v>44</v>
      </c>
      <c r="W112" t="s">
        <v>45</v>
      </c>
      <c r="X112" t="s">
        <v>43</v>
      </c>
      <c r="Y112" t="s">
        <v>56</v>
      </c>
      <c r="Z112" t="s">
        <v>43</v>
      </c>
      <c r="AA112" t="s">
        <v>43</v>
      </c>
      <c r="AB112" t="s">
        <v>43</v>
      </c>
      <c r="AC112" t="str">
        <f>VLOOKUP(Table1[[#This Row],[Capacitance]],Values!A$13:B$50,2,0)</f>
        <v>STOCK</v>
      </c>
      <c r="AE112" t="str">
        <f>CONCATENATE(Table1[[#This Row],[Capacitance]],Table1[[#This Row],[Stock]])</f>
        <v>10ÂuF</v>
      </c>
    </row>
    <row r="113" spans="1:31" hidden="1">
      <c r="A113" t="s">
        <v>28</v>
      </c>
      <c r="B113" t="s">
        <v>47</v>
      </c>
      <c r="C113" t="s">
        <v>148</v>
      </c>
      <c r="D113" t="s">
        <v>149</v>
      </c>
      <c r="E113" t="s">
        <v>32</v>
      </c>
      <c r="F113" t="s">
        <v>132</v>
      </c>
      <c r="G113">
        <v>795210</v>
      </c>
      <c r="H113">
        <v>0</v>
      </c>
      <c r="I113">
        <v>0.32</v>
      </c>
      <c r="J113">
        <v>0</v>
      </c>
      <c r="K113">
        <v>1</v>
      </c>
      <c r="L113" t="s">
        <v>34</v>
      </c>
      <c r="M113" t="s">
        <v>35</v>
      </c>
      <c r="N113" t="s">
        <v>6748</v>
      </c>
      <c r="O113" t="s">
        <v>37</v>
      </c>
      <c r="P113" t="s">
        <v>64</v>
      </c>
      <c r="Q113" t="s">
        <v>39</v>
      </c>
      <c r="R113" t="s">
        <v>40</v>
      </c>
      <c r="S113" t="s">
        <v>41</v>
      </c>
      <c r="T113" t="s">
        <v>42</v>
      </c>
      <c r="U113" t="s">
        <v>43</v>
      </c>
      <c r="V113" t="s">
        <v>44</v>
      </c>
      <c r="W113" t="s">
        <v>45</v>
      </c>
      <c r="X113" t="s">
        <v>43</v>
      </c>
      <c r="Y113" t="s">
        <v>56</v>
      </c>
      <c r="Z113" t="s">
        <v>43</v>
      </c>
      <c r="AA113" t="s">
        <v>43</v>
      </c>
      <c r="AB113" t="s">
        <v>43</v>
      </c>
      <c r="AC113" t="str">
        <f>VLOOKUP(Table1[[#This Row],[Capacitance]],Values!A$13:B$50,2,0)</f>
        <v>STOCK</v>
      </c>
      <c r="AE113" t="str">
        <f>CONCATENATE(Table1[[#This Row],[Capacitance]],Table1[[#This Row],[Stock]])</f>
        <v>10ÂuF</v>
      </c>
    </row>
    <row r="114" spans="1:31" hidden="1">
      <c r="A114" t="s">
        <v>28</v>
      </c>
      <c r="B114" t="s">
        <v>47</v>
      </c>
      <c r="C114" t="s">
        <v>61</v>
      </c>
      <c r="D114" t="s">
        <v>62</v>
      </c>
      <c r="E114" t="s">
        <v>32</v>
      </c>
      <c r="F114" t="s">
        <v>63</v>
      </c>
      <c r="G114">
        <v>575003</v>
      </c>
      <c r="H114">
        <v>0</v>
      </c>
      <c r="I114">
        <v>0.2</v>
      </c>
      <c r="J114">
        <v>0</v>
      </c>
      <c r="K114">
        <v>1</v>
      </c>
      <c r="L114" t="s">
        <v>34</v>
      </c>
      <c r="M114" t="s">
        <v>35</v>
      </c>
      <c r="N114" t="s">
        <v>6748</v>
      </c>
      <c r="O114" t="s">
        <v>37</v>
      </c>
      <c r="P114" t="s">
        <v>64</v>
      </c>
      <c r="Q114" t="s">
        <v>54</v>
      </c>
      <c r="R114" t="s">
        <v>40</v>
      </c>
      <c r="S114" t="s">
        <v>55</v>
      </c>
      <c r="T114" t="s">
        <v>42</v>
      </c>
      <c r="U114" t="s">
        <v>43</v>
      </c>
      <c r="V114" t="s">
        <v>44</v>
      </c>
      <c r="W114" t="s">
        <v>45</v>
      </c>
      <c r="X114" t="s">
        <v>43</v>
      </c>
      <c r="Y114" t="s">
        <v>56</v>
      </c>
      <c r="Z114" t="s">
        <v>43</v>
      </c>
      <c r="AA114" t="s">
        <v>43</v>
      </c>
      <c r="AB114" t="s">
        <v>43</v>
      </c>
      <c r="AC114" t="str">
        <f>VLOOKUP(Table1[[#This Row],[Capacitance]],Values!A$13:B$50,2,0)</f>
        <v>STOCK</v>
      </c>
      <c r="AE114" t="str">
        <f>CONCATENATE(Table1[[#This Row],[Capacitance]],Table1[[#This Row],[Stock]])</f>
        <v>10ÂuF</v>
      </c>
    </row>
    <row r="115" spans="1:31" hidden="1">
      <c r="A115" t="s">
        <v>28</v>
      </c>
      <c r="B115" t="s">
        <v>47</v>
      </c>
      <c r="C115" t="s">
        <v>468</v>
      </c>
      <c r="D115" t="s">
        <v>469</v>
      </c>
      <c r="E115" t="s">
        <v>32</v>
      </c>
      <c r="F115" t="s">
        <v>470</v>
      </c>
      <c r="G115">
        <v>119323</v>
      </c>
      <c r="H115">
        <v>0</v>
      </c>
      <c r="I115">
        <v>0.27</v>
      </c>
      <c r="J115">
        <v>0</v>
      </c>
      <c r="K115">
        <v>1</v>
      </c>
      <c r="L115" t="s">
        <v>34</v>
      </c>
      <c r="M115" t="s">
        <v>35</v>
      </c>
      <c r="N115" t="s">
        <v>6748</v>
      </c>
      <c r="O115" t="s">
        <v>189</v>
      </c>
      <c r="P115" t="s">
        <v>64</v>
      </c>
      <c r="Q115" t="s">
        <v>190</v>
      </c>
      <c r="R115" t="s">
        <v>40</v>
      </c>
      <c r="S115" t="s">
        <v>191</v>
      </c>
      <c r="T115" t="s">
        <v>42</v>
      </c>
      <c r="U115" t="s">
        <v>43</v>
      </c>
      <c r="V115" t="s">
        <v>44</v>
      </c>
      <c r="W115" t="s">
        <v>45</v>
      </c>
      <c r="X115" t="s">
        <v>43</v>
      </c>
      <c r="Y115" t="s">
        <v>56</v>
      </c>
      <c r="Z115" t="s">
        <v>43</v>
      </c>
      <c r="AA115" t="s">
        <v>43</v>
      </c>
      <c r="AB115" t="s">
        <v>43</v>
      </c>
      <c r="AC115" t="str">
        <f>VLOOKUP(Table1[[#This Row],[Capacitance]],Values!A$13:B$50,2,0)</f>
        <v>STOCK</v>
      </c>
      <c r="AE115" t="str">
        <f>CONCATENATE(Table1[[#This Row],[Capacitance]],Table1[[#This Row],[Stock]])</f>
        <v>10ÂuF</v>
      </c>
    </row>
    <row r="116" spans="1:31" hidden="1">
      <c r="A116" t="s">
        <v>28</v>
      </c>
      <c r="B116" t="s">
        <v>91</v>
      </c>
      <c r="C116" t="s">
        <v>163</v>
      </c>
      <c r="D116" t="s">
        <v>164</v>
      </c>
      <c r="E116" t="s">
        <v>32</v>
      </c>
      <c r="F116" t="s">
        <v>63</v>
      </c>
      <c r="G116">
        <v>37622</v>
      </c>
      <c r="H116">
        <v>0</v>
      </c>
      <c r="I116">
        <v>0.38</v>
      </c>
      <c r="J116">
        <v>0</v>
      </c>
      <c r="K116">
        <v>1</v>
      </c>
      <c r="L116" t="s">
        <v>34</v>
      </c>
      <c r="M116" t="s">
        <v>35</v>
      </c>
      <c r="N116" t="s">
        <v>6748</v>
      </c>
      <c r="O116" t="s">
        <v>37</v>
      </c>
      <c r="P116" t="s">
        <v>64</v>
      </c>
      <c r="Q116" t="s">
        <v>54</v>
      </c>
      <c r="R116" t="s">
        <v>40</v>
      </c>
      <c r="S116" t="s">
        <v>55</v>
      </c>
      <c r="T116" t="s">
        <v>42</v>
      </c>
      <c r="U116" t="s">
        <v>43</v>
      </c>
      <c r="V116" t="s">
        <v>44</v>
      </c>
      <c r="W116" t="s">
        <v>45</v>
      </c>
      <c r="X116" t="s">
        <v>43</v>
      </c>
      <c r="Y116" t="s">
        <v>96</v>
      </c>
      <c r="Z116" t="s">
        <v>43</v>
      </c>
      <c r="AA116" t="s">
        <v>43</v>
      </c>
      <c r="AB116" t="s">
        <v>43</v>
      </c>
      <c r="AC116" t="str">
        <f>VLOOKUP(Table1[[#This Row],[Capacitance]],Values!A$13:B$50,2,0)</f>
        <v>STOCK</v>
      </c>
      <c r="AE116" t="str">
        <f>CONCATENATE(Table1[[#This Row],[Capacitance]],Table1[[#This Row],[Stock]])</f>
        <v>10ÂuF</v>
      </c>
    </row>
    <row r="117" spans="1:31" hidden="1">
      <c r="A117" t="s">
        <v>28</v>
      </c>
      <c r="B117" t="s">
        <v>47</v>
      </c>
      <c r="C117" t="s">
        <v>697</v>
      </c>
      <c r="D117" t="s">
        <v>698</v>
      </c>
      <c r="E117" t="s">
        <v>32</v>
      </c>
      <c r="F117" t="s">
        <v>699</v>
      </c>
      <c r="G117">
        <v>19691</v>
      </c>
      <c r="H117">
        <v>0</v>
      </c>
      <c r="I117">
        <v>0.25</v>
      </c>
      <c r="J117">
        <v>0</v>
      </c>
      <c r="K117">
        <v>1</v>
      </c>
      <c r="L117" t="s">
        <v>34</v>
      </c>
      <c r="M117" t="s">
        <v>35</v>
      </c>
      <c r="N117" t="s">
        <v>6748</v>
      </c>
      <c r="O117" t="s">
        <v>52</v>
      </c>
      <c r="P117" t="s">
        <v>64</v>
      </c>
      <c r="Q117" t="s">
        <v>54</v>
      </c>
      <c r="R117" t="s">
        <v>40</v>
      </c>
      <c r="S117" t="s">
        <v>55</v>
      </c>
      <c r="T117" t="s">
        <v>42</v>
      </c>
      <c r="U117" t="s">
        <v>43</v>
      </c>
      <c r="V117" t="s">
        <v>44</v>
      </c>
      <c r="W117" t="s">
        <v>45</v>
      </c>
      <c r="X117" t="s">
        <v>43</v>
      </c>
      <c r="Y117" t="s">
        <v>56</v>
      </c>
      <c r="Z117" t="s">
        <v>43</v>
      </c>
      <c r="AA117" t="s">
        <v>43</v>
      </c>
      <c r="AB117" t="s">
        <v>43</v>
      </c>
      <c r="AC117" t="str">
        <f>VLOOKUP(Table1[[#This Row],[Capacitance]],Values!A$13:B$50,2,0)</f>
        <v>STOCK</v>
      </c>
      <c r="AE117" t="str">
        <f>CONCATENATE(Table1[[#This Row],[Capacitance]],Table1[[#This Row],[Stock]])</f>
        <v>10ÂuF</v>
      </c>
    </row>
    <row r="118" spans="1:31" hidden="1">
      <c r="A118" t="s">
        <v>28</v>
      </c>
      <c r="B118" t="s">
        <v>47</v>
      </c>
      <c r="C118" t="s">
        <v>130</v>
      </c>
      <c r="D118" t="s">
        <v>131</v>
      </c>
      <c r="E118" t="s">
        <v>32</v>
      </c>
      <c r="F118" t="s">
        <v>132</v>
      </c>
      <c r="G118">
        <v>18510</v>
      </c>
      <c r="H118">
        <v>0</v>
      </c>
      <c r="I118">
        <v>0.32</v>
      </c>
      <c r="J118">
        <v>0</v>
      </c>
      <c r="K118">
        <v>1</v>
      </c>
      <c r="L118" t="s">
        <v>34</v>
      </c>
      <c r="M118" t="s">
        <v>35</v>
      </c>
      <c r="N118" t="s">
        <v>6748</v>
      </c>
      <c r="O118" t="s">
        <v>37</v>
      </c>
      <c r="P118" t="s">
        <v>64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44</v>
      </c>
      <c r="W118" t="s">
        <v>45</v>
      </c>
      <c r="X118" t="s">
        <v>43</v>
      </c>
      <c r="Y118" t="s">
        <v>56</v>
      </c>
      <c r="Z118" t="s">
        <v>43</v>
      </c>
      <c r="AA118" t="s">
        <v>43</v>
      </c>
      <c r="AB118" t="s">
        <v>43</v>
      </c>
      <c r="AC118" t="str">
        <f>VLOOKUP(Table1[[#This Row],[Capacitance]],Values!A$13:B$50,2,0)</f>
        <v>STOCK</v>
      </c>
      <c r="AE118" t="str">
        <f>CONCATENATE(Table1[[#This Row],[Capacitance]],Table1[[#This Row],[Stock]])</f>
        <v>10ÂuF</v>
      </c>
    </row>
    <row r="119" spans="1:31" hidden="1">
      <c r="A119" t="s">
        <v>28</v>
      </c>
      <c r="B119" t="s">
        <v>47</v>
      </c>
      <c r="C119" t="s">
        <v>893</v>
      </c>
      <c r="D119" t="s">
        <v>894</v>
      </c>
      <c r="E119" t="s">
        <v>32</v>
      </c>
      <c r="F119" t="s">
        <v>63</v>
      </c>
      <c r="G119">
        <v>15242</v>
      </c>
      <c r="H119">
        <v>0</v>
      </c>
      <c r="I119">
        <v>0.25</v>
      </c>
      <c r="J119">
        <v>0</v>
      </c>
      <c r="K119">
        <v>1</v>
      </c>
      <c r="L119" t="s">
        <v>34</v>
      </c>
      <c r="M119" t="s">
        <v>35</v>
      </c>
      <c r="N119" t="s">
        <v>6748</v>
      </c>
      <c r="O119" t="s">
        <v>37</v>
      </c>
      <c r="P119" t="s">
        <v>64</v>
      </c>
      <c r="Q119" t="s">
        <v>54</v>
      </c>
      <c r="R119" t="s">
        <v>40</v>
      </c>
      <c r="S119" t="s">
        <v>55</v>
      </c>
      <c r="T119" t="s">
        <v>42</v>
      </c>
      <c r="U119" t="s">
        <v>43</v>
      </c>
      <c r="V119" t="s">
        <v>44</v>
      </c>
      <c r="W119" t="s">
        <v>45</v>
      </c>
      <c r="X119" t="s">
        <v>43</v>
      </c>
      <c r="Y119" t="s">
        <v>56</v>
      </c>
      <c r="Z119" t="s">
        <v>43</v>
      </c>
      <c r="AA119" t="s">
        <v>43</v>
      </c>
      <c r="AB119" t="s">
        <v>43</v>
      </c>
      <c r="AC119" t="str">
        <f>VLOOKUP(Table1[[#This Row],[Capacitance]],Values!A$13:B$50,2,0)</f>
        <v>STOCK</v>
      </c>
      <c r="AE119" t="str">
        <f>CONCATENATE(Table1[[#This Row],[Capacitance]],Table1[[#This Row],[Stock]])</f>
        <v>10ÂuF</v>
      </c>
    </row>
    <row r="120" spans="1:31" hidden="1">
      <c r="A120" t="s">
        <v>28</v>
      </c>
      <c r="B120" t="s">
        <v>47</v>
      </c>
      <c r="C120" t="s">
        <v>479</v>
      </c>
      <c r="D120" t="s">
        <v>480</v>
      </c>
      <c r="E120" t="s">
        <v>32</v>
      </c>
      <c r="F120" t="s">
        <v>481</v>
      </c>
      <c r="G120">
        <v>5385</v>
      </c>
      <c r="H120">
        <v>0</v>
      </c>
      <c r="I120">
        <v>0.25</v>
      </c>
      <c r="J120">
        <v>0</v>
      </c>
      <c r="K120">
        <v>1</v>
      </c>
      <c r="L120" t="s">
        <v>34</v>
      </c>
      <c r="M120" t="s">
        <v>35</v>
      </c>
      <c r="N120" t="s">
        <v>6748</v>
      </c>
      <c r="O120" t="s">
        <v>37</v>
      </c>
      <c r="P120" t="s">
        <v>64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44</v>
      </c>
      <c r="W120" t="s">
        <v>45</v>
      </c>
      <c r="X120" t="s">
        <v>43</v>
      </c>
      <c r="Y120" t="s">
        <v>56</v>
      </c>
      <c r="Z120" t="s">
        <v>43</v>
      </c>
      <c r="AA120" t="s">
        <v>43</v>
      </c>
      <c r="AB120" t="s">
        <v>43</v>
      </c>
      <c r="AC120" t="str">
        <f>VLOOKUP(Table1[[#This Row],[Capacitance]],Values!A$13:B$50,2,0)</f>
        <v>STOCK</v>
      </c>
      <c r="AE120" t="str">
        <f>CONCATENATE(Table1[[#This Row],[Capacitance]],Table1[[#This Row],[Stock]])</f>
        <v>10ÂuF</v>
      </c>
    </row>
    <row r="121" spans="1:31" hidden="1">
      <c r="A121" t="s">
        <v>28</v>
      </c>
      <c r="B121" t="s">
        <v>47</v>
      </c>
      <c r="C121" t="s">
        <v>644</v>
      </c>
      <c r="D121" t="s">
        <v>645</v>
      </c>
      <c r="E121" t="s">
        <v>32</v>
      </c>
      <c r="F121" t="s">
        <v>646</v>
      </c>
      <c r="G121">
        <v>4099</v>
      </c>
      <c r="H121">
        <v>0</v>
      </c>
      <c r="I121">
        <v>0.6</v>
      </c>
      <c r="J121">
        <v>0</v>
      </c>
      <c r="K121">
        <v>1</v>
      </c>
      <c r="L121" t="s">
        <v>34</v>
      </c>
      <c r="M121" t="s">
        <v>35</v>
      </c>
      <c r="N121" t="s">
        <v>6748</v>
      </c>
      <c r="O121" t="s">
        <v>52</v>
      </c>
      <c r="P121" t="s">
        <v>64</v>
      </c>
      <c r="Q121" t="s">
        <v>39</v>
      </c>
      <c r="R121" t="s">
        <v>40</v>
      </c>
      <c r="S121" t="s">
        <v>41</v>
      </c>
      <c r="T121" t="s">
        <v>42</v>
      </c>
      <c r="U121" t="s">
        <v>43</v>
      </c>
      <c r="V121" t="s">
        <v>44</v>
      </c>
      <c r="W121" t="s">
        <v>45</v>
      </c>
      <c r="X121" t="s">
        <v>43</v>
      </c>
      <c r="Y121" t="s">
        <v>56</v>
      </c>
      <c r="Z121" t="s">
        <v>43</v>
      </c>
      <c r="AA121" t="s">
        <v>43</v>
      </c>
      <c r="AB121" t="s">
        <v>43</v>
      </c>
      <c r="AC121" t="str">
        <f>VLOOKUP(Table1[[#This Row],[Capacitance]],Values!A$13:B$50,2,0)</f>
        <v>STOCK</v>
      </c>
      <c r="AE121" t="str">
        <f>CONCATENATE(Table1[[#This Row],[Capacitance]],Table1[[#This Row],[Stock]])</f>
        <v>10ÂuF</v>
      </c>
    </row>
    <row r="122" spans="1:31" hidden="1">
      <c r="A122" t="s">
        <v>28</v>
      </c>
      <c r="B122" t="s">
        <v>91</v>
      </c>
      <c r="C122" t="s">
        <v>817</v>
      </c>
      <c r="D122" t="s">
        <v>818</v>
      </c>
      <c r="E122" t="s">
        <v>32</v>
      </c>
      <c r="F122" t="s">
        <v>699</v>
      </c>
      <c r="G122">
        <v>2649</v>
      </c>
      <c r="H122">
        <v>0</v>
      </c>
      <c r="I122">
        <v>0.42</v>
      </c>
      <c r="J122">
        <v>0</v>
      </c>
      <c r="K122">
        <v>1</v>
      </c>
      <c r="L122" t="s">
        <v>34</v>
      </c>
      <c r="M122" t="s">
        <v>35</v>
      </c>
      <c r="N122" t="s">
        <v>6748</v>
      </c>
      <c r="O122" t="s">
        <v>52</v>
      </c>
      <c r="P122" t="s">
        <v>64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44</v>
      </c>
      <c r="W122" t="s">
        <v>45</v>
      </c>
      <c r="X122" t="s">
        <v>43</v>
      </c>
      <c r="Y122" t="s">
        <v>96</v>
      </c>
      <c r="Z122" t="s">
        <v>43</v>
      </c>
      <c r="AA122" t="s">
        <v>43</v>
      </c>
      <c r="AB122" t="s">
        <v>43</v>
      </c>
      <c r="AC122" t="str">
        <f>VLOOKUP(Table1[[#This Row],[Capacitance]],Values!A$13:B$50,2,0)</f>
        <v>STOCK</v>
      </c>
      <c r="AE122" t="str">
        <f>CONCATENATE(Table1[[#This Row],[Capacitance]],Table1[[#This Row],[Stock]])</f>
        <v>10ÂuF</v>
      </c>
    </row>
    <row r="123" spans="1:31" hidden="1">
      <c r="A123" t="s">
        <v>28</v>
      </c>
      <c r="B123" t="s">
        <v>47</v>
      </c>
      <c r="C123" t="s">
        <v>869</v>
      </c>
      <c r="D123" t="s">
        <v>870</v>
      </c>
      <c r="E123" t="s">
        <v>32</v>
      </c>
      <c r="F123" t="s">
        <v>646</v>
      </c>
      <c r="G123">
        <v>2038</v>
      </c>
      <c r="H123">
        <v>0</v>
      </c>
      <c r="I123">
        <v>0.19</v>
      </c>
      <c r="J123">
        <v>0</v>
      </c>
      <c r="K123">
        <v>1</v>
      </c>
      <c r="L123" t="s">
        <v>34</v>
      </c>
      <c r="M123" t="s">
        <v>35</v>
      </c>
      <c r="N123" t="s">
        <v>6748</v>
      </c>
      <c r="O123" t="s">
        <v>52</v>
      </c>
      <c r="P123" t="s">
        <v>64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44</v>
      </c>
      <c r="W123" t="s">
        <v>45</v>
      </c>
      <c r="X123" t="s">
        <v>43</v>
      </c>
      <c r="Y123" t="s">
        <v>689</v>
      </c>
      <c r="Z123" t="s">
        <v>43</v>
      </c>
      <c r="AA123" t="s">
        <v>43</v>
      </c>
      <c r="AB123" t="s">
        <v>43</v>
      </c>
      <c r="AC123" t="str">
        <f>VLOOKUP(Table1[[#This Row],[Capacitance]],Values!A$13:B$50,2,0)</f>
        <v>STOCK</v>
      </c>
      <c r="AE123" t="str">
        <f>CONCATENATE(Table1[[#This Row],[Capacitance]],Table1[[#This Row],[Stock]])</f>
        <v>10ÂuF</v>
      </c>
    </row>
    <row r="124" spans="1:31" hidden="1">
      <c r="A124" t="s">
        <v>28</v>
      </c>
      <c r="B124" t="s">
        <v>47</v>
      </c>
      <c r="C124" t="s">
        <v>1009</v>
      </c>
      <c r="D124" t="s">
        <v>1010</v>
      </c>
      <c r="E124" t="s">
        <v>32</v>
      </c>
      <c r="F124" t="s">
        <v>132</v>
      </c>
      <c r="G124">
        <v>0</v>
      </c>
      <c r="H124">
        <v>0</v>
      </c>
      <c r="I124">
        <v>0.19</v>
      </c>
      <c r="J124">
        <v>0</v>
      </c>
      <c r="K124">
        <v>1</v>
      </c>
      <c r="L124" t="s">
        <v>34</v>
      </c>
      <c r="M124" t="s">
        <v>35</v>
      </c>
      <c r="N124" t="s">
        <v>6748</v>
      </c>
      <c r="O124" t="s">
        <v>37</v>
      </c>
      <c r="P124" t="s">
        <v>64</v>
      </c>
      <c r="Q124" t="s">
        <v>39</v>
      </c>
      <c r="R124" t="s">
        <v>40</v>
      </c>
      <c r="S124" t="s">
        <v>41</v>
      </c>
      <c r="T124" t="s">
        <v>42</v>
      </c>
      <c r="U124" t="s">
        <v>43</v>
      </c>
      <c r="V124" t="s">
        <v>44</v>
      </c>
      <c r="W124" t="s">
        <v>45</v>
      </c>
      <c r="X124" t="s">
        <v>43</v>
      </c>
      <c r="Y124" t="s">
        <v>689</v>
      </c>
      <c r="Z124" t="s">
        <v>43</v>
      </c>
      <c r="AA124" t="s">
        <v>43</v>
      </c>
      <c r="AB124" t="s">
        <v>43</v>
      </c>
      <c r="AC124" t="str">
        <f>VLOOKUP(Table1[[#This Row],[Capacitance]],Values!A$13:B$50,2,0)</f>
        <v>STOCK</v>
      </c>
      <c r="AE124" t="str">
        <f>CONCATENATE(Table1[[#This Row],[Capacitance]],Table1[[#This Row],[Stock]])</f>
        <v>10ÂuF</v>
      </c>
    </row>
    <row r="125" spans="1:31" hidden="1">
      <c r="A125" t="s">
        <v>28</v>
      </c>
      <c r="B125" t="s">
        <v>47</v>
      </c>
      <c r="C125" t="s">
        <v>1011</v>
      </c>
      <c r="D125" t="s">
        <v>1012</v>
      </c>
      <c r="E125" t="s">
        <v>32</v>
      </c>
      <c r="F125" t="s">
        <v>1013</v>
      </c>
      <c r="G125">
        <v>0</v>
      </c>
      <c r="H125">
        <v>0</v>
      </c>
      <c r="I125">
        <v>0.25</v>
      </c>
      <c r="J125">
        <v>0</v>
      </c>
      <c r="K125">
        <v>1</v>
      </c>
      <c r="L125" t="s">
        <v>34</v>
      </c>
      <c r="M125" t="s">
        <v>35</v>
      </c>
      <c r="N125" t="s">
        <v>6748</v>
      </c>
      <c r="O125" t="s">
        <v>37</v>
      </c>
      <c r="P125" t="s">
        <v>53</v>
      </c>
      <c r="Q125" t="s">
        <v>115</v>
      </c>
      <c r="R125" t="s">
        <v>40</v>
      </c>
      <c r="S125" t="s">
        <v>116</v>
      </c>
      <c r="T125" t="s">
        <v>42</v>
      </c>
      <c r="U125" t="s">
        <v>43</v>
      </c>
      <c r="V125" t="s">
        <v>44</v>
      </c>
      <c r="W125" t="s">
        <v>45</v>
      </c>
      <c r="X125" t="s">
        <v>43</v>
      </c>
      <c r="Y125" t="s">
        <v>56</v>
      </c>
      <c r="Z125" t="s">
        <v>43</v>
      </c>
      <c r="AA125" t="s">
        <v>43</v>
      </c>
      <c r="AB125" t="s">
        <v>43</v>
      </c>
      <c r="AC125" t="str">
        <f>VLOOKUP(Table1[[#This Row],[Capacitance]],Values!A$13:B$50,2,0)</f>
        <v>STOCK</v>
      </c>
      <c r="AE125" t="str">
        <f>CONCATENATE(Table1[[#This Row],[Capacitance]],Table1[[#This Row],[Stock]])</f>
        <v>10ÂuF</v>
      </c>
    </row>
    <row r="126" spans="1:31" hidden="1">
      <c r="A126" t="s">
        <v>28</v>
      </c>
      <c r="B126" t="s">
        <v>47</v>
      </c>
      <c r="C126" t="s">
        <v>1025</v>
      </c>
      <c r="D126" t="s">
        <v>1026</v>
      </c>
      <c r="E126" t="s">
        <v>32</v>
      </c>
      <c r="F126" t="s">
        <v>1027</v>
      </c>
      <c r="G126">
        <v>0</v>
      </c>
      <c r="H126">
        <v>0</v>
      </c>
      <c r="I126">
        <v>0.25</v>
      </c>
      <c r="J126">
        <v>0</v>
      </c>
      <c r="K126">
        <v>1</v>
      </c>
      <c r="L126" t="s">
        <v>34</v>
      </c>
      <c r="M126" t="s">
        <v>35</v>
      </c>
      <c r="N126" t="s">
        <v>6748</v>
      </c>
      <c r="O126" t="s">
        <v>52</v>
      </c>
      <c r="P126" t="s">
        <v>769</v>
      </c>
      <c r="Q126" t="s">
        <v>115</v>
      </c>
      <c r="R126" t="s">
        <v>40</v>
      </c>
      <c r="S126" t="s">
        <v>116</v>
      </c>
      <c r="T126" t="s">
        <v>42</v>
      </c>
      <c r="U126" t="s">
        <v>43</v>
      </c>
      <c r="V126" t="s">
        <v>44</v>
      </c>
      <c r="W126" t="s">
        <v>45</v>
      </c>
      <c r="X126" t="s">
        <v>43</v>
      </c>
      <c r="Y126" t="s">
        <v>689</v>
      </c>
      <c r="Z126" t="s">
        <v>43</v>
      </c>
      <c r="AA126" t="s">
        <v>43</v>
      </c>
      <c r="AB126" t="s">
        <v>43</v>
      </c>
      <c r="AC126" t="str">
        <f>VLOOKUP(Table1[[#This Row],[Capacitance]],Values!A$13:B$50,2,0)</f>
        <v>STOCK</v>
      </c>
      <c r="AE126" t="str">
        <f>CONCATENATE(Table1[[#This Row],[Capacitance]],Table1[[#This Row],[Stock]])</f>
        <v>10ÂuF</v>
      </c>
    </row>
    <row r="127" spans="1:31" hidden="1">
      <c r="A127" t="s">
        <v>28</v>
      </c>
      <c r="B127" t="s">
        <v>47</v>
      </c>
      <c r="C127" t="s">
        <v>1028</v>
      </c>
      <c r="D127" t="s">
        <v>1029</v>
      </c>
      <c r="E127" t="s">
        <v>32</v>
      </c>
      <c r="F127" t="s">
        <v>1030</v>
      </c>
      <c r="G127">
        <v>0</v>
      </c>
      <c r="H127">
        <v>0</v>
      </c>
      <c r="I127">
        <v>0.25</v>
      </c>
      <c r="J127">
        <v>0</v>
      </c>
      <c r="K127">
        <v>1</v>
      </c>
      <c r="L127" t="s">
        <v>34</v>
      </c>
      <c r="M127" t="s">
        <v>35</v>
      </c>
      <c r="N127" t="s">
        <v>6748</v>
      </c>
      <c r="O127" t="s">
        <v>37</v>
      </c>
      <c r="P127" t="s">
        <v>769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44</v>
      </c>
      <c r="W127" t="s">
        <v>45</v>
      </c>
      <c r="X127" t="s">
        <v>43</v>
      </c>
      <c r="Y127" t="s">
        <v>56</v>
      </c>
      <c r="Z127" t="s">
        <v>43</v>
      </c>
      <c r="AA127" t="s">
        <v>43</v>
      </c>
      <c r="AB127" t="s">
        <v>43</v>
      </c>
      <c r="AC127" t="str">
        <f>VLOOKUP(Table1[[#This Row],[Capacitance]],Values!A$13:B$50,2,0)</f>
        <v>STOCK</v>
      </c>
      <c r="AE127" t="str">
        <f>CONCATENATE(Table1[[#This Row],[Capacitance]],Table1[[#This Row],[Stock]])</f>
        <v>10ÂuF</v>
      </c>
    </row>
    <row r="128" spans="1:31" hidden="1">
      <c r="A128" t="s">
        <v>28</v>
      </c>
      <c r="B128" t="s">
        <v>47</v>
      </c>
      <c r="C128" t="s">
        <v>1037</v>
      </c>
      <c r="D128" t="s">
        <v>1038</v>
      </c>
      <c r="E128" t="s">
        <v>32</v>
      </c>
      <c r="F128" t="s">
        <v>802</v>
      </c>
      <c r="G128">
        <v>0</v>
      </c>
      <c r="H128">
        <v>0</v>
      </c>
      <c r="I128">
        <v>0.32</v>
      </c>
      <c r="J128">
        <v>0</v>
      </c>
      <c r="K128">
        <v>1</v>
      </c>
      <c r="L128" t="s">
        <v>34</v>
      </c>
      <c r="M128" t="s">
        <v>35</v>
      </c>
      <c r="N128" t="s">
        <v>6748</v>
      </c>
      <c r="O128" t="s">
        <v>52</v>
      </c>
      <c r="P128" t="s">
        <v>83</v>
      </c>
      <c r="Q128" t="s">
        <v>115</v>
      </c>
      <c r="R128" t="s">
        <v>40</v>
      </c>
      <c r="S128" t="s">
        <v>116</v>
      </c>
      <c r="T128" t="s">
        <v>42</v>
      </c>
      <c r="U128" t="s">
        <v>43</v>
      </c>
      <c r="V128" t="s">
        <v>44</v>
      </c>
      <c r="W128" t="s">
        <v>45</v>
      </c>
      <c r="X128" t="s">
        <v>43</v>
      </c>
      <c r="Y128" t="s">
        <v>810</v>
      </c>
      <c r="Z128" t="s">
        <v>43</v>
      </c>
      <c r="AA128" t="s">
        <v>43</v>
      </c>
      <c r="AB128" t="s">
        <v>43</v>
      </c>
      <c r="AC128" t="str">
        <f>VLOOKUP(Table1[[#This Row],[Capacitance]],Values!A$13:B$50,2,0)</f>
        <v>STOCK</v>
      </c>
      <c r="AE128" t="str">
        <f>CONCATENATE(Table1[[#This Row],[Capacitance]],Table1[[#This Row],[Stock]])</f>
        <v>10ÂuF</v>
      </c>
    </row>
    <row r="129" spans="1:31" hidden="1">
      <c r="A129" t="s">
        <v>28</v>
      </c>
      <c r="B129" t="s">
        <v>47</v>
      </c>
      <c r="C129" t="s">
        <v>1039</v>
      </c>
      <c r="D129" t="s">
        <v>1040</v>
      </c>
      <c r="E129" t="s">
        <v>32</v>
      </c>
      <c r="F129" t="s">
        <v>1041</v>
      </c>
      <c r="G129">
        <v>0</v>
      </c>
      <c r="H129">
        <v>0</v>
      </c>
      <c r="I129">
        <v>0.34</v>
      </c>
      <c r="J129">
        <v>0</v>
      </c>
      <c r="K129">
        <v>1</v>
      </c>
      <c r="L129" t="s">
        <v>34</v>
      </c>
      <c r="M129" t="s">
        <v>35</v>
      </c>
      <c r="N129" t="s">
        <v>6748</v>
      </c>
      <c r="O129" t="s">
        <v>37</v>
      </c>
      <c r="P129" t="s">
        <v>730</v>
      </c>
      <c r="Q129" t="s">
        <v>115</v>
      </c>
      <c r="R129" t="s">
        <v>40</v>
      </c>
      <c r="S129" t="s">
        <v>116</v>
      </c>
      <c r="T129" t="s">
        <v>42</v>
      </c>
      <c r="U129" t="s">
        <v>43</v>
      </c>
      <c r="V129" t="s">
        <v>44</v>
      </c>
      <c r="W129" t="s">
        <v>45</v>
      </c>
      <c r="X129" t="s">
        <v>43</v>
      </c>
      <c r="Y129" t="s">
        <v>810</v>
      </c>
      <c r="Z129" t="s">
        <v>43</v>
      </c>
      <c r="AA129" t="s">
        <v>43</v>
      </c>
      <c r="AB129" t="s">
        <v>43</v>
      </c>
      <c r="AC129" t="str">
        <f>VLOOKUP(Table1[[#This Row],[Capacitance]],Values!A$13:B$50,2,0)</f>
        <v>STOCK</v>
      </c>
      <c r="AE129" t="str">
        <f>CONCATENATE(Table1[[#This Row],[Capacitance]],Table1[[#This Row],[Stock]])</f>
        <v>10ÂuF</v>
      </c>
    </row>
    <row r="130" spans="1:31" hidden="1">
      <c r="A130" t="s">
        <v>28</v>
      </c>
      <c r="B130" t="s">
        <v>47</v>
      </c>
      <c r="C130" t="s">
        <v>1042</v>
      </c>
      <c r="D130" t="s">
        <v>1043</v>
      </c>
      <c r="E130" t="s">
        <v>32</v>
      </c>
      <c r="F130" t="s">
        <v>1044</v>
      </c>
      <c r="G130">
        <v>0</v>
      </c>
      <c r="H130">
        <v>0</v>
      </c>
      <c r="I130">
        <v>0.34</v>
      </c>
      <c r="J130">
        <v>0</v>
      </c>
      <c r="K130">
        <v>1</v>
      </c>
      <c r="L130" t="s">
        <v>34</v>
      </c>
      <c r="M130" t="s">
        <v>35</v>
      </c>
      <c r="N130" t="s">
        <v>6748</v>
      </c>
      <c r="O130" t="s">
        <v>37</v>
      </c>
      <c r="P130" t="s">
        <v>730</v>
      </c>
      <c r="Q130" t="s">
        <v>54</v>
      </c>
      <c r="R130" t="s">
        <v>40</v>
      </c>
      <c r="S130" t="s">
        <v>55</v>
      </c>
      <c r="T130" t="s">
        <v>42</v>
      </c>
      <c r="U130" t="s">
        <v>43</v>
      </c>
      <c r="V130" t="s">
        <v>44</v>
      </c>
      <c r="W130" t="s">
        <v>45</v>
      </c>
      <c r="X130" t="s">
        <v>43</v>
      </c>
      <c r="Y130" t="s">
        <v>810</v>
      </c>
      <c r="Z130" t="s">
        <v>43</v>
      </c>
      <c r="AA130" t="s">
        <v>43</v>
      </c>
      <c r="AB130" t="s">
        <v>43</v>
      </c>
      <c r="AC130" t="str">
        <f>VLOOKUP(Table1[[#This Row],[Capacitance]],Values!A$13:B$50,2,0)</f>
        <v>STOCK</v>
      </c>
      <c r="AE130" t="str">
        <f>CONCATENATE(Table1[[#This Row],[Capacitance]],Table1[[#This Row],[Stock]])</f>
        <v>10ÂuF</v>
      </c>
    </row>
    <row r="131" spans="1:31" hidden="1">
      <c r="A131" t="s">
        <v>28</v>
      </c>
      <c r="B131" t="s">
        <v>47</v>
      </c>
      <c r="C131" t="s">
        <v>1057</v>
      </c>
      <c r="D131" t="s">
        <v>1058</v>
      </c>
      <c r="E131" t="s">
        <v>32</v>
      </c>
      <c r="F131" t="s">
        <v>1059</v>
      </c>
      <c r="G131">
        <v>0</v>
      </c>
      <c r="H131">
        <v>0</v>
      </c>
      <c r="I131">
        <v>0.59</v>
      </c>
      <c r="J131">
        <v>0</v>
      </c>
      <c r="K131">
        <v>1</v>
      </c>
      <c r="L131" t="s">
        <v>34</v>
      </c>
      <c r="M131" t="s">
        <v>35</v>
      </c>
      <c r="N131" t="s">
        <v>6748</v>
      </c>
      <c r="O131" t="s">
        <v>37</v>
      </c>
      <c r="P131" t="s">
        <v>83</v>
      </c>
      <c r="Q131" t="s">
        <v>1060</v>
      </c>
      <c r="R131" t="s">
        <v>40</v>
      </c>
      <c r="S131" t="s">
        <v>41</v>
      </c>
      <c r="T131" t="s">
        <v>42</v>
      </c>
      <c r="U131" t="s">
        <v>43</v>
      </c>
      <c r="V131" t="s">
        <v>44</v>
      </c>
      <c r="W131" t="s">
        <v>45</v>
      </c>
      <c r="X131" t="s">
        <v>43</v>
      </c>
      <c r="Y131" t="s">
        <v>810</v>
      </c>
      <c r="Z131" t="s">
        <v>43</v>
      </c>
      <c r="AA131" t="s">
        <v>43</v>
      </c>
      <c r="AB131" t="s">
        <v>43</v>
      </c>
      <c r="AC131" t="str">
        <f>VLOOKUP(Table1[[#This Row],[Capacitance]],Values!A$13:B$50,2,0)</f>
        <v>STOCK</v>
      </c>
      <c r="AE131" t="str">
        <f>CONCATENATE(Table1[[#This Row],[Capacitance]],Table1[[#This Row],[Stock]])</f>
        <v>10ÂuF</v>
      </c>
    </row>
    <row r="132" spans="1:31" hidden="1">
      <c r="A132" t="s">
        <v>28</v>
      </c>
      <c r="B132" t="s">
        <v>47</v>
      </c>
      <c r="C132" t="s">
        <v>1061</v>
      </c>
      <c r="D132" t="s">
        <v>1062</v>
      </c>
      <c r="E132" t="s">
        <v>32</v>
      </c>
      <c r="F132" t="s">
        <v>1063</v>
      </c>
      <c r="G132">
        <v>0</v>
      </c>
      <c r="H132">
        <v>0</v>
      </c>
      <c r="I132">
        <v>0.59</v>
      </c>
      <c r="J132">
        <v>0</v>
      </c>
      <c r="K132">
        <v>1</v>
      </c>
      <c r="L132" t="s">
        <v>34</v>
      </c>
      <c r="M132" t="s">
        <v>35</v>
      </c>
      <c r="N132" t="s">
        <v>6748</v>
      </c>
      <c r="O132" t="s">
        <v>52</v>
      </c>
      <c r="P132" t="s">
        <v>83</v>
      </c>
      <c r="Q132" t="s">
        <v>1060</v>
      </c>
      <c r="R132" t="s">
        <v>40</v>
      </c>
      <c r="S132" t="s">
        <v>41</v>
      </c>
      <c r="T132" t="s">
        <v>42</v>
      </c>
      <c r="U132" t="s">
        <v>43</v>
      </c>
      <c r="V132" t="s">
        <v>44</v>
      </c>
      <c r="W132" t="s">
        <v>45</v>
      </c>
      <c r="X132" t="s">
        <v>43</v>
      </c>
      <c r="Y132" t="s">
        <v>810</v>
      </c>
      <c r="Z132" t="s">
        <v>43</v>
      </c>
      <c r="AA132" t="s">
        <v>43</v>
      </c>
      <c r="AB132" t="s">
        <v>43</v>
      </c>
      <c r="AC132" t="str">
        <f>VLOOKUP(Table1[[#This Row],[Capacitance]],Values!A$13:B$50,2,0)</f>
        <v>STOCK</v>
      </c>
      <c r="AE132" t="str">
        <f>CONCATENATE(Table1[[#This Row],[Capacitance]],Table1[[#This Row],[Stock]])</f>
        <v>10ÂuF</v>
      </c>
    </row>
    <row r="133" spans="1:31" hidden="1">
      <c r="A133" t="s">
        <v>28</v>
      </c>
      <c r="B133" t="s">
        <v>283</v>
      </c>
      <c r="C133" t="s">
        <v>505</v>
      </c>
      <c r="D133" t="s">
        <v>506</v>
      </c>
      <c r="E133" t="s">
        <v>32</v>
      </c>
      <c r="F133" t="s">
        <v>507</v>
      </c>
      <c r="G133">
        <v>19947</v>
      </c>
      <c r="H133">
        <v>0</v>
      </c>
      <c r="I133">
        <v>0.3</v>
      </c>
      <c r="J133">
        <v>0</v>
      </c>
      <c r="K133">
        <v>1</v>
      </c>
      <c r="L133" t="s">
        <v>34</v>
      </c>
      <c r="M133" t="s">
        <v>35</v>
      </c>
      <c r="N133" t="s">
        <v>508</v>
      </c>
      <c r="O133" t="s">
        <v>72</v>
      </c>
      <c r="P133" t="s">
        <v>287</v>
      </c>
      <c r="Q133" t="s">
        <v>73</v>
      </c>
      <c r="R133" t="s">
        <v>40</v>
      </c>
      <c r="S133" t="s">
        <v>41</v>
      </c>
      <c r="T133" t="s">
        <v>42</v>
      </c>
      <c r="U133" t="s">
        <v>43</v>
      </c>
      <c r="V133" t="s">
        <v>44</v>
      </c>
      <c r="W133" t="s">
        <v>45</v>
      </c>
      <c r="X133" t="s">
        <v>43</v>
      </c>
      <c r="Y133" t="s">
        <v>288</v>
      </c>
      <c r="Z133" t="s">
        <v>43</v>
      </c>
      <c r="AA133" t="s">
        <v>43</v>
      </c>
      <c r="AB133" t="s">
        <v>43</v>
      </c>
      <c r="AC133" t="str">
        <f>VLOOKUP(Table1[[#This Row],[Capacitance]],Values!A$13:B$50,2,0)</f>
        <v>STOCK</v>
      </c>
      <c r="AD133" t="s">
        <v>1247</v>
      </c>
      <c r="AE133" t="str">
        <f>CONCATENATE(Table1[[#This Row],[Capacitance]],Table1[[#This Row],[Stock]])</f>
        <v>10pFSTOCK</v>
      </c>
    </row>
    <row r="134" spans="1:31" hidden="1">
      <c r="A134" t="s">
        <v>28</v>
      </c>
      <c r="B134" t="s">
        <v>29</v>
      </c>
      <c r="C134" t="s">
        <v>859</v>
      </c>
      <c r="D134" t="s">
        <v>860</v>
      </c>
      <c r="E134" t="s">
        <v>32</v>
      </c>
      <c r="F134" t="s">
        <v>861</v>
      </c>
      <c r="G134">
        <v>2175</v>
      </c>
      <c r="H134">
        <v>0</v>
      </c>
      <c r="I134">
        <v>0.18</v>
      </c>
      <c r="J134">
        <v>0</v>
      </c>
      <c r="K134">
        <v>1</v>
      </c>
      <c r="L134" t="s">
        <v>34</v>
      </c>
      <c r="M134" t="s">
        <v>35</v>
      </c>
      <c r="N134" t="s">
        <v>862</v>
      </c>
      <c r="O134" t="s">
        <v>72</v>
      </c>
      <c r="P134" t="s">
        <v>38</v>
      </c>
      <c r="Q134" t="s">
        <v>73</v>
      </c>
      <c r="R134" t="s">
        <v>40</v>
      </c>
      <c r="S134" t="s">
        <v>41</v>
      </c>
      <c r="T134" t="s">
        <v>42</v>
      </c>
      <c r="U134" t="s">
        <v>43</v>
      </c>
      <c r="V134" t="s">
        <v>44</v>
      </c>
      <c r="W134" t="s">
        <v>45</v>
      </c>
      <c r="X134" t="s">
        <v>43</v>
      </c>
      <c r="Y134" t="s">
        <v>46</v>
      </c>
      <c r="Z134" t="s">
        <v>43</v>
      </c>
      <c r="AA134" t="s">
        <v>43</v>
      </c>
      <c r="AB134" t="s">
        <v>43</v>
      </c>
      <c r="AC134" t="e">
        <f>VLOOKUP(Table1[[#This Row],[Capacitance]],Values!A$13:B$50,2,0)</f>
        <v>#N/A</v>
      </c>
      <c r="AE134" t="str">
        <f>CONCATENATE(Table1[[#This Row],[Capacitance]],Table1[[#This Row],[Stock]])</f>
        <v>1100pF</v>
      </c>
    </row>
    <row r="135" spans="1:31" hidden="1">
      <c r="A135" t="s">
        <v>28</v>
      </c>
      <c r="B135" t="s">
        <v>29</v>
      </c>
      <c r="C135" t="s">
        <v>271</v>
      </c>
      <c r="D135" t="s">
        <v>272</v>
      </c>
      <c r="E135" t="s">
        <v>32</v>
      </c>
      <c r="F135" t="s">
        <v>273</v>
      </c>
      <c r="G135">
        <v>13340</v>
      </c>
      <c r="H135">
        <v>0</v>
      </c>
      <c r="I135">
        <v>0.17</v>
      </c>
      <c r="J135">
        <v>0</v>
      </c>
      <c r="K135">
        <v>1</v>
      </c>
      <c r="L135" t="s">
        <v>34</v>
      </c>
      <c r="M135" t="s">
        <v>35</v>
      </c>
      <c r="N135" t="s">
        <v>274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44</v>
      </c>
      <c r="W135" t="s">
        <v>45</v>
      </c>
      <c r="X135" t="s">
        <v>43</v>
      </c>
      <c r="Y135" t="s">
        <v>46</v>
      </c>
      <c r="Z135" t="s">
        <v>43</v>
      </c>
      <c r="AA135" t="s">
        <v>43</v>
      </c>
      <c r="AB135" t="s">
        <v>43</v>
      </c>
      <c r="AC135" t="e">
        <f>VLOOKUP(Table1[[#This Row],[Capacitance]],Values!A$13:B$50,2,0)</f>
        <v>#N/A</v>
      </c>
      <c r="AE135" t="str">
        <f>CONCATENATE(Table1[[#This Row],[Capacitance]],Table1[[#This Row],[Stock]])</f>
        <v>110pF</v>
      </c>
    </row>
    <row r="136" spans="1:31" hidden="1">
      <c r="A136" t="s">
        <v>28</v>
      </c>
      <c r="B136" t="s">
        <v>29</v>
      </c>
      <c r="C136" t="s">
        <v>279</v>
      </c>
      <c r="D136" t="s">
        <v>280</v>
      </c>
      <c r="E136" t="s">
        <v>32</v>
      </c>
      <c r="F136" t="s">
        <v>281</v>
      </c>
      <c r="G136">
        <v>4317</v>
      </c>
      <c r="H136">
        <v>0</v>
      </c>
      <c r="I136">
        <v>0.18</v>
      </c>
      <c r="J136">
        <v>0</v>
      </c>
      <c r="K136">
        <v>1</v>
      </c>
      <c r="L136" t="s">
        <v>34</v>
      </c>
      <c r="M136" t="s">
        <v>35</v>
      </c>
      <c r="N136" t="s">
        <v>282</v>
      </c>
      <c r="O136" t="s">
        <v>72</v>
      </c>
      <c r="P136" t="s">
        <v>38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44</v>
      </c>
      <c r="W136" t="s">
        <v>45</v>
      </c>
      <c r="X136" t="s">
        <v>43</v>
      </c>
      <c r="Y136" t="s">
        <v>46</v>
      </c>
      <c r="Z136" t="s">
        <v>43</v>
      </c>
      <c r="AA136" t="s">
        <v>43</v>
      </c>
      <c r="AB136" t="s">
        <v>43</v>
      </c>
      <c r="AC136" t="e">
        <f>VLOOKUP(Table1[[#This Row],[Capacitance]],Values!A$13:B$50,2,0)</f>
        <v>#N/A</v>
      </c>
      <c r="AE136" t="str">
        <f>CONCATENATE(Table1[[#This Row],[Capacitance]],Table1[[#This Row],[Stock]])</f>
        <v>1200pF</v>
      </c>
    </row>
    <row r="137" spans="1:31" hidden="1">
      <c r="A137" t="s">
        <v>28</v>
      </c>
      <c r="B137" t="s">
        <v>91</v>
      </c>
      <c r="C137" t="s">
        <v>660</v>
      </c>
      <c r="D137" t="s">
        <v>661</v>
      </c>
      <c r="E137" t="s">
        <v>32</v>
      </c>
      <c r="F137" t="s">
        <v>662</v>
      </c>
      <c r="G137">
        <v>15984</v>
      </c>
      <c r="H137">
        <v>0</v>
      </c>
      <c r="I137">
        <v>0.2</v>
      </c>
      <c r="J137">
        <v>0</v>
      </c>
      <c r="K137">
        <v>1</v>
      </c>
      <c r="L137" t="s">
        <v>34</v>
      </c>
      <c r="M137" t="s">
        <v>35</v>
      </c>
      <c r="N137" t="s">
        <v>282</v>
      </c>
      <c r="O137" t="s">
        <v>72</v>
      </c>
      <c r="P137" t="s">
        <v>178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44</v>
      </c>
      <c r="W137" t="s">
        <v>45</v>
      </c>
      <c r="X137" t="s">
        <v>43</v>
      </c>
      <c r="Y137" t="s">
        <v>96</v>
      </c>
      <c r="Z137" t="s">
        <v>43</v>
      </c>
      <c r="AA137" t="s">
        <v>43</v>
      </c>
      <c r="AB137" t="s">
        <v>43</v>
      </c>
      <c r="AC137" t="e">
        <f>VLOOKUP(Table1[[#This Row],[Capacitance]],Values!A$13:B$50,2,0)</f>
        <v>#N/A</v>
      </c>
      <c r="AE137" t="str">
        <f>CONCATENATE(Table1[[#This Row],[Capacitance]],Table1[[#This Row],[Stock]])</f>
        <v>1200pF</v>
      </c>
    </row>
    <row r="138" spans="1:31" hidden="1">
      <c r="A138" t="s">
        <v>28</v>
      </c>
      <c r="B138" t="s">
        <v>29</v>
      </c>
      <c r="C138" t="s">
        <v>874</v>
      </c>
      <c r="D138" t="s">
        <v>875</v>
      </c>
      <c r="E138" t="s">
        <v>32</v>
      </c>
      <c r="F138" t="s">
        <v>662</v>
      </c>
      <c r="G138">
        <v>3830</v>
      </c>
      <c r="H138">
        <v>0</v>
      </c>
      <c r="I138">
        <v>0.2</v>
      </c>
      <c r="J138">
        <v>0</v>
      </c>
      <c r="K138">
        <v>1</v>
      </c>
      <c r="L138" t="s">
        <v>34</v>
      </c>
      <c r="M138" t="s">
        <v>35</v>
      </c>
      <c r="N138" t="s">
        <v>282</v>
      </c>
      <c r="O138" t="s">
        <v>72</v>
      </c>
      <c r="P138" t="s">
        <v>178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44</v>
      </c>
      <c r="W138" t="s">
        <v>45</v>
      </c>
      <c r="X138" t="s">
        <v>43</v>
      </c>
      <c r="Y138" t="s">
        <v>46</v>
      </c>
      <c r="Z138" t="s">
        <v>43</v>
      </c>
      <c r="AA138" t="s">
        <v>43</v>
      </c>
      <c r="AB138" t="s">
        <v>43</v>
      </c>
      <c r="AC138" t="e">
        <f>VLOOKUP(Table1[[#This Row],[Capacitance]],Values!A$13:B$50,2,0)</f>
        <v>#N/A</v>
      </c>
      <c r="AE138" t="str">
        <f>CONCATENATE(Table1[[#This Row],[Capacitance]],Table1[[#This Row],[Stock]])</f>
        <v>1200pF</v>
      </c>
    </row>
    <row r="139" spans="1:31" hidden="1">
      <c r="A139" t="s">
        <v>28</v>
      </c>
      <c r="B139" t="s">
        <v>29</v>
      </c>
      <c r="C139" t="s">
        <v>252</v>
      </c>
      <c r="D139" t="s">
        <v>253</v>
      </c>
      <c r="E139" t="s">
        <v>32</v>
      </c>
      <c r="F139" t="s">
        <v>254</v>
      </c>
      <c r="G139">
        <v>18716</v>
      </c>
      <c r="H139">
        <v>0</v>
      </c>
      <c r="I139">
        <v>0.17</v>
      </c>
      <c r="J139">
        <v>0</v>
      </c>
      <c r="K139">
        <v>1</v>
      </c>
      <c r="L139" t="s">
        <v>34</v>
      </c>
      <c r="M139" t="s">
        <v>35</v>
      </c>
      <c r="N139" t="s">
        <v>255</v>
      </c>
      <c r="O139" t="s">
        <v>72</v>
      </c>
      <c r="P139" t="s">
        <v>178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44</v>
      </c>
      <c r="W139" t="s">
        <v>45</v>
      </c>
      <c r="X139" t="s">
        <v>43</v>
      </c>
      <c r="Y139" t="s">
        <v>46</v>
      </c>
      <c r="Z139" t="s">
        <v>43</v>
      </c>
      <c r="AA139" t="s">
        <v>43</v>
      </c>
      <c r="AB139" t="s">
        <v>43</v>
      </c>
      <c r="AC139" t="e">
        <f>VLOOKUP(Table1[[#This Row],[Capacitance]],Values!A$13:B$50,2,0)</f>
        <v>#N/A</v>
      </c>
      <c r="AE139" t="str">
        <f>CONCATENATE(Table1[[#This Row],[Capacitance]],Table1[[#This Row],[Stock]])</f>
        <v>120pF</v>
      </c>
    </row>
    <row r="140" spans="1:31" hidden="1">
      <c r="A140" t="s">
        <v>28</v>
      </c>
      <c r="B140" t="s">
        <v>283</v>
      </c>
      <c r="C140" t="s">
        <v>475</v>
      </c>
      <c r="D140" t="s">
        <v>476</v>
      </c>
      <c r="E140" t="s">
        <v>32</v>
      </c>
      <c r="F140" t="s">
        <v>477</v>
      </c>
      <c r="G140">
        <v>32428</v>
      </c>
      <c r="H140">
        <v>0</v>
      </c>
      <c r="I140">
        <v>0.27</v>
      </c>
      <c r="J140">
        <v>0</v>
      </c>
      <c r="K140">
        <v>1</v>
      </c>
      <c r="L140" t="s">
        <v>34</v>
      </c>
      <c r="M140" t="s">
        <v>35</v>
      </c>
      <c r="N140" t="s">
        <v>255</v>
      </c>
      <c r="O140" t="s">
        <v>72</v>
      </c>
      <c r="P140" t="s">
        <v>287</v>
      </c>
      <c r="Q140" t="s">
        <v>478</v>
      </c>
      <c r="R140" t="s">
        <v>40</v>
      </c>
      <c r="S140" t="s">
        <v>41</v>
      </c>
      <c r="T140" t="s">
        <v>42</v>
      </c>
      <c r="U140" t="s">
        <v>43</v>
      </c>
      <c r="V140" t="s">
        <v>44</v>
      </c>
      <c r="W140" t="s">
        <v>45</v>
      </c>
      <c r="X140" t="s">
        <v>43</v>
      </c>
      <c r="Y140" t="s">
        <v>288</v>
      </c>
      <c r="Z140" t="s">
        <v>43</v>
      </c>
      <c r="AA140" t="s">
        <v>43</v>
      </c>
      <c r="AB140" t="s">
        <v>43</v>
      </c>
      <c r="AC140" t="e">
        <f>VLOOKUP(Table1[[#This Row],[Capacitance]],Values!A$13:B$50,2,0)</f>
        <v>#N/A</v>
      </c>
      <c r="AE140" t="str">
        <f>CONCATENATE(Table1[[#This Row],[Capacitance]],Table1[[#This Row],[Stock]])</f>
        <v>120pF</v>
      </c>
    </row>
    <row r="141" spans="1:31" hidden="1">
      <c r="A141" t="s">
        <v>28</v>
      </c>
      <c r="B141" t="s">
        <v>29</v>
      </c>
      <c r="C141" t="s">
        <v>751</v>
      </c>
      <c r="D141" t="s">
        <v>752</v>
      </c>
      <c r="E141" t="s">
        <v>32</v>
      </c>
      <c r="F141" t="s">
        <v>753</v>
      </c>
      <c r="G141">
        <v>7676</v>
      </c>
      <c r="H141">
        <v>0</v>
      </c>
      <c r="I141">
        <v>0.15</v>
      </c>
      <c r="J141">
        <v>0</v>
      </c>
      <c r="K141">
        <v>1</v>
      </c>
      <c r="L141" t="s">
        <v>34</v>
      </c>
      <c r="M141" t="s">
        <v>35</v>
      </c>
      <c r="N141" t="s">
        <v>255</v>
      </c>
      <c r="O141" t="s">
        <v>72</v>
      </c>
      <c r="P141" t="s">
        <v>38</v>
      </c>
      <c r="Q141" t="s">
        <v>73</v>
      </c>
      <c r="R141" t="s">
        <v>40</v>
      </c>
      <c r="S141" t="s">
        <v>41</v>
      </c>
      <c r="T141" t="s">
        <v>42</v>
      </c>
      <c r="U141" t="s">
        <v>43</v>
      </c>
      <c r="V141" t="s">
        <v>44</v>
      </c>
      <c r="W141" t="s">
        <v>45</v>
      </c>
      <c r="X141" t="s">
        <v>43</v>
      </c>
      <c r="Y141" t="s">
        <v>46</v>
      </c>
      <c r="Z141" t="s">
        <v>43</v>
      </c>
      <c r="AA141" t="s">
        <v>43</v>
      </c>
      <c r="AB141" t="s">
        <v>43</v>
      </c>
      <c r="AC141" t="e">
        <f>VLOOKUP(Table1[[#This Row],[Capacitance]],Values!A$13:B$50,2,0)</f>
        <v>#N/A</v>
      </c>
      <c r="AE141" t="str">
        <f>CONCATENATE(Table1[[#This Row],[Capacitance]],Table1[[#This Row],[Stock]])</f>
        <v>120pF</v>
      </c>
    </row>
    <row r="142" spans="1:31" hidden="1">
      <c r="A142" t="s">
        <v>28</v>
      </c>
      <c r="B142" t="s">
        <v>283</v>
      </c>
      <c r="C142" t="s">
        <v>509</v>
      </c>
      <c r="D142" t="s">
        <v>510</v>
      </c>
      <c r="E142" t="s">
        <v>32</v>
      </c>
      <c r="F142" t="s">
        <v>511</v>
      </c>
      <c r="G142">
        <v>12421</v>
      </c>
      <c r="H142">
        <v>0</v>
      </c>
      <c r="I142">
        <v>0.28999999999999998</v>
      </c>
      <c r="J142">
        <v>0</v>
      </c>
      <c r="K142">
        <v>1</v>
      </c>
      <c r="L142" t="s">
        <v>34</v>
      </c>
      <c r="M142" t="s">
        <v>35</v>
      </c>
      <c r="N142" t="s">
        <v>512</v>
      </c>
      <c r="O142" t="s">
        <v>72</v>
      </c>
      <c r="P142" t="s">
        <v>287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44</v>
      </c>
      <c r="W142" t="s">
        <v>45</v>
      </c>
      <c r="X142" t="s">
        <v>43</v>
      </c>
      <c r="Y142" t="s">
        <v>288</v>
      </c>
      <c r="Z142" t="s">
        <v>43</v>
      </c>
      <c r="AA142" t="s">
        <v>43</v>
      </c>
      <c r="AB142" t="s">
        <v>43</v>
      </c>
      <c r="AC142" t="str">
        <f>VLOOKUP(Table1[[#This Row],[Capacitance]],Values!A$13:B$50,2,0)</f>
        <v>STOCK</v>
      </c>
      <c r="AD142" t="s">
        <v>1247</v>
      </c>
      <c r="AE142" t="str">
        <f>CONCATENATE(Table1[[#This Row],[Capacitance]],Table1[[#This Row],[Stock]])</f>
        <v>12pFSTOCK</v>
      </c>
    </row>
    <row r="143" spans="1:31" hidden="1">
      <c r="A143" t="s">
        <v>28</v>
      </c>
      <c r="B143" t="s">
        <v>29</v>
      </c>
      <c r="C143" t="s">
        <v>297</v>
      </c>
      <c r="D143" t="s">
        <v>298</v>
      </c>
      <c r="E143" t="s">
        <v>32</v>
      </c>
      <c r="F143" t="s">
        <v>299</v>
      </c>
      <c r="G143">
        <v>15106</v>
      </c>
      <c r="H143">
        <v>0</v>
      </c>
      <c r="I143">
        <v>0.19</v>
      </c>
      <c r="J143">
        <v>0</v>
      </c>
      <c r="K143">
        <v>1</v>
      </c>
      <c r="L143" t="s">
        <v>34</v>
      </c>
      <c r="M143" t="s">
        <v>35</v>
      </c>
      <c r="N143" t="s">
        <v>300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44</v>
      </c>
      <c r="W143" t="s">
        <v>45</v>
      </c>
      <c r="X143" t="s">
        <v>43</v>
      </c>
      <c r="Y143" t="s">
        <v>46</v>
      </c>
      <c r="Z143" t="s">
        <v>43</v>
      </c>
      <c r="AA143" t="s">
        <v>43</v>
      </c>
      <c r="AB143" t="s">
        <v>43</v>
      </c>
      <c r="AC143" t="e">
        <f>VLOOKUP(Table1[[#This Row],[Capacitance]],Values!A$13:B$50,2,0)</f>
        <v>#N/A</v>
      </c>
      <c r="AE143" t="str">
        <f>CONCATENATE(Table1[[#This Row],[Capacitance]],Table1[[#This Row],[Stock]])</f>
        <v>1300pF</v>
      </c>
    </row>
    <row r="144" spans="1:31" hidden="1">
      <c r="A144" t="s">
        <v>28</v>
      </c>
      <c r="B144" t="s">
        <v>29</v>
      </c>
      <c r="C144" t="s">
        <v>329</v>
      </c>
      <c r="D144" t="s">
        <v>330</v>
      </c>
      <c r="E144" t="s">
        <v>32</v>
      </c>
      <c r="F144" t="s">
        <v>331</v>
      </c>
      <c r="G144">
        <v>10636</v>
      </c>
      <c r="H144">
        <v>0</v>
      </c>
      <c r="I144">
        <v>0.2</v>
      </c>
      <c r="J144">
        <v>0</v>
      </c>
      <c r="K144">
        <v>1</v>
      </c>
      <c r="L144" t="s">
        <v>34</v>
      </c>
      <c r="M144" t="s">
        <v>35</v>
      </c>
      <c r="N144" t="s">
        <v>300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44</v>
      </c>
      <c r="W144" t="s">
        <v>45</v>
      </c>
      <c r="X144" t="s">
        <v>43</v>
      </c>
      <c r="Y144" t="s">
        <v>46</v>
      </c>
      <c r="Z144" t="s">
        <v>43</v>
      </c>
      <c r="AA144" t="s">
        <v>43</v>
      </c>
      <c r="AB144" t="s">
        <v>43</v>
      </c>
      <c r="AC144" t="e">
        <f>VLOOKUP(Table1[[#This Row],[Capacitance]],Values!A$13:B$50,2,0)</f>
        <v>#N/A</v>
      </c>
      <c r="AE144" t="str">
        <f>CONCATENATE(Table1[[#This Row],[Capacitance]],Table1[[#This Row],[Stock]])</f>
        <v>1300pF</v>
      </c>
    </row>
    <row r="145" spans="1:31" hidden="1">
      <c r="A145" t="s">
        <v>28</v>
      </c>
      <c r="B145" t="s">
        <v>29</v>
      </c>
      <c r="C145" t="s">
        <v>267</v>
      </c>
      <c r="D145" t="s">
        <v>268</v>
      </c>
      <c r="E145" t="s">
        <v>32</v>
      </c>
      <c r="F145" t="s">
        <v>269</v>
      </c>
      <c r="G145">
        <v>19162</v>
      </c>
      <c r="H145">
        <v>0</v>
      </c>
      <c r="I145">
        <v>0.17</v>
      </c>
      <c r="J145">
        <v>0</v>
      </c>
      <c r="K145">
        <v>1</v>
      </c>
      <c r="L145" t="s">
        <v>34</v>
      </c>
      <c r="M145" t="s">
        <v>35</v>
      </c>
      <c r="N145" t="s">
        <v>270</v>
      </c>
      <c r="O145" t="s">
        <v>72</v>
      </c>
      <c r="P145" t="s">
        <v>178</v>
      </c>
      <c r="Q145" t="s">
        <v>73</v>
      </c>
      <c r="R145" t="s">
        <v>40</v>
      </c>
      <c r="S145" t="s">
        <v>41</v>
      </c>
      <c r="T145" t="s">
        <v>42</v>
      </c>
      <c r="U145" t="s">
        <v>43</v>
      </c>
      <c r="V145" t="s">
        <v>44</v>
      </c>
      <c r="W145" t="s">
        <v>45</v>
      </c>
      <c r="X145" t="s">
        <v>43</v>
      </c>
      <c r="Y145" t="s">
        <v>46</v>
      </c>
      <c r="Z145" t="s">
        <v>43</v>
      </c>
      <c r="AA145" t="s">
        <v>43</v>
      </c>
      <c r="AB145" t="s">
        <v>43</v>
      </c>
      <c r="AC145" t="e">
        <f>VLOOKUP(Table1[[#This Row],[Capacitance]],Values!A$13:B$50,2,0)</f>
        <v>#N/A</v>
      </c>
      <c r="AE145" t="str">
        <f>CONCATENATE(Table1[[#This Row],[Capacitance]],Table1[[#This Row],[Stock]])</f>
        <v>130pF</v>
      </c>
    </row>
    <row r="146" spans="1:31" hidden="1">
      <c r="A146" t="s">
        <v>28</v>
      </c>
      <c r="B146" t="s">
        <v>29</v>
      </c>
      <c r="C146" t="s">
        <v>227</v>
      </c>
      <c r="D146" t="s">
        <v>228</v>
      </c>
      <c r="E146" t="s">
        <v>32</v>
      </c>
      <c r="F146" t="s">
        <v>229</v>
      </c>
      <c r="G146">
        <v>44230</v>
      </c>
      <c r="H146">
        <v>0</v>
      </c>
      <c r="I146">
        <v>0.14000000000000001</v>
      </c>
      <c r="J146">
        <v>0</v>
      </c>
      <c r="K146">
        <v>1</v>
      </c>
      <c r="L146" t="s">
        <v>34</v>
      </c>
      <c r="M146" t="s">
        <v>35</v>
      </c>
      <c r="N146" t="s">
        <v>230</v>
      </c>
      <c r="O146" t="s">
        <v>72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44</v>
      </c>
      <c r="W146" t="s">
        <v>45</v>
      </c>
      <c r="X146" t="s">
        <v>43</v>
      </c>
      <c r="Y146" t="s">
        <v>46</v>
      </c>
      <c r="Z146" t="s">
        <v>43</v>
      </c>
      <c r="AA146" t="s">
        <v>43</v>
      </c>
      <c r="AB146" t="s">
        <v>43</v>
      </c>
      <c r="AC146" t="e">
        <f>VLOOKUP(Table1[[#This Row],[Capacitance]],Values!A$13:B$50,2,0)</f>
        <v>#N/A</v>
      </c>
      <c r="AE146" t="str">
        <f>CONCATENATE(Table1[[#This Row],[Capacitance]],Table1[[#This Row],[Stock]])</f>
        <v>1500pF</v>
      </c>
    </row>
    <row r="147" spans="1:31" hidden="1">
      <c r="A147" t="s">
        <v>28</v>
      </c>
      <c r="B147" t="s">
        <v>91</v>
      </c>
      <c r="C147" t="s">
        <v>323</v>
      </c>
      <c r="D147" t="s">
        <v>324</v>
      </c>
      <c r="E147" t="s">
        <v>32</v>
      </c>
      <c r="F147" t="s">
        <v>325</v>
      </c>
      <c r="G147">
        <v>29989</v>
      </c>
      <c r="H147">
        <v>0</v>
      </c>
      <c r="I147">
        <v>0.2</v>
      </c>
      <c r="J147">
        <v>0</v>
      </c>
      <c r="K147">
        <v>1</v>
      </c>
      <c r="L147" t="s">
        <v>34</v>
      </c>
      <c r="M147" t="s">
        <v>35</v>
      </c>
      <c r="N147" t="s">
        <v>230</v>
      </c>
      <c r="O147" t="s">
        <v>72</v>
      </c>
      <c r="P147" t="s">
        <v>178</v>
      </c>
      <c r="Q147" t="s">
        <v>73</v>
      </c>
      <c r="R147" t="s">
        <v>40</v>
      </c>
      <c r="S147" t="s">
        <v>41</v>
      </c>
      <c r="T147" t="s">
        <v>42</v>
      </c>
      <c r="U147" t="s">
        <v>43</v>
      </c>
      <c r="V147" t="s">
        <v>44</v>
      </c>
      <c r="W147" t="s">
        <v>45</v>
      </c>
      <c r="X147" t="s">
        <v>43</v>
      </c>
      <c r="Y147" t="s">
        <v>96</v>
      </c>
      <c r="Z147" t="s">
        <v>43</v>
      </c>
      <c r="AA147" t="s">
        <v>43</v>
      </c>
      <c r="AB147" t="s">
        <v>43</v>
      </c>
      <c r="AC147" t="e">
        <f>VLOOKUP(Table1[[#This Row],[Capacitance]],Values!A$13:B$50,2,0)</f>
        <v>#N/A</v>
      </c>
      <c r="AE147" t="str">
        <f>CONCATENATE(Table1[[#This Row],[Capacitance]],Table1[[#This Row],[Stock]])</f>
        <v>1500pF</v>
      </c>
    </row>
    <row r="148" spans="1:31" hidden="1">
      <c r="A148" t="s">
        <v>28</v>
      </c>
      <c r="B148" t="s">
        <v>29</v>
      </c>
      <c r="C148" t="s">
        <v>488</v>
      </c>
      <c r="D148" t="s">
        <v>489</v>
      </c>
      <c r="E148" t="s">
        <v>32</v>
      </c>
      <c r="F148" t="s">
        <v>490</v>
      </c>
      <c r="G148">
        <v>8272</v>
      </c>
      <c r="H148">
        <v>0</v>
      </c>
      <c r="I148">
        <v>0.28000000000000003</v>
      </c>
      <c r="J148">
        <v>0</v>
      </c>
      <c r="K148">
        <v>1</v>
      </c>
      <c r="L148" t="s">
        <v>34</v>
      </c>
      <c r="M148" t="s">
        <v>35</v>
      </c>
      <c r="N148" t="s">
        <v>230</v>
      </c>
      <c r="O148" t="s">
        <v>185</v>
      </c>
      <c r="P148" t="s">
        <v>38</v>
      </c>
      <c r="Q148" t="s">
        <v>73</v>
      </c>
      <c r="R148" t="s">
        <v>40</v>
      </c>
      <c r="S148" t="s">
        <v>41</v>
      </c>
      <c r="T148" t="s">
        <v>42</v>
      </c>
      <c r="U148" t="s">
        <v>43</v>
      </c>
      <c r="V148" t="s">
        <v>44</v>
      </c>
      <c r="W148" t="s">
        <v>45</v>
      </c>
      <c r="X148" t="s">
        <v>43</v>
      </c>
      <c r="Y148" t="s">
        <v>46</v>
      </c>
      <c r="Z148" t="s">
        <v>43</v>
      </c>
      <c r="AA148" t="s">
        <v>43</v>
      </c>
      <c r="AB148" t="s">
        <v>43</v>
      </c>
      <c r="AC148" t="e">
        <f>VLOOKUP(Table1[[#This Row],[Capacitance]],Values!A$13:B$50,2,0)</f>
        <v>#N/A</v>
      </c>
      <c r="AE148" t="str">
        <f>CONCATENATE(Table1[[#This Row],[Capacitance]],Table1[[#This Row],[Stock]])</f>
        <v>1500pF</v>
      </c>
    </row>
    <row r="149" spans="1:31" hidden="1">
      <c r="A149" t="s">
        <v>28</v>
      </c>
      <c r="B149" t="s">
        <v>91</v>
      </c>
      <c r="C149" t="s">
        <v>655</v>
      </c>
      <c r="D149" t="s">
        <v>656</v>
      </c>
      <c r="E149" t="s">
        <v>32</v>
      </c>
      <c r="F149" t="s">
        <v>229</v>
      </c>
      <c r="G149">
        <v>8348</v>
      </c>
      <c r="H149">
        <v>0</v>
      </c>
      <c r="I149">
        <v>0.18</v>
      </c>
      <c r="J149">
        <v>0</v>
      </c>
      <c r="K149">
        <v>1</v>
      </c>
      <c r="L149" t="s">
        <v>34</v>
      </c>
      <c r="M149" t="s">
        <v>35</v>
      </c>
      <c r="N149" t="s">
        <v>230</v>
      </c>
      <c r="O149" t="s">
        <v>72</v>
      </c>
      <c r="P149" t="s">
        <v>38</v>
      </c>
      <c r="Q149" t="s">
        <v>73</v>
      </c>
      <c r="R149" t="s">
        <v>40</v>
      </c>
      <c r="S149" t="s">
        <v>41</v>
      </c>
      <c r="T149" t="s">
        <v>42</v>
      </c>
      <c r="U149" t="s">
        <v>43</v>
      </c>
      <c r="V149" t="s">
        <v>44</v>
      </c>
      <c r="W149" t="s">
        <v>45</v>
      </c>
      <c r="X149" t="s">
        <v>43</v>
      </c>
      <c r="Y149" t="s">
        <v>96</v>
      </c>
      <c r="Z149" t="s">
        <v>43</v>
      </c>
      <c r="AA149" t="s">
        <v>43</v>
      </c>
      <c r="AB149" t="s">
        <v>43</v>
      </c>
      <c r="AC149" t="e">
        <f>VLOOKUP(Table1[[#This Row],[Capacitance]],Values!A$13:B$50,2,0)</f>
        <v>#N/A</v>
      </c>
      <c r="AE149" t="str">
        <f>CONCATENATE(Table1[[#This Row],[Capacitance]],Table1[[#This Row],[Stock]])</f>
        <v>1500pF</v>
      </c>
    </row>
    <row r="150" spans="1:31" hidden="1">
      <c r="A150" t="s">
        <v>28</v>
      </c>
      <c r="B150" t="s">
        <v>283</v>
      </c>
      <c r="C150" t="s">
        <v>663</v>
      </c>
      <c r="D150" t="s">
        <v>664</v>
      </c>
      <c r="E150" t="s">
        <v>32</v>
      </c>
      <c r="F150" t="s">
        <v>665</v>
      </c>
      <c r="G150">
        <v>6778</v>
      </c>
      <c r="H150">
        <v>0</v>
      </c>
      <c r="I150">
        <v>0.2</v>
      </c>
      <c r="J150">
        <v>0</v>
      </c>
      <c r="K150">
        <v>1</v>
      </c>
      <c r="L150" t="s">
        <v>34</v>
      </c>
      <c r="M150" t="s">
        <v>35</v>
      </c>
      <c r="N150" t="s">
        <v>230</v>
      </c>
      <c r="O150" t="s">
        <v>37</v>
      </c>
      <c r="P150" t="s">
        <v>287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44</v>
      </c>
      <c r="W150" t="s">
        <v>45</v>
      </c>
      <c r="X150" t="s">
        <v>43</v>
      </c>
      <c r="Y150" t="s">
        <v>288</v>
      </c>
      <c r="Z150" t="s">
        <v>43</v>
      </c>
      <c r="AA150" t="s">
        <v>43</v>
      </c>
      <c r="AB150" t="s">
        <v>43</v>
      </c>
      <c r="AC150" t="e">
        <f>VLOOKUP(Table1[[#This Row],[Capacitance]],Values!A$13:B$50,2,0)</f>
        <v>#N/A</v>
      </c>
      <c r="AE150" t="str">
        <f>CONCATENATE(Table1[[#This Row],[Capacitance]],Table1[[#This Row],[Stock]])</f>
        <v>1500pF</v>
      </c>
    </row>
    <row r="151" spans="1:31" hidden="1">
      <c r="A151" t="s">
        <v>28</v>
      </c>
      <c r="B151" t="s">
        <v>29</v>
      </c>
      <c r="C151" t="s">
        <v>223</v>
      </c>
      <c r="D151" t="s">
        <v>224</v>
      </c>
      <c r="E151" t="s">
        <v>32</v>
      </c>
      <c r="F151" t="s">
        <v>225</v>
      </c>
      <c r="G151">
        <v>48468</v>
      </c>
      <c r="H151">
        <v>0</v>
      </c>
      <c r="I151">
        <v>0.14000000000000001</v>
      </c>
      <c r="J151">
        <v>0</v>
      </c>
      <c r="K151">
        <v>1</v>
      </c>
      <c r="L151" t="s">
        <v>34</v>
      </c>
      <c r="M151" t="s">
        <v>35</v>
      </c>
      <c r="N151" t="s">
        <v>226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44</v>
      </c>
      <c r="W151" t="s">
        <v>45</v>
      </c>
      <c r="X151" t="s">
        <v>43</v>
      </c>
      <c r="Y151" t="s">
        <v>46</v>
      </c>
      <c r="Z151" t="s">
        <v>43</v>
      </c>
      <c r="AA151" t="s">
        <v>43</v>
      </c>
      <c r="AB151" t="s">
        <v>43</v>
      </c>
      <c r="AC151" t="e">
        <f>VLOOKUP(Table1[[#This Row],[Capacitance]],Values!A$13:B$50,2,0)</f>
        <v>#N/A</v>
      </c>
      <c r="AE151" t="str">
        <f>CONCATENATE(Table1[[#This Row],[Capacitance]],Table1[[#This Row],[Stock]])</f>
        <v>150pF</v>
      </c>
    </row>
    <row r="152" spans="1:31" hidden="1">
      <c r="A152" t="s">
        <v>28</v>
      </c>
      <c r="B152" t="s">
        <v>29</v>
      </c>
      <c r="C152" t="s">
        <v>260</v>
      </c>
      <c r="D152" t="s">
        <v>261</v>
      </c>
      <c r="E152" t="s">
        <v>32</v>
      </c>
      <c r="F152" t="s">
        <v>262</v>
      </c>
      <c r="G152">
        <v>5971</v>
      </c>
      <c r="H152">
        <v>0</v>
      </c>
      <c r="I152">
        <v>0.17</v>
      </c>
      <c r="J152">
        <v>0</v>
      </c>
      <c r="K152">
        <v>1</v>
      </c>
      <c r="L152" t="s">
        <v>34</v>
      </c>
      <c r="M152" t="s">
        <v>35</v>
      </c>
      <c r="N152" t="s">
        <v>226</v>
      </c>
      <c r="O152" t="s">
        <v>72</v>
      </c>
      <c r="P152" t="s">
        <v>178</v>
      </c>
      <c r="Q152" t="s">
        <v>73</v>
      </c>
      <c r="R152" t="s">
        <v>40</v>
      </c>
      <c r="S152" t="s">
        <v>41</v>
      </c>
      <c r="T152" t="s">
        <v>42</v>
      </c>
      <c r="U152" t="s">
        <v>43</v>
      </c>
      <c r="V152" t="s">
        <v>44</v>
      </c>
      <c r="W152" t="s">
        <v>45</v>
      </c>
      <c r="X152" t="s">
        <v>43</v>
      </c>
      <c r="Y152" t="s">
        <v>46</v>
      </c>
      <c r="Z152" t="s">
        <v>43</v>
      </c>
      <c r="AA152" t="s">
        <v>43</v>
      </c>
      <c r="AB152" t="s">
        <v>43</v>
      </c>
      <c r="AC152" t="e">
        <f>VLOOKUP(Table1[[#This Row],[Capacitance]],Values!A$13:B$50,2,0)</f>
        <v>#N/A</v>
      </c>
      <c r="AE152" t="str">
        <f>CONCATENATE(Table1[[#This Row],[Capacitance]],Table1[[#This Row],[Stock]])</f>
        <v>150pF</v>
      </c>
    </row>
    <row r="153" spans="1:31" hidden="1">
      <c r="A153" t="s">
        <v>28</v>
      </c>
      <c r="B153" t="s">
        <v>283</v>
      </c>
      <c r="C153" t="s">
        <v>513</v>
      </c>
      <c r="D153" t="s">
        <v>514</v>
      </c>
      <c r="E153" t="s">
        <v>32</v>
      </c>
      <c r="F153" t="s">
        <v>515</v>
      </c>
      <c r="G153">
        <v>13213</v>
      </c>
      <c r="H153">
        <v>0</v>
      </c>
      <c r="I153">
        <v>0.3</v>
      </c>
      <c r="J153">
        <v>0</v>
      </c>
      <c r="K153">
        <v>1</v>
      </c>
      <c r="L153" t="s">
        <v>34</v>
      </c>
      <c r="M153" t="s">
        <v>35</v>
      </c>
      <c r="N153" t="s">
        <v>516</v>
      </c>
      <c r="O153" t="s">
        <v>72</v>
      </c>
      <c r="P153" t="s">
        <v>287</v>
      </c>
      <c r="Q153" t="s">
        <v>73</v>
      </c>
      <c r="R153" t="s">
        <v>40</v>
      </c>
      <c r="S153" t="s">
        <v>41</v>
      </c>
      <c r="T153" t="s">
        <v>42</v>
      </c>
      <c r="U153" t="s">
        <v>43</v>
      </c>
      <c r="V153" t="s">
        <v>44</v>
      </c>
      <c r="W153" t="s">
        <v>45</v>
      </c>
      <c r="X153" t="s">
        <v>43</v>
      </c>
      <c r="Y153" t="s">
        <v>288</v>
      </c>
      <c r="Z153" t="s">
        <v>43</v>
      </c>
      <c r="AA153" t="s">
        <v>43</v>
      </c>
      <c r="AB153" t="s">
        <v>43</v>
      </c>
      <c r="AC153" t="str">
        <f>VLOOKUP(Table1[[#This Row],[Capacitance]],Values!A$13:B$50,2,0)</f>
        <v>STOCK</v>
      </c>
      <c r="AD153" t="s">
        <v>1247</v>
      </c>
      <c r="AE153" t="str">
        <f>CONCATENATE(Table1[[#This Row],[Capacitance]],Table1[[#This Row],[Stock]])</f>
        <v>15pFSTOCK</v>
      </c>
    </row>
    <row r="154" spans="1:31" hidden="1">
      <c r="A154" t="s">
        <v>28</v>
      </c>
      <c r="B154" t="s">
        <v>29</v>
      </c>
      <c r="C154" t="s">
        <v>335</v>
      </c>
      <c r="D154" t="s">
        <v>336</v>
      </c>
      <c r="E154" t="s">
        <v>32</v>
      </c>
      <c r="F154" t="s">
        <v>337</v>
      </c>
      <c r="G154">
        <v>12769</v>
      </c>
      <c r="H154">
        <v>0</v>
      </c>
      <c r="I154">
        <v>0.2</v>
      </c>
      <c r="J154">
        <v>0</v>
      </c>
      <c r="K154">
        <v>1</v>
      </c>
      <c r="L154" t="s">
        <v>34</v>
      </c>
      <c r="M154" t="s">
        <v>35</v>
      </c>
      <c r="N154" t="s">
        <v>338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44</v>
      </c>
      <c r="W154" t="s">
        <v>45</v>
      </c>
      <c r="X154" t="s">
        <v>43</v>
      </c>
      <c r="Y154" t="s">
        <v>46</v>
      </c>
      <c r="Z154" t="s">
        <v>43</v>
      </c>
      <c r="AA154" t="s">
        <v>43</v>
      </c>
      <c r="AB154" t="s">
        <v>43</v>
      </c>
      <c r="AC154" t="e">
        <f>VLOOKUP(Table1[[#This Row],[Capacitance]],Values!A$13:B$50,2,0)</f>
        <v>#N/A</v>
      </c>
      <c r="AE154" t="str">
        <f>CONCATENATE(Table1[[#This Row],[Capacitance]],Table1[[#This Row],[Stock]])</f>
        <v>1600pF</v>
      </c>
    </row>
    <row r="155" spans="1:31" hidden="1">
      <c r="A155" t="s">
        <v>28</v>
      </c>
      <c r="B155" t="s">
        <v>29</v>
      </c>
      <c r="C155" t="s">
        <v>275</v>
      </c>
      <c r="D155" t="s">
        <v>276</v>
      </c>
      <c r="E155" t="s">
        <v>32</v>
      </c>
      <c r="F155" t="s">
        <v>277</v>
      </c>
      <c r="G155">
        <v>4892</v>
      </c>
      <c r="H155">
        <v>0</v>
      </c>
      <c r="I155">
        <v>0.17</v>
      </c>
      <c r="J155">
        <v>0</v>
      </c>
      <c r="K155">
        <v>1</v>
      </c>
      <c r="L155" t="s">
        <v>34</v>
      </c>
      <c r="M155" t="s">
        <v>35</v>
      </c>
      <c r="N155" t="s">
        <v>278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44</v>
      </c>
      <c r="W155" t="s">
        <v>45</v>
      </c>
      <c r="X155" t="s">
        <v>43</v>
      </c>
      <c r="Y155" t="s">
        <v>46</v>
      </c>
      <c r="Z155" t="s">
        <v>43</v>
      </c>
      <c r="AA155" t="s">
        <v>43</v>
      </c>
      <c r="AB155" t="s">
        <v>43</v>
      </c>
      <c r="AC155" t="e">
        <f>VLOOKUP(Table1[[#This Row],[Capacitance]],Values!A$13:B$50,2,0)</f>
        <v>#N/A</v>
      </c>
      <c r="AE155" t="str">
        <f>CONCATENATE(Table1[[#This Row],[Capacitance]],Table1[[#This Row],[Stock]])</f>
        <v>160pF</v>
      </c>
    </row>
    <row r="156" spans="1:31" hidden="1">
      <c r="A156" t="s">
        <v>28</v>
      </c>
      <c r="B156" t="s">
        <v>29</v>
      </c>
      <c r="C156" t="s">
        <v>239</v>
      </c>
      <c r="D156" t="s">
        <v>240</v>
      </c>
      <c r="E156" t="s">
        <v>32</v>
      </c>
      <c r="F156" t="s">
        <v>241</v>
      </c>
      <c r="G156">
        <v>67017</v>
      </c>
      <c r="H156">
        <v>0</v>
      </c>
      <c r="I156">
        <v>0.16</v>
      </c>
      <c r="J156">
        <v>0</v>
      </c>
      <c r="K156">
        <v>1</v>
      </c>
      <c r="L156" t="s">
        <v>34</v>
      </c>
      <c r="M156" t="s">
        <v>35</v>
      </c>
      <c r="N156" t="s">
        <v>242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44</v>
      </c>
      <c r="W156" t="s">
        <v>45</v>
      </c>
      <c r="X156" t="s">
        <v>43</v>
      </c>
      <c r="Y156" t="s">
        <v>46</v>
      </c>
      <c r="Z156" t="s">
        <v>43</v>
      </c>
      <c r="AA156" t="s">
        <v>43</v>
      </c>
      <c r="AB156" t="s">
        <v>43</v>
      </c>
      <c r="AC156" t="e">
        <f>VLOOKUP(Table1[[#This Row],[Capacitance]],Values!A$13:B$50,2,0)</f>
        <v>#N/A</v>
      </c>
      <c r="AE156" t="str">
        <f>CONCATENATE(Table1[[#This Row],[Capacitance]],Table1[[#This Row],[Stock]])</f>
        <v>1800pF</v>
      </c>
    </row>
    <row r="157" spans="1:31" hidden="1">
      <c r="A157" t="s">
        <v>28</v>
      </c>
      <c r="B157" t="s">
        <v>29</v>
      </c>
      <c r="C157" t="s">
        <v>256</v>
      </c>
      <c r="D157" t="s">
        <v>257</v>
      </c>
      <c r="E157" t="s">
        <v>32</v>
      </c>
      <c r="F157" t="s">
        <v>258</v>
      </c>
      <c r="G157">
        <v>23736</v>
      </c>
      <c r="H157">
        <v>0</v>
      </c>
      <c r="I157">
        <v>0.17</v>
      </c>
      <c r="J157">
        <v>0</v>
      </c>
      <c r="K157">
        <v>1</v>
      </c>
      <c r="L157" t="s">
        <v>34</v>
      </c>
      <c r="M157" t="s">
        <v>35</v>
      </c>
      <c r="N157" t="s">
        <v>259</v>
      </c>
      <c r="O157" t="s">
        <v>72</v>
      </c>
      <c r="P157" t="s">
        <v>178</v>
      </c>
      <c r="Q157" t="s">
        <v>73</v>
      </c>
      <c r="R157" t="s">
        <v>40</v>
      </c>
      <c r="S157" t="s">
        <v>41</v>
      </c>
      <c r="T157" t="s">
        <v>42</v>
      </c>
      <c r="U157" t="s">
        <v>43</v>
      </c>
      <c r="V157" t="s">
        <v>44</v>
      </c>
      <c r="W157" t="s">
        <v>45</v>
      </c>
      <c r="X157" t="s">
        <v>43</v>
      </c>
      <c r="Y157" t="s">
        <v>46</v>
      </c>
      <c r="Z157" t="s">
        <v>43</v>
      </c>
      <c r="AA157" t="s">
        <v>43</v>
      </c>
      <c r="AB157" t="s">
        <v>43</v>
      </c>
      <c r="AC157" t="e">
        <f>VLOOKUP(Table1[[#This Row],[Capacitance]],Values!A$13:B$50,2,0)</f>
        <v>#N/A</v>
      </c>
      <c r="AE157" t="str">
        <f>CONCATENATE(Table1[[#This Row],[Capacitance]],Table1[[#This Row],[Stock]])</f>
        <v>180pF</v>
      </c>
    </row>
    <row r="158" spans="1:31" hidden="1">
      <c r="A158" t="s">
        <v>28</v>
      </c>
      <c r="B158" t="s">
        <v>283</v>
      </c>
      <c r="C158" t="s">
        <v>525</v>
      </c>
      <c r="D158" t="s">
        <v>526</v>
      </c>
      <c r="E158" t="s">
        <v>32</v>
      </c>
      <c r="F158" t="s">
        <v>527</v>
      </c>
      <c r="G158">
        <v>4270</v>
      </c>
      <c r="H158">
        <v>0</v>
      </c>
      <c r="I158">
        <v>0.3</v>
      </c>
      <c r="J158">
        <v>0</v>
      </c>
      <c r="K158">
        <v>1</v>
      </c>
      <c r="L158" t="s">
        <v>34</v>
      </c>
      <c r="M158" t="s">
        <v>35</v>
      </c>
      <c r="N158" t="s">
        <v>528</v>
      </c>
      <c r="O158" t="s">
        <v>72</v>
      </c>
      <c r="P158" t="s">
        <v>287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44</v>
      </c>
      <c r="W158" t="s">
        <v>45</v>
      </c>
      <c r="X158" t="s">
        <v>43</v>
      </c>
      <c r="Y158" t="s">
        <v>288</v>
      </c>
      <c r="Z158" t="s">
        <v>43</v>
      </c>
      <c r="AA158" t="s">
        <v>43</v>
      </c>
      <c r="AB158" t="s">
        <v>43</v>
      </c>
      <c r="AC158" t="e">
        <f>VLOOKUP(Table1[[#This Row],[Capacitance]],Values!A$13:B$50,2,0)</f>
        <v>#N/A</v>
      </c>
      <c r="AE158" t="str">
        <f>CONCATENATE(Table1[[#This Row],[Capacitance]],Table1[[#This Row],[Stock]])</f>
        <v>18pF</v>
      </c>
    </row>
    <row r="159" spans="1:31" hidden="1">
      <c r="A159" t="s">
        <v>28</v>
      </c>
      <c r="B159" t="s">
        <v>47</v>
      </c>
      <c r="C159" t="s">
        <v>169</v>
      </c>
      <c r="D159" t="s">
        <v>170</v>
      </c>
      <c r="E159" t="s">
        <v>32</v>
      </c>
      <c r="F159" t="s">
        <v>171</v>
      </c>
      <c r="G159">
        <v>192683</v>
      </c>
      <c r="H159">
        <v>0</v>
      </c>
      <c r="I159">
        <v>0.45</v>
      </c>
      <c r="J159">
        <v>0</v>
      </c>
      <c r="K159">
        <v>1</v>
      </c>
      <c r="L159" t="s">
        <v>34</v>
      </c>
      <c r="M159" t="s">
        <v>35</v>
      </c>
      <c r="N159" t="s">
        <v>6749</v>
      </c>
      <c r="O159" t="s">
        <v>37</v>
      </c>
      <c r="P159" t="s">
        <v>38</v>
      </c>
      <c r="Q159" t="s">
        <v>39</v>
      </c>
      <c r="R159" t="s">
        <v>40</v>
      </c>
      <c r="S159" t="s">
        <v>41</v>
      </c>
      <c r="T159" t="s">
        <v>42</v>
      </c>
      <c r="U159" t="s">
        <v>43</v>
      </c>
      <c r="V159" t="s">
        <v>44</v>
      </c>
      <c r="W159" t="s">
        <v>45</v>
      </c>
      <c r="X159" t="s">
        <v>43</v>
      </c>
      <c r="Y159" t="s">
        <v>56</v>
      </c>
      <c r="Z159" t="s">
        <v>43</v>
      </c>
      <c r="AA159" t="s">
        <v>43</v>
      </c>
      <c r="AB159" t="s">
        <v>43</v>
      </c>
      <c r="AC159" t="str">
        <f>VLOOKUP(Table1[[#This Row],[Capacitance]],Values!A$13:B$50,2,0)</f>
        <v>STOCK</v>
      </c>
      <c r="AD159" t="s">
        <v>1247</v>
      </c>
      <c r="AE159" t="str">
        <f>CONCATENATE(Table1[[#This Row],[Capacitance]],Table1[[#This Row],[Stock]])</f>
        <v>1ÂuFSTOCK</v>
      </c>
    </row>
    <row r="160" spans="1:31" hidden="1">
      <c r="A160" t="s">
        <v>28</v>
      </c>
      <c r="B160" t="s">
        <v>47</v>
      </c>
      <c r="C160" t="s">
        <v>616</v>
      </c>
      <c r="D160" t="s">
        <v>617</v>
      </c>
      <c r="E160" t="s">
        <v>32</v>
      </c>
      <c r="F160" t="s">
        <v>618</v>
      </c>
      <c r="G160">
        <v>10018</v>
      </c>
      <c r="H160">
        <v>0</v>
      </c>
      <c r="I160">
        <v>0.45</v>
      </c>
      <c r="J160">
        <v>0</v>
      </c>
      <c r="K160">
        <v>1</v>
      </c>
      <c r="L160" t="s">
        <v>34</v>
      </c>
      <c r="M160" t="s">
        <v>35</v>
      </c>
      <c r="N160" t="s">
        <v>6749</v>
      </c>
      <c r="O160" t="s">
        <v>52</v>
      </c>
      <c r="P160" t="s">
        <v>38</v>
      </c>
      <c r="Q160" t="s">
        <v>39</v>
      </c>
      <c r="R160" t="s">
        <v>40</v>
      </c>
      <c r="S160" t="s">
        <v>41</v>
      </c>
      <c r="T160" t="s">
        <v>42</v>
      </c>
      <c r="U160" t="s">
        <v>43</v>
      </c>
      <c r="V160" t="s">
        <v>44</v>
      </c>
      <c r="W160" t="s">
        <v>45</v>
      </c>
      <c r="X160" t="s">
        <v>43</v>
      </c>
      <c r="Y160" t="s">
        <v>56</v>
      </c>
      <c r="Z160" t="s">
        <v>43</v>
      </c>
      <c r="AA160" t="s">
        <v>43</v>
      </c>
      <c r="AB160" t="s">
        <v>43</v>
      </c>
      <c r="AC160" t="str">
        <f>VLOOKUP(Table1[[#This Row],[Capacitance]],Values!A$13:B$50,2,0)</f>
        <v>STOCK</v>
      </c>
      <c r="AE160" t="str">
        <f>CONCATENATE(Table1[[#This Row],[Capacitance]],Table1[[#This Row],[Stock]])</f>
        <v>1ÂuF</v>
      </c>
    </row>
    <row r="161" spans="1:31" hidden="1">
      <c r="A161" t="s">
        <v>28</v>
      </c>
      <c r="B161" t="s">
        <v>91</v>
      </c>
      <c r="C161" t="s">
        <v>895</v>
      </c>
      <c r="D161" t="s">
        <v>896</v>
      </c>
      <c r="E161" t="s">
        <v>32</v>
      </c>
      <c r="F161" t="s">
        <v>897</v>
      </c>
      <c r="G161">
        <v>7486</v>
      </c>
      <c r="H161">
        <v>0</v>
      </c>
      <c r="I161">
        <v>0.25</v>
      </c>
      <c r="J161">
        <v>0</v>
      </c>
      <c r="K161">
        <v>1</v>
      </c>
      <c r="L161" t="s">
        <v>34</v>
      </c>
      <c r="M161" t="s">
        <v>35</v>
      </c>
      <c r="N161" t="s">
        <v>6749</v>
      </c>
      <c r="O161" t="s">
        <v>189</v>
      </c>
      <c r="P161" t="s">
        <v>38</v>
      </c>
      <c r="Q161" t="s">
        <v>190</v>
      </c>
      <c r="R161" t="s">
        <v>40</v>
      </c>
      <c r="S161" t="s">
        <v>191</v>
      </c>
      <c r="T161" t="s">
        <v>42</v>
      </c>
      <c r="U161" t="s">
        <v>43</v>
      </c>
      <c r="V161" t="s">
        <v>44</v>
      </c>
      <c r="W161" t="s">
        <v>45</v>
      </c>
      <c r="X161" t="s">
        <v>43</v>
      </c>
      <c r="Y161" t="s">
        <v>96</v>
      </c>
      <c r="Z161" t="s">
        <v>43</v>
      </c>
      <c r="AA161" t="s">
        <v>43</v>
      </c>
      <c r="AB161" t="s">
        <v>43</v>
      </c>
      <c r="AC161" t="str">
        <f>VLOOKUP(Table1[[#This Row],[Capacitance]],Values!A$13:B$50,2,0)</f>
        <v>STOCK</v>
      </c>
      <c r="AE161" t="str">
        <f>CONCATENATE(Table1[[#This Row],[Capacitance]],Table1[[#This Row],[Stock]])</f>
        <v>1ÂuF</v>
      </c>
    </row>
    <row r="162" spans="1:31" hidden="1">
      <c r="A162" t="s">
        <v>28</v>
      </c>
      <c r="B162" t="s">
        <v>91</v>
      </c>
      <c r="C162" t="s">
        <v>898</v>
      </c>
      <c r="D162" t="s">
        <v>899</v>
      </c>
      <c r="E162" t="s">
        <v>32</v>
      </c>
      <c r="F162" t="s">
        <v>897</v>
      </c>
      <c r="G162">
        <v>1405</v>
      </c>
      <c r="H162">
        <v>0</v>
      </c>
      <c r="I162">
        <v>0.25</v>
      </c>
      <c r="J162">
        <v>0</v>
      </c>
      <c r="K162">
        <v>1</v>
      </c>
      <c r="L162" t="s">
        <v>34</v>
      </c>
      <c r="M162" t="s">
        <v>35</v>
      </c>
      <c r="N162" t="s">
        <v>6749</v>
      </c>
      <c r="O162" t="s">
        <v>189</v>
      </c>
      <c r="P162" t="s">
        <v>38</v>
      </c>
      <c r="Q162" t="s">
        <v>190</v>
      </c>
      <c r="R162" t="s">
        <v>40</v>
      </c>
      <c r="S162" t="s">
        <v>191</v>
      </c>
      <c r="T162" t="s">
        <v>42</v>
      </c>
      <c r="U162" t="s">
        <v>43</v>
      </c>
      <c r="V162" t="s">
        <v>44</v>
      </c>
      <c r="W162" t="s">
        <v>45</v>
      </c>
      <c r="X162" t="s">
        <v>43</v>
      </c>
      <c r="Y162" t="s">
        <v>96</v>
      </c>
      <c r="Z162" t="s">
        <v>43</v>
      </c>
      <c r="AA162" t="s">
        <v>43</v>
      </c>
      <c r="AB162" t="s">
        <v>43</v>
      </c>
      <c r="AC162" t="str">
        <f>VLOOKUP(Table1[[#This Row],[Capacitance]],Values!A$13:B$50,2,0)</f>
        <v>STOCK</v>
      </c>
      <c r="AE162" t="str">
        <f>CONCATENATE(Table1[[#This Row],[Capacitance]],Table1[[#This Row],[Stock]])</f>
        <v>1ÂuF</v>
      </c>
    </row>
    <row r="163" spans="1:31" hidden="1">
      <c r="A163" t="s">
        <v>28</v>
      </c>
      <c r="B163" t="s">
        <v>91</v>
      </c>
      <c r="C163" t="s">
        <v>763</v>
      </c>
      <c r="D163" t="s">
        <v>764</v>
      </c>
      <c r="E163" t="s">
        <v>32</v>
      </c>
      <c r="F163" t="s">
        <v>765</v>
      </c>
      <c r="G163">
        <v>4000</v>
      </c>
      <c r="H163">
        <v>0</v>
      </c>
      <c r="I163">
        <v>0.24</v>
      </c>
      <c r="J163">
        <v>0</v>
      </c>
      <c r="K163">
        <v>1</v>
      </c>
      <c r="L163" t="s">
        <v>34</v>
      </c>
      <c r="M163" t="s">
        <v>35</v>
      </c>
      <c r="N163" t="s">
        <v>6749</v>
      </c>
      <c r="O163" t="s">
        <v>52</v>
      </c>
      <c r="P163" t="s">
        <v>730</v>
      </c>
      <c r="Q163" t="s">
        <v>39</v>
      </c>
      <c r="R163" t="s">
        <v>40</v>
      </c>
      <c r="S163" t="s">
        <v>41</v>
      </c>
      <c r="T163" t="s">
        <v>42</v>
      </c>
      <c r="U163" t="s">
        <v>43</v>
      </c>
      <c r="V163" t="s">
        <v>44</v>
      </c>
      <c r="W163" t="s">
        <v>45</v>
      </c>
      <c r="X163" t="s">
        <v>43</v>
      </c>
      <c r="Y163" t="s">
        <v>96</v>
      </c>
      <c r="Z163" t="s">
        <v>43</v>
      </c>
      <c r="AA163" t="s">
        <v>43</v>
      </c>
      <c r="AB163" t="s">
        <v>43</v>
      </c>
      <c r="AC163" t="str">
        <f>VLOOKUP(Table1[[#This Row],[Capacitance]],Values!A$13:B$50,2,0)</f>
        <v>STOCK</v>
      </c>
      <c r="AE163" t="str">
        <f>CONCATENATE(Table1[[#This Row],[Capacitance]],Table1[[#This Row],[Stock]])</f>
        <v>1ÂuF</v>
      </c>
    </row>
    <row r="164" spans="1:31" hidden="1">
      <c r="A164" t="s">
        <v>28</v>
      </c>
      <c r="B164" t="s">
        <v>91</v>
      </c>
      <c r="C164" t="s">
        <v>792</v>
      </c>
      <c r="D164" t="s">
        <v>793</v>
      </c>
      <c r="E164" t="s">
        <v>32</v>
      </c>
      <c r="F164" t="s">
        <v>794</v>
      </c>
      <c r="G164">
        <v>3400</v>
      </c>
      <c r="H164">
        <v>0</v>
      </c>
      <c r="I164">
        <v>0.24</v>
      </c>
      <c r="J164">
        <v>0</v>
      </c>
      <c r="K164">
        <v>1</v>
      </c>
      <c r="L164" t="s">
        <v>34</v>
      </c>
      <c r="M164" t="s">
        <v>35</v>
      </c>
      <c r="N164" t="s">
        <v>6749</v>
      </c>
      <c r="O164" t="s">
        <v>37</v>
      </c>
      <c r="P164" t="s">
        <v>730</v>
      </c>
      <c r="Q164" t="s">
        <v>39</v>
      </c>
      <c r="R164" t="s">
        <v>40</v>
      </c>
      <c r="S164" t="s">
        <v>41</v>
      </c>
      <c r="T164" t="s">
        <v>42</v>
      </c>
      <c r="U164" t="s">
        <v>43</v>
      </c>
      <c r="V164" t="s">
        <v>44</v>
      </c>
      <c r="W164" t="s">
        <v>45</v>
      </c>
      <c r="X164" t="s">
        <v>43</v>
      </c>
      <c r="Y164" t="s">
        <v>96</v>
      </c>
      <c r="Z164" t="s">
        <v>43</v>
      </c>
      <c r="AA164" t="s">
        <v>43</v>
      </c>
      <c r="AB164" t="s">
        <v>43</v>
      </c>
      <c r="AC164" t="str">
        <f>VLOOKUP(Table1[[#This Row],[Capacitance]],Values!A$13:B$50,2,0)</f>
        <v>STOCK</v>
      </c>
      <c r="AE164" t="str">
        <f>CONCATENATE(Table1[[#This Row],[Capacitance]],Table1[[#This Row],[Stock]])</f>
        <v>1ÂuF</v>
      </c>
    </row>
    <row r="165" spans="1:31" hidden="1">
      <c r="A165" t="s">
        <v>28</v>
      </c>
      <c r="B165" t="s">
        <v>29</v>
      </c>
      <c r="C165" t="s">
        <v>139</v>
      </c>
      <c r="D165" t="s">
        <v>140</v>
      </c>
      <c r="E165" t="s">
        <v>32</v>
      </c>
      <c r="F165" t="s">
        <v>141</v>
      </c>
      <c r="G165">
        <v>186015</v>
      </c>
      <c r="H165">
        <v>0</v>
      </c>
      <c r="I165">
        <v>0.33</v>
      </c>
      <c r="J165">
        <v>0</v>
      </c>
      <c r="K165">
        <v>1</v>
      </c>
      <c r="L165" t="s">
        <v>34</v>
      </c>
      <c r="M165" t="s">
        <v>35</v>
      </c>
      <c r="N165" t="s">
        <v>6749</v>
      </c>
      <c r="O165" t="s">
        <v>37</v>
      </c>
      <c r="P165" t="s">
        <v>83</v>
      </c>
      <c r="Q165" t="s">
        <v>54</v>
      </c>
      <c r="R165" t="s">
        <v>40</v>
      </c>
      <c r="S165" t="s">
        <v>55</v>
      </c>
      <c r="T165" t="s">
        <v>42</v>
      </c>
      <c r="U165" t="s">
        <v>43</v>
      </c>
      <c r="V165" t="s">
        <v>44</v>
      </c>
      <c r="W165" t="s">
        <v>45</v>
      </c>
      <c r="X165" t="s">
        <v>43</v>
      </c>
      <c r="Y165" t="s">
        <v>46</v>
      </c>
      <c r="Z165" t="s">
        <v>43</v>
      </c>
      <c r="AA165" t="s">
        <v>43</v>
      </c>
      <c r="AB165" t="s">
        <v>43</v>
      </c>
      <c r="AC165" t="str">
        <f>VLOOKUP(Table1[[#This Row],[Capacitance]],Values!A$13:B$50,2,0)</f>
        <v>STOCK</v>
      </c>
      <c r="AE165" t="str">
        <f>CONCATENATE(Table1[[#This Row],[Capacitance]],Table1[[#This Row],[Stock]])</f>
        <v>1ÂuF</v>
      </c>
    </row>
    <row r="166" spans="1:31" hidden="1">
      <c r="A166" t="s">
        <v>28</v>
      </c>
      <c r="B166" t="s">
        <v>47</v>
      </c>
      <c r="C166" t="s">
        <v>425</v>
      </c>
      <c r="D166" t="s">
        <v>426</v>
      </c>
      <c r="E166" t="s">
        <v>32</v>
      </c>
      <c r="F166" t="s">
        <v>404</v>
      </c>
      <c r="G166">
        <v>54981</v>
      </c>
      <c r="H166">
        <v>0</v>
      </c>
      <c r="I166">
        <v>0.23</v>
      </c>
      <c r="J166">
        <v>0</v>
      </c>
      <c r="K166">
        <v>1</v>
      </c>
      <c r="L166" t="s">
        <v>34</v>
      </c>
      <c r="M166" t="s">
        <v>35</v>
      </c>
      <c r="N166" t="s">
        <v>6749</v>
      </c>
      <c r="O166" t="s">
        <v>37</v>
      </c>
      <c r="P166" t="s">
        <v>83</v>
      </c>
      <c r="Q166" t="s">
        <v>39</v>
      </c>
      <c r="R166" t="s">
        <v>40</v>
      </c>
      <c r="S166" t="s">
        <v>41</v>
      </c>
      <c r="T166" t="s">
        <v>42</v>
      </c>
      <c r="U166" t="s">
        <v>43</v>
      </c>
      <c r="V166" t="s">
        <v>44</v>
      </c>
      <c r="W166" t="s">
        <v>45</v>
      </c>
      <c r="X166" t="s">
        <v>43</v>
      </c>
      <c r="Y166" t="s">
        <v>56</v>
      </c>
      <c r="Z166" t="s">
        <v>43</v>
      </c>
      <c r="AA166" t="s">
        <v>43</v>
      </c>
      <c r="AB166" t="s">
        <v>43</v>
      </c>
      <c r="AC166" t="str">
        <f>VLOOKUP(Table1[[#This Row],[Capacitance]],Values!A$13:B$50,2,0)</f>
        <v>STOCK</v>
      </c>
      <c r="AE166" t="str">
        <f>CONCATENATE(Table1[[#This Row],[Capacitance]],Table1[[#This Row],[Stock]])</f>
        <v>1ÂuF</v>
      </c>
    </row>
    <row r="167" spans="1:31" hidden="1">
      <c r="A167" t="s">
        <v>28</v>
      </c>
      <c r="B167" t="s">
        <v>47</v>
      </c>
      <c r="C167" t="s">
        <v>402</v>
      </c>
      <c r="D167" t="s">
        <v>403</v>
      </c>
      <c r="E167" t="s">
        <v>32</v>
      </c>
      <c r="F167" t="s">
        <v>404</v>
      </c>
      <c r="G167">
        <v>19719</v>
      </c>
      <c r="H167">
        <v>0</v>
      </c>
      <c r="I167">
        <v>0.23</v>
      </c>
      <c r="J167">
        <v>0</v>
      </c>
      <c r="K167">
        <v>1</v>
      </c>
      <c r="L167" t="s">
        <v>34</v>
      </c>
      <c r="M167" t="s">
        <v>35</v>
      </c>
      <c r="N167" t="s">
        <v>6749</v>
      </c>
      <c r="O167" t="s">
        <v>37</v>
      </c>
      <c r="P167" t="s">
        <v>83</v>
      </c>
      <c r="Q167" t="s">
        <v>39</v>
      </c>
      <c r="R167" t="s">
        <v>40</v>
      </c>
      <c r="S167" t="s">
        <v>41</v>
      </c>
      <c r="T167" t="s">
        <v>42</v>
      </c>
      <c r="U167" t="s">
        <v>43</v>
      </c>
      <c r="V167" t="s">
        <v>44</v>
      </c>
      <c r="W167" t="s">
        <v>45</v>
      </c>
      <c r="X167" t="s">
        <v>43</v>
      </c>
      <c r="Y167" t="s">
        <v>56</v>
      </c>
      <c r="Z167" t="s">
        <v>43</v>
      </c>
      <c r="AA167" t="s">
        <v>43</v>
      </c>
      <c r="AB167" t="s">
        <v>43</v>
      </c>
      <c r="AC167" t="str">
        <f>VLOOKUP(Table1[[#This Row],[Capacitance]],Values!A$13:B$50,2,0)</f>
        <v>STOCK</v>
      </c>
      <c r="AE167" t="str">
        <f>CONCATENATE(Table1[[#This Row],[Capacitance]],Table1[[#This Row],[Stock]])</f>
        <v>1ÂuF</v>
      </c>
    </row>
    <row r="168" spans="1:31" hidden="1">
      <c r="A168" t="s">
        <v>28</v>
      </c>
      <c r="B168" t="s">
        <v>91</v>
      </c>
      <c r="C168" t="s">
        <v>754</v>
      </c>
      <c r="D168" t="s">
        <v>755</v>
      </c>
      <c r="E168" t="s">
        <v>32</v>
      </c>
      <c r="F168" t="s">
        <v>756</v>
      </c>
      <c r="G168">
        <v>19355</v>
      </c>
      <c r="H168">
        <v>0</v>
      </c>
      <c r="I168">
        <v>0.2</v>
      </c>
      <c r="J168">
        <v>0</v>
      </c>
      <c r="K168">
        <v>1</v>
      </c>
      <c r="L168" t="s">
        <v>34</v>
      </c>
      <c r="M168" t="s">
        <v>35</v>
      </c>
      <c r="N168" t="s">
        <v>6749</v>
      </c>
      <c r="O168" t="s">
        <v>189</v>
      </c>
      <c r="P168" t="s">
        <v>83</v>
      </c>
      <c r="Q168" t="s">
        <v>190</v>
      </c>
      <c r="R168" t="s">
        <v>40</v>
      </c>
      <c r="S168" t="s">
        <v>191</v>
      </c>
      <c r="T168" t="s">
        <v>42</v>
      </c>
      <c r="U168" t="s">
        <v>43</v>
      </c>
      <c r="V168" t="s">
        <v>44</v>
      </c>
      <c r="W168" t="s">
        <v>45</v>
      </c>
      <c r="X168" t="s">
        <v>43</v>
      </c>
      <c r="Y168" t="s">
        <v>96</v>
      </c>
      <c r="Z168" t="s">
        <v>43</v>
      </c>
      <c r="AA168" t="s">
        <v>43</v>
      </c>
      <c r="AB168" t="s">
        <v>43</v>
      </c>
      <c r="AC168" t="str">
        <f>VLOOKUP(Table1[[#This Row],[Capacitance]],Values!A$13:B$50,2,0)</f>
        <v>STOCK</v>
      </c>
      <c r="AE168" t="str">
        <f>CONCATENATE(Table1[[#This Row],[Capacitance]],Table1[[#This Row],[Stock]])</f>
        <v>1ÂuF</v>
      </c>
    </row>
    <row r="169" spans="1:31" hidden="1">
      <c r="A169" t="s">
        <v>28</v>
      </c>
      <c r="B169" t="s">
        <v>91</v>
      </c>
      <c r="C169" t="s">
        <v>982</v>
      </c>
      <c r="D169" t="s">
        <v>983</v>
      </c>
      <c r="E169" t="s">
        <v>32</v>
      </c>
      <c r="F169" t="s">
        <v>404</v>
      </c>
      <c r="G169">
        <v>897</v>
      </c>
      <c r="H169">
        <v>0</v>
      </c>
      <c r="I169">
        <v>0.26</v>
      </c>
      <c r="J169">
        <v>0</v>
      </c>
      <c r="K169">
        <v>1</v>
      </c>
      <c r="L169" t="s">
        <v>34</v>
      </c>
      <c r="M169" t="s">
        <v>35</v>
      </c>
      <c r="N169" t="s">
        <v>6749</v>
      </c>
      <c r="O169" t="s">
        <v>37</v>
      </c>
      <c r="P169" t="s">
        <v>83</v>
      </c>
      <c r="Q169" t="s">
        <v>39</v>
      </c>
      <c r="R169" t="s">
        <v>40</v>
      </c>
      <c r="S169" t="s">
        <v>41</v>
      </c>
      <c r="T169" t="s">
        <v>42</v>
      </c>
      <c r="U169" t="s">
        <v>43</v>
      </c>
      <c r="V169" t="s">
        <v>44</v>
      </c>
      <c r="W169" t="s">
        <v>45</v>
      </c>
      <c r="X169" t="s">
        <v>43</v>
      </c>
      <c r="Y169" t="s">
        <v>96</v>
      </c>
      <c r="Z169" t="s">
        <v>43</v>
      </c>
      <c r="AA169" t="s">
        <v>43</v>
      </c>
      <c r="AB169" t="s">
        <v>43</v>
      </c>
      <c r="AC169" t="str">
        <f>VLOOKUP(Table1[[#This Row],[Capacitance]],Values!A$13:B$50,2,0)</f>
        <v>STOCK</v>
      </c>
      <c r="AE169" t="str">
        <f>CONCATENATE(Table1[[#This Row],[Capacitance]],Table1[[#This Row],[Stock]])</f>
        <v>1ÂuF</v>
      </c>
    </row>
    <row r="170" spans="1:31" hidden="1">
      <c r="A170" t="s">
        <v>28</v>
      </c>
      <c r="B170" t="s">
        <v>47</v>
      </c>
      <c r="C170" t="s">
        <v>350</v>
      </c>
      <c r="D170" t="s">
        <v>351</v>
      </c>
      <c r="E170" t="s">
        <v>32</v>
      </c>
      <c r="F170" t="s">
        <v>352</v>
      </c>
      <c r="G170">
        <v>36286</v>
      </c>
      <c r="H170">
        <v>0</v>
      </c>
      <c r="I170">
        <v>0.19</v>
      </c>
      <c r="J170">
        <v>0</v>
      </c>
      <c r="K170">
        <v>1</v>
      </c>
      <c r="L170" t="s">
        <v>34</v>
      </c>
      <c r="M170" t="s">
        <v>35</v>
      </c>
      <c r="N170" t="s">
        <v>6749</v>
      </c>
      <c r="O170" t="s">
        <v>52</v>
      </c>
      <c r="P170" t="s">
        <v>78</v>
      </c>
      <c r="Q170" t="s">
        <v>39</v>
      </c>
      <c r="R170" t="s">
        <v>40</v>
      </c>
      <c r="S170" t="s">
        <v>41</v>
      </c>
      <c r="T170" t="s">
        <v>42</v>
      </c>
      <c r="U170" t="s">
        <v>43</v>
      </c>
      <c r="V170" t="s">
        <v>44</v>
      </c>
      <c r="W170" t="s">
        <v>45</v>
      </c>
      <c r="X170" t="s">
        <v>43</v>
      </c>
      <c r="Y170" t="s">
        <v>56</v>
      </c>
      <c r="Z170" t="s">
        <v>43</v>
      </c>
      <c r="AA170" t="s">
        <v>43</v>
      </c>
      <c r="AB170" t="s">
        <v>43</v>
      </c>
      <c r="AC170" t="str">
        <f>VLOOKUP(Table1[[#This Row],[Capacitance]],Values!A$13:B$50,2,0)</f>
        <v>STOCK</v>
      </c>
      <c r="AE170" t="str">
        <f>CONCATENATE(Table1[[#This Row],[Capacitance]],Table1[[#This Row],[Stock]])</f>
        <v>1ÂuF</v>
      </c>
    </row>
    <row r="171" spans="1:31" hidden="1">
      <c r="A171" t="s">
        <v>28</v>
      </c>
      <c r="B171" t="s">
        <v>47</v>
      </c>
      <c r="C171" t="s">
        <v>231</v>
      </c>
      <c r="D171" t="s">
        <v>232</v>
      </c>
      <c r="E171" t="s">
        <v>32</v>
      </c>
      <c r="F171" t="s">
        <v>233</v>
      </c>
      <c r="G171">
        <v>28055</v>
      </c>
      <c r="H171">
        <v>0</v>
      </c>
      <c r="I171">
        <v>0.13</v>
      </c>
      <c r="J171">
        <v>0</v>
      </c>
      <c r="K171">
        <v>1</v>
      </c>
      <c r="L171" t="s">
        <v>34</v>
      </c>
      <c r="M171" t="s">
        <v>35</v>
      </c>
      <c r="N171" t="s">
        <v>6749</v>
      </c>
      <c r="O171" t="s">
        <v>37</v>
      </c>
      <c r="P171" t="s">
        <v>78</v>
      </c>
      <c r="Q171" t="s">
        <v>39</v>
      </c>
      <c r="R171" t="s">
        <v>40</v>
      </c>
      <c r="S171" t="s">
        <v>41</v>
      </c>
      <c r="T171" t="s">
        <v>42</v>
      </c>
      <c r="U171" t="s">
        <v>43</v>
      </c>
      <c r="V171" t="s">
        <v>44</v>
      </c>
      <c r="W171" t="s">
        <v>45</v>
      </c>
      <c r="X171" t="s">
        <v>43</v>
      </c>
      <c r="Y171" t="s">
        <v>56</v>
      </c>
      <c r="Z171" t="s">
        <v>43</v>
      </c>
      <c r="AA171" t="s">
        <v>43</v>
      </c>
      <c r="AB171" t="s">
        <v>43</v>
      </c>
      <c r="AC171" t="str">
        <f>VLOOKUP(Table1[[#This Row],[Capacitance]],Values!A$13:B$50,2,0)</f>
        <v>STOCK</v>
      </c>
      <c r="AE171" t="str">
        <f>CONCATENATE(Table1[[#This Row],[Capacitance]],Table1[[#This Row],[Stock]])</f>
        <v>1ÂuF</v>
      </c>
    </row>
    <row r="172" spans="1:31" hidden="1">
      <c r="A172" t="s">
        <v>28</v>
      </c>
      <c r="B172" t="s">
        <v>29</v>
      </c>
      <c r="C172" t="s">
        <v>712</v>
      </c>
      <c r="D172" t="s">
        <v>713</v>
      </c>
      <c r="E172" t="s">
        <v>32</v>
      </c>
      <c r="F172" t="s">
        <v>714</v>
      </c>
      <c r="G172">
        <v>7705</v>
      </c>
      <c r="H172">
        <v>0</v>
      </c>
      <c r="I172">
        <v>0.33</v>
      </c>
      <c r="J172">
        <v>0</v>
      </c>
      <c r="K172">
        <v>1</v>
      </c>
      <c r="L172" t="s">
        <v>34</v>
      </c>
      <c r="M172" t="s">
        <v>35</v>
      </c>
      <c r="N172" t="s">
        <v>6749</v>
      </c>
      <c r="O172" t="s">
        <v>37</v>
      </c>
      <c r="P172" t="s">
        <v>78</v>
      </c>
      <c r="Q172" t="s">
        <v>115</v>
      </c>
      <c r="R172" t="s">
        <v>40</v>
      </c>
      <c r="S172" t="s">
        <v>116</v>
      </c>
      <c r="T172" t="s">
        <v>42</v>
      </c>
      <c r="U172" t="s">
        <v>43</v>
      </c>
      <c r="V172" t="s">
        <v>44</v>
      </c>
      <c r="W172" t="s">
        <v>45</v>
      </c>
      <c r="X172" t="s">
        <v>43</v>
      </c>
      <c r="Y172" t="s">
        <v>46</v>
      </c>
      <c r="Z172" t="s">
        <v>43</v>
      </c>
      <c r="AA172" t="s">
        <v>43</v>
      </c>
      <c r="AB172" t="s">
        <v>43</v>
      </c>
      <c r="AC172" t="str">
        <f>VLOOKUP(Table1[[#This Row],[Capacitance]],Values!A$13:B$50,2,0)</f>
        <v>STOCK</v>
      </c>
      <c r="AE172" t="str">
        <f>CONCATENATE(Table1[[#This Row],[Capacitance]],Table1[[#This Row],[Stock]])</f>
        <v>1ÂuF</v>
      </c>
    </row>
    <row r="173" spans="1:31" hidden="1">
      <c r="A173" t="s">
        <v>28</v>
      </c>
      <c r="B173" t="s">
        <v>29</v>
      </c>
      <c r="C173" t="s">
        <v>770</v>
      </c>
      <c r="D173" t="s">
        <v>771</v>
      </c>
      <c r="E173" t="s">
        <v>32</v>
      </c>
      <c r="F173" t="s">
        <v>772</v>
      </c>
      <c r="G173">
        <v>4000</v>
      </c>
      <c r="H173">
        <v>0</v>
      </c>
      <c r="I173">
        <v>0.26</v>
      </c>
      <c r="J173">
        <v>0</v>
      </c>
      <c r="K173">
        <v>1</v>
      </c>
      <c r="L173" t="s">
        <v>34</v>
      </c>
      <c r="M173" t="s">
        <v>35</v>
      </c>
      <c r="N173" t="s">
        <v>6749</v>
      </c>
      <c r="O173" t="s">
        <v>37</v>
      </c>
      <c r="P173" t="s">
        <v>78</v>
      </c>
      <c r="Q173" t="s">
        <v>773</v>
      </c>
      <c r="R173" t="s">
        <v>40</v>
      </c>
      <c r="S173" t="s">
        <v>41</v>
      </c>
      <c r="T173" t="s">
        <v>42</v>
      </c>
      <c r="U173" t="s">
        <v>43</v>
      </c>
      <c r="V173" t="s">
        <v>44</v>
      </c>
      <c r="W173" t="s">
        <v>45</v>
      </c>
      <c r="X173" t="s">
        <v>43</v>
      </c>
      <c r="Y173" t="s">
        <v>46</v>
      </c>
      <c r="Z173" t="s">
        <v>43</v>
      </c>
      <c r="AA173" t="s">
        <v>43</v>
      </c>
      <c r="AB173" t="s">
        <v>43</v>
      </c>
      <c r="AC173" t="str">
        <f>VLOOKUP(Table1[[#This Row],[Capacitance]],Values!A$13:B$50,2,0)</f>
        <v>STOCK</v>
      </c>
      <c r="AE173" t="str">
        <f>CONCATENATE(Table1[[#This Row],[Capacitance]],Table1[[#This Row],[Stock]])</f>
        <v>1ÂuF</v>
      </c>
    </row>
    <row r="174" spans="1:31" hidden="1">
      <c r="A174" t="s">
        <v>28</v>
      </c>
      <c r="B174" t="s">
        <v>29</v>
      </c>
      <c r="C174" t="s">
        <v>733</v>
      </c>
      <c r="D174" t="s">
        <v>734</v>
      </c>
      <c r="E174" t="s">
        <v>32</v>
      </c>
      <c r="F174" t="s">
        <v>735</v>
      </c>
      <c r="G174">
        <v>2510</v>
      </c>
      <c r="H174">
        <v>0</v>
      </c>
      <c r="I174">
        <v>0.32</v>
      </c>
      <c r="J174">
        <v>0</v>
      </c>
      <c r="K174">
        <v>1</v>
      </c>
      <c r="L174" t="s">
        <v>34</v>
      </c>
      <c r="M174" t="s">
        <v>35</v>
      </c>
      <c r="N174" t="s">
        <v>6749</v>
      </c>
      <c r="O174" t="s">
        <v>37</v>
      </c>
      <c r="P174" t="s">
        <v>78</v>
      </c>
      <c r="Q174" t="s">
        <v>54</v>
      </c>
      <c r="R174" t="s">
        <v>40</v>
      </c>
      <c r="S174" t="s">
        <v>55</v>
      </c>
      <c r="T174" t="s">
        <v>42</v>
      </c>
      <c r="U174" t="s">
        <v>43</v>
      </c>
      <c r="V174" t="s">
        <v>44</v>
      </c>
      <c r="W174" t="s">
        <v>45</v>
      </c>
      <c r="X174" t="s">
        <v>43</v>
      </c>
      <c r="Y174" t="s">
        <v>46</v>
      </c>
      <c r="Z174" t="s">
        <v>43</v>
      </c>
      <c r="AA174" t="s">
        <v>43</v>
      </c>
      <c r="AB174" t="s">
        <v>43</v>
      </c>
      <c r="AC174" t="str">
        <f>VLOOKUP(Table1[[#This Row],[Capacitance]],Values!A$13:B$50,2,0)</f>
        <v>STOCK</v>
      </c>
      <c r="AE174" t="str">
        <f>CONCATENATE(Table1[[#This Row],[Capacitance]],Table1[[#This Row],[Stock]])</f>
        <v>1ÂuF</v>
      </c>
    </row>
    <row r="175" spans="1:31" hidden="1">
      <c r="A175" t="s">
        <v>28</v>
      </c>
      <c r="B175" t="s">
        <v>47</v>
      </c>
      <c r="C175" t="s">
        <v>890</v>
      </c>
      <c r="D175" t="s">
        <v>891</v>
      </c>
      <c r="E175" t="s">
        <v>32</v>
      </c>
      <c r="F175" t="s">
        <v>892</v>
      </c>
      <c r="G175">
        <v>1595</v>
      </c>
      <c r="H175">
        <v>0</v>
      </c>
      <c r="I175">
        <v>0.23</v>
      </c>
      <c r="J175">
        <v>0</v>
      </c>
      <c r="K175">
        <v>1</v>
      </c>
      <c r="L175" t="s">
        <v>34</v>
      </c>
      <c r="M175" t="s">
        <v>35</v>
      </c>
      <c r="N175" t="s">
        <v>6749</v>
      </c>
      <c r="O175" t="s">
        <v>72</v>
      </c>
      <c r="P175" t="s">
        <v>78</v>
      </c>
      <c r="Q175" t="s">
        <v>39</v>
      </c>
      <c r="R175" t="s">
        <v>40</v>
      </c>
      <c r="S175" t="s">
        <v>41</v>
      </c>
      <c r="T175" t="s">
        <v>42</v>
      </c>
      <c r="U175" t="s">
        <v>43</v>
      </c>
      <c r="V175" t="s">
        <v>44</v>
      </c>
      <c r="W175" t="s">
        <v>45</v>
      </c>
      <c r="X175" t="s">
        <v>43</v>
      </c>
      <c r="Y175" t="s">
        <v>56</v>
      </c>
      <c r="Z175" t="s">
        <v>43</v>
      </c>
      <c r="AA175" t="s">
        <v>43</v>
      </c>
      <c r="AB175" t="s">
        <v>43</v>
      </c>
      <c r="AC175" t="str">
        <f>VLOOKUP(Table1[[#This Row],[Capacitance]],Values!A$13:B$50,2,0)</f>
        <v>STOCK</v>
      </c>
      <c r="AE175" t="str">
        <f>CONCATENATE(Table1[[#This Row],[Capacitance]],Table1[[#This Row],[Stock]])</f>
        <v>1ÂuF</v>
      </c>
    </row>
    <row r="176" spans="1:31" hidden="1">
      <c r="A176" t="s">
        <v>28</v>
      </c>
      <c r="B176" t="s">
        <v>47</v>
      </c>
      <c r="C176" t="s">
        <v>332</v>
      </c>
      <c r="D176" t="s">
        <v>333</v>
      </c>
      <c r="E176" t="s">
        <v>32</v>
      </c>
      <c r="F176" t="s">
        <v>334</v>
      </c>
      <c r="G176">
        <v>52333</v>
      </c>
      <c r="H176">
        <v>0</v>
      </c>
      <c r="I176">
        <v>0.19</v>
      </c>
      <c r="J176">
        <v>0</v>
      </c>
      <c r="K176">
        <v>1</v>
      </c>
      <c r="L176" t="s">
        <v>34</v>
      </c>
      <c r="M176" t="s">
        <v>35</v>
      </c>
      <c r="N176" t="s">
        <v>6749</v>
      </c>
      <c r="O176" t="s">
        <v>37</v>
      </c>
      <c r="P176" t="s">
        <v>64</v>
      </c>
      <c r="Q176" t="s">
        <v>39</v>
      </c>
      <c r="R176" t="s">
        <v>40</v>
      </c>
      <c r="S176" t="s">
        <v>41</v>
      </c>
      <c r="T176" t="s">
        <v>42</v>
      </c>
      <c r="U176" t="s">
        <v>43</v>
      </c>
      <c r="V176" t="s">
        <v>44</v>
      </c>
      <c r="W176" t="s">
        <v>45</v>
      </c>
      <c r="X176" t="s">
        <v>43</v>
      </c>
      <c r="Y176" t="s">
        <v>56</v>
      </c>
      <c r="Z176" t="s">
        <v>43</v>
      </c>
      <c r="AA176" t="s">
        <v>43</v>
      </c>
      <c r="AB176" t="s">
        <v>43</v>
      </c>
      <c r="AC176" t="str">
        <f>VLOOKUP(Table1[[#This Row],[Capacitance]],Values!A$13:B$50,2,0)</f>
        <v>STOCK</v>
      </c>
      <c r="AE176" t="str">
        <f>CONCATENATE(Table1[[#This Row],[Capacitance]],Table1[[#This Row],[Stock]])</f>
        <v>1ÂuF</v>
      </c>
    </row>
    <row r="177" spans="1:31" hidden="1">
      <c r="A177" t="s">
        <v>28</v>
      </c>
      <c r="B177" t="s">
        <v>29</v>
      </c>
      <c r="C177" t="s">
        <v>736</v>
      </c>
      <c r="D177" t="s">
        <v>737</v>
      </c>
      <c r="E177" t="s">
        <v>32</v>
      </c>
      <c r="F177" t="s">
        <v>738</v>
      </c>
      <c r="G177">
        <v>2275</v>
      </c>
      <c r="H177">
        <v>0</v>
      </c>
      <c r="I177">
        <v>0.33</v>
      </c>
      <c r="J177">
        <v>0</v>
      </c>
      <c r="K177">
        <v>1</v>
      </c>
      <c r="L177" t="s">
        <v>34</v>
      </c>
      <c r="M177" t="s">
        <v>35</v>
      </c>
      <c r="N177" t="s">
        <v>6749</v>
      </c>
      <c r="O177" t="s">
        <v>37</v>
      </c>
      <c r="P177" t="s">
        <v>64</v>
      </c>
      <c r="Q177" t="s">
        <v>54</v>
      </c>
      <c r="R177" t="s">
        <v>40</v>
      </c>
      <c r="S177" t="s">
        <v>55</v>
      </c>
      <c r="T177" t="s">
        <v>42</v>
      </c>
      <c r="U177" t="s">
        <v>43</v>
      </c>
      <c r="V177" t="s">
        <v>44</v>
      </c>
      <c r="W177" t="s">
        <v>45</v>
      </c>
      <c r="X177" t="s">
        <v>43</v>
      </c>
      <c r="Y177" t="s">
        <v>46</v>
      </c>
      <c r="Z177" t="s">
        <v>43</v>
      </c>
      <c r="AA177" t="s">
        <v>43</v>
      </c>
      <c r="AB177" t="s">
        <v>43</v>
      </c>
      <c r="AC177" t="str">
        <f>VLOOKUP(Table1[[#This Row],[Capacitance]],Values!A$13:B$50,2,0)</f>
        <v>STOCK</v>
      </c>
      <c r="AE177" t="str">
        <f>CONCATENATE(Table1[[#This Row],[Capacitance]],Table1[[#This Row],[Stock]])</f>
        <v>1ÂuF</v>
      </c>
    </row>
    <row r="178" spans="1:31" hidden="1">
      <c r="A178" t="s">
        <v>28</v>
      </c>
      <c r="B178" t="s">
        <v>29</v>
      </c>
      <c r="C178" t="s">
        <v>1031</v>
      </c>
      <c r="D178" t="s">
        <v>1032</v>
      </c>
      <c r="E178" t="s">
        <v>32</v>
      </c>
      <c r="F178" t="s">
        <v>1033</v>
      </c>
      <c r="G178">
        <v>0</v>
      </c>
      <c r="H178">
        <v>0</v>
      </c>
      <c r="I178">
        <v>0.26</v>
      </c>
      <c r="J178">
        <v>0</v>
      </c>
      <c r="K178">
        <v>1</v>
      </c>
      <c r="L178" t="s">
        <v>34</v>
      </c>
      <c r="M178" t="s">
        <v>35</v>
      </c>
      <c r="N178" t="s">
        <v>6749</v>
      </c>
      <c r="O178" t="s">
        <v>52</v>
      </c>
      <c r="P178" t="s">
        <v>78</v>
      </c>
      <c r="Q178" t="s">
        <v>773</v>
      </c>
      <c r="R178" t="s">
        <v>40</v>
      </c>
      <c r="S178" t="s">
        <v>41</v>
      </c>
      <c r="T178" t="s">
        <v>42</v>
      </c>
      <c r="U178" t="s">
        <v>43</v>
      </c>
      <c r="V178" t="s">
        <v>44</v>
      </c>
      <c r="W178" t="s">
        <v>45</v>
      </c>
      <c r="X178" t="s">
        <v>43</v>
      </c>
      <c r="Y178" t="s">
        <v>46</v>
      </c>
      <c r="Z178" t="s">
        <v>43</v>
      </c>
      <c r="AA178" t="s">
        <v>43</v>
      </c>
      <c r="AB178" t="s">
        <v>43</v>
      </c>
      <c r="AC178" t="str">
        <f>VLOOKUP(Table1[[#This Row],[Capacitance]],Values!A$13:B$50,2,0)</f>
        <v>STOCK</v>
      </c>
      <c r="AE178" t="str">
        <f>CONCATENATE(Table1[[#This Row],[Capacitance]],Table1[[#This Row],[Stock]])</f>
        <v>1ÂuF</v>
      </c>
    </row>
    <row r="179" spans="1:31" hidden="1">
      <c r="A179" t="s">
        <v>28</v>
      </c>
      <c r="B179" t="s">
        <v>47</v>
      </c>
      <c r="C179" t="s">
        <v>408</v>
      </c>
      <c r="D179" t="s">
        <v>409</v>
      </c>
      <c r="E179" t="s">
        <v>32</v>
      </c>
      <c r="F179" t="s">
        <v>410</v>
      </c>
      <c r="G179">
        <v>70155</v>
      </c>
      <c r="H179">
        <v>0</v>
      </c>
      <c r="I179">
        <v>0.22</v>
      </c>
      <c r="J179">
        <v>0</v>
      </c>
      <c r="K179">
        <v>1</v>
      </c>
      <c r="L179" t="s">
        <v>34</v>
      </c>
      <c r="M179" t="s">
        <v>35</v>
      </c>
      <c r="N179" t="s">
        <v>6750</v>
      </c>
      <c r="O179" t="s">
        <v>37</v>
      </c>
      <c r="P179" t="s">
        <v>53</v>
      </c>
      <c r="Q179" t="s">
        <v>54</v>
      </c>
      <c r="R179" t="s">
        <v>40</v>
      </c>
      <c r="S179" t="s">
        <v>55</v>
      </c>
      <c r="T179" t="s">
        <v>42</v>
      </c>
      <c r="U179" t="s">
        <v>43</v>
      </c>
      <c r="V179" t="s">
        <v>44</v>
      </c>
      <c r="W179" t="s">
        <v>45</v>
      </c>
      <c r="X179" t="s">
        <v>43</v>
      </c>
      <c r="Y179" t="s">
        <v>56</v>
      </c>
      <c r="Z179" t="s">
        <v>43</v>
      </c>
      <c r="AA179" t="s">
        <v>43</v>
      </c>
      <c r="AB179" t="s">
        <v>43</v>
      </c>
      <c r="AC179" t="str">
        <f>VLOOKUP(Table1[[#This Row],[Capacitance]],Values!A$13:B$50,2,0)</f>
        <v>STOCK</v>
      </c>
      <c r="AE179" t="str">
        <f>CONCATENATE(Table1[[#This Row],[Capacitance]],Table1[[#This Row],[Stock]])</f>
        <v>2.2ÂuF</v>
      </c>
    </row>
    <row r="180" spans="1:31" hidden="1">
      <c r="A180" t="s">
        <v>28</v>
      </c>
      <c r="B180" t="s">
        <v>47</v>
      </c>
      <c r="C180" t="s">
        <v>411</v>
      </c>
      <c r="D180" t="s">
        <v>412</v>
      </c>
      <c r="E180" t="s">
        <v>32</v>
      </c>
      <c r="F180" t="s">
        <v>413</v>
      </c>
      <c r="G180">
        <v>21374</v>
      </c>
      <c r="H180">
        <v>0</v>
      </c>
      <c r="I180">
        <v>0.22</v>
      </c>
      <c r="J180">
        <v>0</v>
      </c>
      <c r="K180">
        <v>1</v>
      </c>
      <c r="L180" t="s">
        <v>34</v>
      </c>
      <c r="M180" t="s">
        <v>35</v>
      </c>
      <c r="N180" t="s">
        <v>6750</v>
      </c>
      <c r="O180" t="s">
        <v>37</v>
      </c>
      <c r="P180" t="s">
        <v>53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44</v>
      </c>
      <c r="W180" t="s">
        <v>45</v>
      </c>
      <c r="X180" t="s">
        <v>43</v>
      </c>
      <c r="Y180" t="s">
        <v>56</v>
      </c>
      <c r="Z180" t="s">
        <v>43</v>
      </c>
      <c r="AA180" t="s">
        <v>43</v>
      </c>
      <c r="AB180" t="s">
        <v>43</v>
      </c>
      <c r="AC180" t="str">
        <f>VLOOKUP(Table1[[#This Row],[Capacitance]],Values!A$13:B$50,2,0)</f>
        <v>STOCK</v>
      </c>
      <c r="AE180" t="str">
        <f>CONCATENATE(Table1[[#This Row],[Capacitance]],Table1[[#This Row],[Stock]])</f>
        <v>2.2ÂuF</v>
      </c>
    </row>
    <row r="181" spans="1:31" hidden="1">
      <c r="A181" t="s">
        <v>28</v>
      </c>
      <c r="B181" t="s">
        <v>47</v>
      </c>
      <c r="C181" t="s">
        <v>790</v>
      </c>
      <c r="D181" t="s">
        <v>791</v>
      </c>
      <c r="E181" t="s">
        <v>32</v>
      </c>
      <c r="F181" t="s">
        <v>413</v>
      </c>
      <c r="G181">
        <v>7908</v>
      </c>
      <c r="H181">
        <v>0</v>
      </c>
      <c r="I181">
        <v>0.22</v>
      </c>
      <c r="J181">
        <v>0</v>
      </c>
      <c r="K181">
        <v>1</v>
      </c>
      <c r="L181" t="s">
        <v>34</v>
      </c>
      <c r="M181" t="s">
        <v>35</v>
      </c>
      <c r="N181" t="s">
        <v>6750</v>
      </c>
      <c r="O181" t="s">
        <v>37</v>
      </c>
      <c r="P181" t="s">
        <v>53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44</v>
      </c>
      <c r="W181" t="s">
        <v>45</v>
      </c>
      <c r="X181" t="s">
        <v>43</v>
      </c>
      <c r="Y181" t="s">
        <v>56</v>
      </c>
      <c r="Z181" t="s">
        <v>43</v>
      </c>
      <c r="AA181" t="s">
        <v>43</v>
      </c>
      <c r="AB181" t="s">
        <v>43</v>
      </c>
      <c r="AC181" t="str">
        <f>VLOOKUP(Table1[[#This Row],[Capacitance]],Values!A$13:B$50,2,0)</f>
        <v>STOCK</v>
      </c>
      <c r="AE181" t="str">
        <f>CONCATENATE(Table1[[#This Row],[Capacitance]],Table1[[#This Row],[Stock]])</f>
        <v>2.2ÂuF</v>
      </c>
    </row>
    <row r="182" spans="1:31" hidden="1">
      <c r="A182" t="s">
        <v>28</v>
      </c>
      <c r="B182" t="s">
        <v>47</v>
      </c>
      <c r="C182" t="s">
        <v>677</v>
      </c>
      <c r="D182" t="s">
        <v>678</v>
      </c>
      <c r="E182" t="s">
        <v>32</v>
      </c>
      <c r="F182" t="s">
        <v>679</v>
      </c>
      <c r="G182">
        <v>4705</v>
      </c>
      <c r="H182">
        <v>0</v>
      </c>
      <c r="I182">
        <v>0.22</v>
      </c>
      <c r="J182">
        <v>0</v>
      </c>
      <c r="K182">
        <v>1</v>
      </c>
      <c r="L182" t="s">
        <v>34</v>
      </c>
      <c r="M182" t="s">
        <v>35</v>
      </c>
      <c r="N182" t="s">
        <v>6750</v>
      </c>
      <c r="O182" t="s">
        <v>52</v>
      </c>
      <c r="P182" t="s">
        <v>53</v>
      </c>
      <c r="Q182" t="s">
        <v>39</v>
      </c>
      <c r="R182" t="s">
        <v>40</v>
      </c>
      <c r="S182" t="s">
        <v>41</v>
      </c>
      <c r="T182" t="s">
        <v>42</v>
      </c>
      <c r="U182" t="s">
        <v>43</v>
      </c>
      <c r="V182" t="s">
        <v>44</v>
      </c>
      <c r="W182" t="s">
        <v>45</v>
      </c>
      <c r="X182" t="s">
        <v>43</v>
      </c>
      <c r="Y182" t="s">
        <v>56</v>
      </c>
      <c r="Z182" t="s">
        <v>43</v>
      </c>
      <c r="AA182" t="s">
        <v>43</v>
      </c>
      <c r="AB182" t="s">
        <v>43</v>
      </c>
      <c r="AC182" t="str">
        <f>VLOOKUP(Table1[[#This Row],[Capacitance]],Values!A$13:B$50,2,0)</f>
        <v>STOCK</v>
      </c>
      <c r="AE182" t="str">
        <f>CONCATENATE(Table1[[#This Row],[Capacitance]],Table1[[#This Row],[Stock]])</f>
        <v>2.2ÂuF</v>
      </c>
    </row>
    <row r="183" spans="1:31" hidden="1">
      <c r="A183" t="s">
        <v>28</v>
      </c>
      <c r="B183" t="s">
        <v>47</v>
      </c>
      <c r="C183" t="s">
        <v>79</v>
      </c>
      <c r="D183" t="s">
        <v>80</v>
      </c>
      <c r="E183" t="s">
        <v>32</v>
      </c>
      <c r="F183" t="s">
        <v>81</v>
      </c>
      <c r="G183">
        <v>90162</v>
      </c>
      <c r="H183">
        <v>0</v>
      </c>
      <c r="I183">
        <v>0.24</v>
      </c>
      <c r="J183">
        <v>0</v>
      </c>
      <c r="K183">
        <v>1</v>
      </c>
      <c r="L183" t="s">
        <v>34</v>
      </c>
      <c r="M183" t="s">
        <v>35</v>
      </c>
      <c r="N183" t="s">
        <v>6750</v>
      </c>
      <c r="O183" t="s">
        <v>37</v>
      </c>
      <c r="P183" t="s">
        <v>83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44</v>
      </c>
      <c r="W183" t="s">
        <v>45</v>
      </c>
      <c r="X183" t="s">
        <v>43</v>
      </c>
      <c r="Y183" t="s">
        <v>56</v>
      </c>
      <c r="Z183" t="s">
        <v>43</v>
      </c>
      <c r="AA183" t="s">
        <v>43</v>
      </c>
      <c r="AB183" t="s">
        <v>43</v>
      </c>
      <c r="AC183" t="str">
        <f>VLOOKUP(Table1[[#This Row],[Capacitance]],Values!A$13:B$50,2,0)</f>
        <v>STOCK</v>
      </c>
      <c r="AE183" t="str">
        <f>CONCATENATE(Table1[[#This Row],[Capacitance]],Table1[[#This Row],[Stock]])</f>
        <v>2.2ÂuF</v>
      </c>
    </row>
    <row r="184" spans="1:31" hidden="1">
      <c r="A184" t="s">
        <v>28</v>
      </c>
      <c r="B184" t="s">
        <v>47</v>
      </c>
      <c r="C184" t="s">
        <v>172</v>
      </c>
      <c r="D184" t="s">
        <v>173</v>
      </c>
      <c r="E184" t="s">
        <v>32</v>
      </c>
      <c r="F184" t="s">
        <v>174</v>
      </c>
      <c r="G184">
        <v>85354</v>
      </c>
      <c r="H184">
        <v>0</v>
      </c>
      <c r="I184">
        <v>0.57999999999999996</v>
      </c>
      <c r="J184">
        <v>0</v>
      </c>
      <c r="K184">
        <v>1</v>
      </c>
      <c r="L184" t="s">
        <v>34</v>
      </c>
      <c r="M184" t="s">
        <v>35</v>
      </c>
      <c r="N184" t="s">
        <v>6750</v>
      </c>
      <c r="O184" t="s">
        <v>37</v>
      </c>
      <c r="P184" t="s">
        <v>83</v>
      </c>
      <c r="Q184" t="s">
        <v>39</v>
      </c>
      <c r="R184" t="s">
        <v>40</v>
      </c>
      <c r="S184" t="s">
        <v>41</v>
      </c>
      <c r="T184" t="s">
        <v>42</v>
      </c>
      <c r="U184" t="s">
        <v>43</v>
      </c>
      <c r="V184" t="s">
        <v>44</v>
      </c>
      <c r="W184" t="s">
        <v>45</v>
      </c>
      <c r="X184" t="s">
        <v>43</v>
      </c>
      <c r="Y184" t="s">
        <v>56</v>
      </c>
      <c r="Z184" t="s">
        <v>43</v>
      </c>
      <c r="AA184" t="s">
        <v>43</v>
      </c>
      <c r="AB184" t="s">
        <v>43</v>
      </c>
      <c r="AC184" t="str">
        <f>VLOOKUP(Table1[[#This Row],[Capacitance]],Values!A$13:B$50,2,0)</f>
        <v>STOCK</v>
      </c>
      <c r="AE184" t="str">
        <f>CONCATENATE(Table1[[#This Row],[Capacitance]],Table1[[#This Row],[Stock]])</f>
        <v>2.2ÂuF</v>
      </c>
    </row>
    <row r="185" spans="1:31" hidden="1">
      <c r="A185" t="s">
        <v>28</v>
      </c>
      <c r="B185" t="s">
        <v>47</v>
      </c>
      <c r="C185" t="s">
        <v>832</v>
      </c>
      <c r="D185" t="s">
        <v>833</v>
      </c>
      <c r="E185" t="s">
        <v>32</v>
      </c>
      <c r="F185" t="s">
        <v>834</v>
      </c>
      <c r="G185">
        <v>42224</v>
      </c>
      <c r="H185">
        <v>0</v>
      </c>
      <c r="I185">
        <v>0.36</v>
      </c>
      <c r="J185">
        <v>0</v>
      </c>
      <c r="K185">
        <v>1</v>
      </c>
      <c r="L185" t="s">
        <v>34</v>
      </c>
      <c r="M185" t="s">
        <v>35</v>
      </c>
      <c r="N185" t="s">
        <v>6750</v>
      </c>
      <c r="O185" t="s">
        <v>189</v>
      </c>
      <c r="P185" t="s">
        <v>83</v>
      </c>
      <c r="Q185" t="s">
        <v>190</v>
      </c>
      <c r="R185" t="s">
        <v>40</v>
      </c>
      <c r="S185" t="s">
        <v>191</v>
      </c>
      <c r="T185" t="s">
        <v>42</v>
      </c>
      <c r="U185" t="s">
        <v>43</v>
      </c>
      <c r="V185" t="s">
        <v>44</v>
      </c>
      <c r="W185" t="s">
        <v>45</v>
      </c>
      <c r="X185" t="s">
        <v>43</v>
      </c>
      <c r="Y185" t="s">
        <v>56</v>
      </c>
      <c r="Z185" t="s">
        <v>43</v>
      </c>
      <c r="AA185" t="s">
        <v>43</v>
      </c>
      <c r="AB185" t="s">
        <v>43</v>
      </c>
      <c r="AC185" t="str">
        <f>VLOOKUP(Table1[[#This Row],[Capacitance]],Values!A$13:B$50,2,0)</f>
        <v>STOCK</v>
      </c>
      <c r="AE185" t="str">
        <f>CONCATENATE(Table1[[#This Row],[Capacitance]],Table1[[#This Row],[Stock]])</f>
        <v>2.2ÂuF</v>
      </c>
    </row>
    <row r="186" spans="1:31" hidden="1">
      <c r="A186" t="s">
        <v>28</v>
      </c>
      <c r="B186" t="s">
        <v>91</v>
      </c>
      <c r="C186" t="s">
        <v>150</v>
      </c>
      <c r="D186" t="s">
        <v>151</v>
      </c>
      <c r="E186" t="s">
        <v>32</v>
      </c>
      <c r="F186" t="s">
        <v>81</v>
      </c>
      <c r="G186">
        <v>35694</v>
      </c>
      <c r="H186">
        <v>0</v>
      </c>
      <c r="I186">
        <v>0.34</v>
      </c>
      <c r="J186">
        <v>0</v>
      </c>
      <c r="K186">
        <v>1</v>
      </c>
      <c r="L186" t="s">
        <v>34</v>
      </c>
      <c r="M186" t="s">
        <v>35</v>
      </c>
      <c r="N186" t="s">
        <v>6750</v>
      </c>
      <c r="O186" t="s">
        <v>37</v>
      </c>
      <c r="P186" t="s">
        <v>83</v>
      </c>
      <c r="Q186" t="s">
        <v>54</v>
      </c>
      <c r="R186" t="s">
        <v>40</v>
      </c>
      <c r="S186" t="s">
        <v>55</v>
      </c>
      <c r="T186" t="s">
        <v>42</v>
      </c>
      <c r="U186" t="s">
        <v>43</v>
      </c>
      <c r="V186" t="s">
        <v>44</v>
      </c>
      <c r="W186" t="s">
        <v>45</v>
      </c>
      <c r="X186" t="s">
        <v>43</v>
      </c>
      <c r="Y186" t="s">
        <v>96</v>
      </c>
      <c r="Z186" t="s">
        <v>43</v>
      </c>
      <c r="AA186" t="s">
        <v>43</v>
      </c>
      <c r="AB186" t="s">
        <v>43</v>
      </c>
      <c r="AC186" t="str">
        <f>VLOOKUP(Table1[[#This Row],[Capacitance]],Values!A$13:B$50,2,0)</f>
        <v>STOCK</v>
      </c>
      <c r="AD186" t="s">
        <v>1247</v>
      </c>
      <c r="AE186" t="str">
        <f>CONCATENATE(Table1[[#This Row],[Capacitance]],Table1[[#This Row],[Stock]])</f>
        <v>2.2ÂuFSTOCK</v>
      </c>
    </row>
    <row r="187" spans="1:31" hidden="1">
      <c r="A187" t="s">
        <v>28</v>
      </c>
      <c r="B187" t="s">
        <v>91</v>
      </c>
      <c r="C187" t="s">
        <v>784</v>
      </c>
      <c r="D187" t="s">
        <v>785</v>
      </c>
      <c r="E187" t="s">
        <v>32</v>
      </c>
      <c r="F187" t="s">
        <v>81</v>
      </c>
      <c r="G187">
        <v>19750</v>
      </c>
      <c r="H187">
        <v>0</v>
      </c>
      <c r="I187">
        <v>0.5</v>
      </c>
      <c r="J187">
        <v>0</v>
      </c>
      <c r="K187">
        <v>1</v>
      </c>
      <c r="L187" t="s">
        <v>34</v>
      </c>
      <c r="M187" t="s">
        <v>35</v>
      </c>
      <c r="N187" t="s">
        <v>6750</v>
      </c>
      <c r="O187" t="s">
        <v>37</v>
      </c>
      <c r="P187" t="s">
        <v>83</v>
      </c>
      <c r="Q187" t="s">
        <v>54</v>
      </c>
      <c r="R187" t="s">
        <v>40</v>
      </c>
      <c r="S187" t="s">
        <v>55</v>
      </c>
      <c r="T187" t="s">
        <v>42</v>
      </c>
      <c r="U187" t="s">
        <v>43</v>
      </c>
      <c r="V187" t="s">
        <v>44</v>
      </c>
      <c r="W187" t="s">
        <v>45</v>
      </c>
      <c r="X187" t="s">
        <v>43</v>
      </c>
      <c r="Y187" t="s">
        <v>96</v>
      </c>
      <c r="Z187" t="s">
        <v>43</v>
      </c>
      <c r="AA187" t="s">
        <v>43</v>
      </c>
      <c r="AB187" t="s">
        <v>43</v>
      </c>
      <c r="AC187" t="str">
        <f>VLOOKUP(Table1[[#This Row],[Capacitance]],Values!A$13:B$50,2,0)</f>
        <v>STOCK</v>
      </c>
      <c r="AE187" t="str">
        <f>CONCATENATE(Table1[[#This Row],[Capacitance]],Table1[[#This Row],[Stock]])</f>
        <v>2.2ÂuF</v>
      </c>
    </row>
    <row r="188" spans="1:31" hidden="1">
      <c r="A188" t="s">
        <v>28</v>
      </c>
      <c r="B188" t="s">
        <v>47</v>
      </c>
      <c r="C188" t="s">
        <v>739</v>
      </c>
      <c r="D188" t="s">
        <v>740</v>
      </c>
      <c r="E188" t="s">
        <v>32</v>
      </c>
      <c r="F188" t="s">
        <v>81</v>
      </c>
      <c r="G188">
        <v>8255</v>
      </c>
      <c r="H188">
        <v>0</v>
      </c>
      <c r="I188">
        <v>0.38</v>
      </c>
      <c r="J188">
        <v>0</v>
      </c>
      <c r="K188">
        <v>1</v>
      </c>
      <c r="L188" t="s">
        <v>34</v>
      </c>
      <c r="M188" t="s">
        <v>35</v>
      </c>
      <c r="N188" t="s">
        <v>6750</v>
      </c>
      <c r="O188" t="s">
        <v>37</v>
      </c>
      <c r="P188" t="s">
        <v>83</v>
      </c>
      <c r="Q188" t="s">
        <v>54</v>
      </c>
      <c r="R188" t="s">
        <v>40</v>
      </c>
      <c r="S188" t="s">
        <v>55</v>
      </c>
      <c r="T188" t="s">
        <v>42</v>
      </c>
      <c r="U188" t="s">
        <v>43</v>
      </c>
      <c r="V188" t="s">
        <v>44</v>
      </c>
      <c r="W188" t="s">
        <v>45</v>
      </c>
      <c r="X188" t="s">
        <v>43</v>
      </c>
      <c r="Y188" t="s">
        <v>56</v>
      </c>
      <c r="Z188" t="s">
        <v>43</v>
      </c>
      <c r="AA188" t="s">
        <v>43</v>
      </c>
      <c r="AB188" t="s">
        <v>43</v>
      </c>
      <c r="AC188" t="str">
        <f>VLOOKUP(Table1[[#This Row],[Capacitance]],Values!A$13:B$50,2,0)</f>
        <v>STOCK</v>
      </c>
      <c r="AE188" t="str">
        <f>CONCATENATE(Table1[[#This Row],[Capacitance]],Table1[[#This Row],[Stock]])</f>
        <v>2.2ÂuF</v>
      </c>
    </row>
    <row r="189" spans="1:31" hidden="1">
      <c r="A189" t="s">
        <v>28</v>
      </c>
      <c r="B189" t="s">
        <v>91</v>
      </c>
      <c r="C189" t="s">
        <v>974</v>
      </c>
      <c r="D189" t="s">
        <v>975</v>
      </c>
      <c r="E189" t="s">
        <v>32</v>
      </c>
      <c r="F189" t="s">
        <v>976</v>
      </c>
      <c r="G189">
        <v>879</v>
      </c>
      <c r="H189">
        <v>0</v>
      </c>
      <c r="I189">
        <v>0.2</v>
      </c>
      <c r="J189">
        <v>0</v>
      </c>
      <c r="K189">
        <v>1</v>
      </c>
      <c r="L189" t="s">
        <v>34</v>
      </c>
      <c r="M189" t="s">
        <v>35</v>
      </c>
      <c r="N189" t="s">
        <v>6750</v>
      </c>
      <c r="O189" t="s">
        <v>37</v>
      </c>
      <c r="P189" t="s">
        <v>83</v>
      </c>
      <c r="Q189" t="s">
        <v>115</v>
      </c>
      <c r="R189" t="s">
        <v>40</v>
      </c>
      <c r="S189" t="s">
        <v>116</v>
      </c>
      <c r="T189" t="s">
        <v>42</v>
      </c>
      <c r="U189" t="s">
        <v>43</v>
      </c>
      <c r="V189" t="s">
        <v>44</v>
      </c>
      <c r="W189" t="s">
        <v>100</v>
      </c>
      <c r="X189" t="s">
        <v>43</v>
      </c>
      <c r="Y189" t="s">
        <v>96</v>
      </c>
      <c r="Z189" t="s">
        <v>43</v>
      </c>
      <c r="AA189" t="s">
        <v>43</v>
      </c>
      <c r="AB189" t="s">
        <v>43</v>
      </c>
      <c r="AC189" t="str">
        <f>VLOOKUP(Table1[[#This Row],[Capacitance]],Values!A$13:B$50,2,0)</f>
        <v>STOCK</v>
      </c>
      <c r="AE189" t="str">
        <f>CONCATENATE(Table1[[#This Row],[Capacitance]],Table1[[#This Row],[Stock]])</f>
        <v>2.2ÂuF</v>
      </c>
    </row>
    <row r="190" spans="1:31" hidden="1">
      <c r="A190" t="s">
        <v>28</v>
      </c>
      <c r="B190" t="s">
        <v>91</v>
      </c>
      <c r="C190" t="s">
        <v>614</v>
      </c>
      <c r="D190" t="s">
        <v>615</v>
      </c>
      <c r="E190" t="s">
        <v>32</v>
      </c>
      <c r="F190" t="s">
        <v>493</v>
      </c>
      <c r="G190">
        <v>268246</v>
      </c>
      <c r="H190">
        <v>0</v>
      </c>
      <c r="I190">
        <v>0.46</v>
      </c>
      <c r="J190">
        <v>0</v>
      </c>
      <c r="K190">
        <v>1</v>
      </c>
      <c r="L190" t="s">
        <v>34</v>
      </c>
      <c r="M190" t="s">
        <v>35</v>
      </c>
      <c r="N190" t="s">
        <v>6750</v>
      </c>
      <c r="O190" t="s">
        <v>37</v>
      </c>
      <c r="P190" t="s">
        <v>78</v>
      </c>
      <c r="Q190" t="s">
        <v>54</v>
      </c>
      <c r="R190" t="s">
        <v>40</v>
      </c>
      <c r="S190" t="s">
        <v>55</v>
      </c>
      <c r="T190" t="s">
        <v>42</v>
      </c>
      <c r="U190" t="s">
        <v>43</v>
      </c>
      <c r="V190" t="s">
        <v>44</v>
      </c>
      <c r="W190" t="s">
        <v>45</v>
      </c>
      <c r="X190" t="s">
        <v>43</v>
      </c>
      <c r="Y190" t="s">
        <v>96</v>
      </c>
      <c r="Z190" t="s">
        <v>43</v>
      </c>
      <c r="AA190" t="s">
        <v>43</v>
      </c>
      <c r="AB190" t="s">
        <v>43</v>
      </c>
      <c r="AC190" t="str">
        <f>VLOOKUP(Table1[[#This Row],[Capacitance]],Values!A$13:B$50,2,0)</f>
        <v>STOCK</v>
      </c>
      <c r="AE190" t="str">
        <f>CONCATENATE(Table1[[#This Row],[Capacitance]],Table1[[#This Row],[Stock]])</f>
        <v>2.2ÂuF</v>
      </c>
    </row>
    <row r="191" spans="1:31" hidden="1">
      <c r="A191" t="s">
        <v>28</v>
      </c>
      <c r="B191" t="s">
        <v>47</v>
      </c>
      <c r="C191" t="s">
        <v>133</v>
      </c>
      <c r="D191" t="s">
        <v>134</v>
      </c>
      <c r="E191" t="s">
        <v>32</v>
      </c>
      <c r="F191" t="s">
        <v>135</v>
      </c>
      <c r="G191">
        <v>75400</v>
      </c>
      <c r="H191">
        <v>0</v>
      </c>
      <c r="I191">
        <v>0.32</v>
      </c>
      <c r="J191">
        <v>0</v>
      </c>
      <c r="K191">
        <v>1</v>
      </c>
      <c r="L191" t="s">
        <v>34</v>
      </c>
      <c r="M191" t="s">
        <v>35</v>
      </c>
      <c r="N191" t="s">
        <v>6750</v>
      </c>
      <c r="O191" t="s">
        <v>37</v>
      </c>
      <c r="P191" t="s">
        <v>78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44</v>
      </c>
      <c r="W191" t="s">
        <v>45</v>
      </c>
      <c r="X191" t="s">
        <v>43</v>
      </c>
      <c r="Y191" t="s">
        <v>56</v>
      </c>
      <c r="Z191" t="s">
        <v>43</v>
      </c>
      <c r="AA191" t="s">
        <v>43</v>
      </c>
      <c r="AB191" t="s">
        <v>43</v>
      </c>
      <c r="AC191" t="str">
        <f>VLOOKUP(Table1[[#This Row],[Capacitance]],Values!A$13:B$50,2,0)</f>
        <v>STOCK</v>
      </c>
      <c r="AE191" t="str">
        <f>CONCATENATE(Table1[[#This Row],[Capacitance]],Table1[[#This Row],[Stock]])</f>
        <v>2.2ÂuF</v>
      </c>
    </row>
    <row r="192" spans="1:31" hidden="1">
      <c r="A192" t="s">
        <v>28</v>
      </c>
      <c r="B192" t="s">
        <v>47</v>
      </c>
      <c r="C192" t="s">
        <v>539</v>
      </c>
      <c r="D192" t="s">
        <v>540</v>
      </c>
      <c r="E192" t="s">
        <v>32</v>
      </c>
      <c r="F192" t="s">
        <v>135</v>
      </c>
      <c r="G192">
        <v>42166</v>
      </c>
      <c r="H192">
        <v>0</v>
      </c>
      <c r="I192">
        <v>0.31</v>
      </c>
      <c r="J192">
        <v>0</v>
      </c>
      <c r="K192">
        <v>1</v>
      </c>
      <c r="L192" t="s">
        <v>34</v>
      </c>
      <c r="M192" t="s">
        <v>35</v>
      </c>
      <c r="N192" t="s">
        <v>6750</v>
      </c>
      <c r="O192" t="s">
        <v>37</v>
      </c>
      <c r="P192" t="s">
        <v>78</v>
      </c>
      <c r="Q192" t="s">
        <v>39</v>
      </c>
      <c r="R192" t="s">
        <v>40</v>
      </c>
      <c r="S192" t="s">
        <v>41</v>
      </c>
      <c r="T192" t="s">
        <v>42</v>
      </c>
      <c r="U192" t="s">
        <v>43</v>
      </c>
      <c r="V192" t="s">
        <v>44</v>
      </c>
      <c r="W192" t="s">
        <v>45</v>
      </c>
      <c r="X192" t="s">
        <v>43</v>
      </c>
      <c r="Y192" t="s">
        <v>56</v>
      </c>
      <c r="Z192" t="s">
        <v>43</v>
      </c>
      <c r="AA192" t="s">
        <v>43</v>
      </c>
      <c r="AB192" t="s">
        <v>43</v>
      </c>
      <c r="AC192" t="str">
        <f>VLOOKUP(Table1[[#This Row],[Capacitance]],Values!A$13:B$50,2,0)</f>
        <v>STOCK</v>
      </c>
      <c r="AE192" t="str">
        <f>CONCATENATE(Table1[[#This Row],[Capacitance]],Table1[[#This Row],[Stock]])</f>
        <v>2.2ÂuF</v>
      </c>
    </row>
    <row r="193" spans="1:31" hidden="1">
      <c r="A193" t="s">
        <v>28</v>
      </c>
      <c r="B193" t="s">
        <v>47</v>
      </c>
      <c r="C193" t="s">
        <v>491</v>
      </c>
      <c r="D193" t="s">
        <v>492</v>
      </c>
      <c r="E193" t="s">
        <v>32</v>
      </c>
      <c r="F193" t="s">
        <v>493</v>
      </c>
      <c r="G193">
        <v>40573</v>
      </c>
      <c r="H193">
        <v>0</v>
      </c>
      <c r="I193">
        <v>0.26</v>
      </c>
      <c r="J193">
        <v>0</v>
      </c>
      <c r="K193">
        <v>1</v>
      </c>
      <c r="L193" t="s">
        <v>34</v>
      </c>
      <c r="M193" t="s">
        <v>35</v>
      </c>
      <c r="N193" t="s">
        <v>6750</v>
      </c>
      <c r="O193" t="s">
        <v>37</v>
      </c>
      <c r="P193" t="s">
        <v>78</v>
      </c>
      <c r="Q193" t="s">
        <v>54</v>
      </c>
      <c r="R193" t="s">
        <v>40</v>
      </c>
      <c r="S193" t="s">
        <v>55</v>
      </c>
      <c r="T193" t="s">
        <v>42</v>
      </c>
      <c r="U193" t="s">
        <v>43</v>
      </c>
      <c r="V193" t="s">
        <v>44</v>
      </c>
      <c r="W193" t="s">
        <v>45</v>
      </c>
      <c r="X193" t="s">
        <v>43</v>
      </c>
      <c r="Y193" t="s">
        <v>56</v>
      </c>
      <c r="Z193" t="s">
        <v>43</v>
      </c>
      <c r="AA193" t="s">
        <v>43</v>
      </c>
      <c r="AB193" t="s">
        <v>43</v>
      </c>
      <c r="AC193" t="str">
        <f>VLOOKUP(Table1[[#This Row],[Capacitance]],Values!A$13:B$50,2,0)</f>
        <v>STOCK</v>
      </c>
      <c r="AE193" t="str">
        <f>CONCATENATE(Table1[[#This Row],[Capacitance]],Table1[[#This Row],[Stock]])</f>
        <v>2.2ÂuF</v>
      </c>
    </row>
    <row r="194" spans="1:31" hidden="1">
      <c r="A194" t="s">
        <v>28</v>
      </c>
      <c r="B194" t="s">
        <v>47</v>
      </c>
      <c r="C194" t="s">
        <v>459</v>
      </c>
      <c r="D194" t="s">
        <v>460</v>
      </c>
      <c r="E194" t="s">
        <v>32</v>
      </c>
      <c r="F194" t="s">
        <v>461</v>
      </c>
      <c r="G194">
        <v>17470</v>
      </c>
      <c r="H194">
        <v>0</v>
      </c>
      <c r="I194">
        <v>0.27</v>
      </c>
      <c r="J194">
        <v>0</v>
      </c>
      <c r="K194">
        <v>1</v>
      </c>
      <c r="L194" t="s">
        <v>34</v>
      </c>
      <c r="M194" t="s">
        <v>35</v>
      </c>
      <c r="N194" t="s">
        <v>6750</v>
      </c>
      <c r="O194" t="s">
        <v>189</v>
      </c>
      <c r="P194" t="s">
        <v>78</v>
      </c>
      <c r="Q194" t="s">
        <v>190</v>
      </c>
      <c r="R194" t="s">
        <v>40</v>
      </c>
      <c r="S194" t="s">
        <v>191</v>
      </c>
      <c r="T194" t="s">
        <v>42</v>
      </c>
      <c r="U194" t="s">
        <v>43</v>
      </c>
      <c r="V194" t="s">
        <v>44</v>
      </c>
      <c r="W194" t="s">
        <v>45</v>
      </c>
      <c r="X194" t="s">
        <v>43</v>
      </c>
      <c r="Y194" t="s">
        <v>56</v>
      </c>
      <c r="Z194" t="s">
        <v>43</v>
      </c>
      <c r="AA194" t="s">
        <v>43</v>
      </c>
      <c r="AB194" t="s">
        <v>43</v>
      </c>
      <c r="AC194" t="str">
        <f>VLOOKUP(Table1[[#This Row],[Capacitance]],Values!A$13:B$50,2,0)</f>
        <v>STOCK</v>
      </c>
      <c r="AE194" t="str">
        <f>CONCATENATE(Table1[[#This Row],[Capacitance]],Table1[[#This Row],[Stock]])</f>
        <v>2.2ÂuF</v>
      </c>
    </row>
    <row r="195" spans="1:31" hidden="1">
      <c r="A195" t="s">
        <v>28</v>
      </c>
      <c r="B195" t="s">
        <v>91</v>
      </c>
      <c r="C195" t="s">
        <v>777</v>
      </c>
      <c r="D195" t="s">
        <v>778</v>
      </c>
      <c r="E195" t="s">
        <v>32</v>
      </c>
      <c r="F195" t="s">
        <v>779</v>
      </c>
      <c r="G195">
        <v>4000</v>
      </c>
      <c r="H195">
        <v>0</v>
      </c>
      <c r="I195">
        <v>0.34</v>
      </c>
      <c r="J195">
        <v>0</v>
      </c>
      <c r="K195">
        <v>1</v>
      </c>
      <c r="L195" t="s">
        <v>34</v>
      </c>
      <c r="M195" t="s">
        <v>35</v>
      </c>
      <c r="N195" t="s">
        <v>6750</v>
      </c>
      <c r="O195" t="s">
        <v>52</v>
      </c>
      <c r="P195" t="s">
        <v>78</v>
      </c>
      <c r="Q195" t="s">
        <v>773</v>
      </c>
      <c r="R195" t="s">
        <v>40</v>
      </c>
      <c r="S195" t="s">
        <v>41</v>
      </c>
      <c r="T195" t="s">
        <v>42</v>
      </c>
      <c r="U195" t="s">
        <v>43</v>
      </c>
      <c r="V195" t="s">
        <v>44</v>
      </c>
      <c r="W195" t="s">
        <v>45</v>
      </c>
      <c r="X195" t="s">
        <v>43</v>
      </c>
      <c r="Y195" t="s">
        <v>96</v>
      </c>
      <c r="Z195" t="s">
        <v>43</v>
      </c>
      <c r="AA195" t="s">
        <v>43</v>
      </c>
      <c r="AB195" t="s">
        <v>43</v>
      </c>
      <c r="AC195" t="str">
        <f>VLOOKUP(Table1[[#This Row],[Capacitance]],Values!A$13:B$50,2,0)</f>
        <v>STOCK</v>
      </c>
      <c r="AE195" t="str">
        <f>CONCATENATE(Table1[[#This Row],[Capacitance]],Table1[[#This Row],[Stock]])</f>
        <v>2.2ÂuF</v>
      </c>
    </row>
    <row r="196" spans="1:31" hidden="1">
      <c r="A196" t="s">
        <v>28</v>
      </c>
      <c r="B196" t="s">
        <v>29</v>
      </c>
      <c r="C196" t="s">
        <v>706</v>
      </c>
      <c r="D196" t="s">
        <v>707</v>
      </c>
      <c r="E196" t="s">
        <v>32</v>
      </c>
      <c r="F196" t="s">
        <v>708</v>
      </c>
      <c r="G196">
        <v>29012</v>
      </c>
      <c r="H196">
        <v>0</v>
      </c>
      <c r="I196">
        <v>0.3</v>
      </c>
      <c r="J196">
        <v>0</v>
      </c>
      <c r="K196">
        <v>1</v>
      </c>
      <c r="L196" t="s">
        <v>34</v>
      </c>
      <c r="M196" t="s">
        <v>35</v>
      </c>
      <c r="N196" t="s">
        <v>6750</v>
      </c>
      <c r="O196" t="s">
        <v>52</v>
      </c>
      <c r="P196" t="s">
        <v>64</v>
      </c>
      <c r="Q196" t="s">
        <v>54</v>
      </c>
      <c r="R196" t="s">
        <v>40</v>
      </c>
      <c r="S196" t="s">
        <v>55</v>
      </c>
      <c r="T196" t="s">
        <v>42</v>
      </c>
      <c r="U196" t="s">
        <v>43</v>
      </c>
      <c r="V196" t="s">
        <v>44</v>
      </c>
      <c r="W196" t="s">
        <v>45</v>
      </c>
      <c r="X196" t="s">
        <v>43</v>
      </c>
      <c r="Y196" t="s">
        <v>46</v>
      </c>
      <c r="Z196" t="s">
        <v>43</v>
      </c>
      <c r="AA196" t="s">
        <v>43</v>
      </c>
      <c r="AB196" t="s">
        <v>43</v>
      </c>
      <c r="AC196" t="str">
        <f>VLOOKUP(Table1[[#This Row],[Capacitance]],Values!A$13:B$50,2,0)</f>
        <v>STOCK</v>
      </c>
      <c r="AE196" t="str">
        <f>CONCATENATE(Table1[[#This Row],[Capacitance]],Table1[[#This Row],[Stock]])</f>
        <v>2.2ÂuF</v>
      </c>
    </row>
    <row r="197" spans="1:31" hidden="1">
      <c r="A197" t="s">
        <v>28</v>
      </c>
      <c r="B197" t="s">
        <v>91</v>
      </c>
      <c r="C197" t="s">
        <v>715</v>
      </c>
      <c r="D197" t="s">
        <v>716</v>
      </c>
      <c r="E197" t="s">
        <v>32</v>
      </c>
      <c r="F197" t="s">
        <v>717</v>
      </c>
      <c r="G197">
        <v>6411</v>
      </c>
      <c r="H197">
        <v>0</v>
      </c>
      <c r="I197">
        <v>0.42</v>
      </c>
      <c r="J197">
        <v>0</v>
      </c>
      <c r="K197">
        <v>1</v>
      </c>
      <c r="L197" t="s">
        <v>34</v>
      </c>
      <c r="M197" t="s">
        <v>35</v>
      </c>
      <c r="N197" t="s">
        <v>6750</v>
      </c>
      <c r="O197" t="s">
        <v>37</v>
      </c>
      <c r="P197" t="s">
        <v>64</v>
      </c>
      <c r="Q197" t="s">
        <v>54</v>
      </c>
      <c r="R197" t="s">
        <v>40</v>
      </c>
      <c r="S197" t="s">
        <v>55</v>
      </c>
      <c r="T197" t="s">
        <v>42</v>
      </c>
      <c r="U197" t="s">
        <v>43</v>
      </c>
      <c r="V197" t="s">
        <v>44</v>
      </c>
      <c r="W197" t="s">
        <v>45</v>
      </c>
      <c r="X197" t="s">
        <v>43</v>
      </c>
      <c r="Y197" t="s">
        <v>96</v>
      </c>
      <c r="Z197" t="s">
        <v>43</v>
      </c>
      <c r="AA197" t="s">
        <v>43</v>
      </c>
      <c r="AB197" t="s">
        <v>43</v>
      </c>
      <c r="AC197" t="str">
        <f>VLOOKUP(Table1[[#This Row],[Capacitance]],Values!A$13:B$50,2,0)</f>
        <v>STOCK</v>
      </c>
      <c r="AE197" t="str">
        <f>CONCATENATE(Table1[[#This Row],[Capacitance]],Table1[[#This Row],[Stock]])</f>
        <v>2.2ÂuF</v>
      </c>
    </row>
    <row r="198" spans="1:31" hidden="1">
      <c r="A198" t="s">
        <v>28</v>
      </c>
      <c r="B198" t="s">
        <v>29</v>
      </c>
      <c r="C198" t="s">
        <v>919</v>
      </c>
      <c r="D198" t="s">
        <v>920</v>
      </c>
      <c r="E198" t="s">
        <v>32</v>
      </c>
      <c r="F198" t="s">
        <v>717</v>
      </c>
      <c r="G198">
        <v>2538</v>
      </c>
      <c r="H198">
        <v>0</v>
      </c>
      <c r="I198">
        <v>0.28999999999999998</v>
      </c>
      <c r="J198">
        <v>0</v>
      </c>
      <c r="K198">
        <v>1</v>
      </c>
      <c r="L198" t="s">
        <v>34</v>
      </c>
      <c r="M198" t="s">
        <v>35</v>
      </c>
      <c r="N198" t="s">
        <v>6750</v>
      </c>
      <c r="O198" t="s">
        <v>37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44</v>
      </c>
      <c r="W198" t="s">
        <v>45</v>
      </c>
      <c r="X198" t="s">
        <v>43</v>
      </c>
      <c r="Y198" t="s">
        <v>46</v>
      </c>
      <c r="Z198" t="s">
        <v>43</v>
      </c>
      <c r="AA198" t="s">
        <v>43</v>
      </c>
      <c r="AB198" t="s">
        <v>43</v>
      </c>
      <c r="AC198" t="str">
        <f>VLOOKUP(Table1[[#This Row],[Capacitance]],Values!A$13:B$50,2,0)</f>
        <v>STOCK</v>
      </c>
      <c r="AE198" t="str">
        <f>CONCATENATE(Table1[[#This Row],[Capacitance]],Table1[[#This Row],[Stock]])</f>
        <v>2.2ÂuF</v>
      </c>
    </row>
    <row r="199" spans="1:31" hidden="1">
      <c r="A199" t="s">
        <v>28</v>
      </c>
      <c r="B199" t="s">
        <v>47</v>
      </c>
      <c r="C199" t="s">
        <v>866</v>
      </c>
      <c r="D199" t="s">
        <v>867</v>
      </c>
      <c r="E199" t="s">
        <v>32</v>
      </c>
      <c r="F199" t="s">
        <v>868</v>
      </c>
      <c r="G199">
        <v>2100</v>
      </c>
      <c r="H199">
        <v>0</v>
      </c>
      <c r="I199">
        <v>0.19</v>
      </c>
      <c r="J199">
        <v>0</v>
      </c>
      <c r="K199">
        <v>1</v>
      </c>
      <c r="L199" t="s">
        <v>34</v>
      </c>
      <c r="M199" t="s">
        <v>35</v>
      </c>
      <c r="N199" t="s">
        <v>6750</v>
      </c>
      <c r="O199" t="s">
        <v>189</v>
      </c>
      <c r="P199" t="s">
        <v>64</v>
      </c>
      <c r="Q199" t="s">
        <v>190</v>
      </c>
      <c r="R199" t="s">
        <v>40</v>
      </c>
      <c r="S199" t="s">
        <v>191</v>
      </c>
      <c r="T199" t="s">
        <v>42</v>
      </c>
      <c r="U199" t="s">
        <v>43</v>
      </c>
      <c r="V199" t="s">
        <v>44</v>
      </c>
      <c r="W199" t="s">
        <v>45</v>
      </c>
      <c r="X199" t="s">
        <v>43</v>
      </c>
      <c r="Y199" t="s">
        <v>56</v>
      </c>
      <c r="Z199" t="s">
        <v>43</v>
      </c>
      <c r="AA199" t="s">
        <v>43</v>
      </c>
      <c r="AB199" t="s">
        <v>43</v>
      </c>
      <c r="AC199" t="str">
        <f>VLOOKUP(Table1[[#This Row],[Capacitance]],Values!A$13:B$50,2,0)</f>
        <v>STOCK</v>
      </c>
      <c r="AE199" t="str">
        <f>CONCATENATE(Table1[[#This Row],[Capacitance]],Table1[[#This Row],[Stock]])</f>
        <v>2.2ÂuF</v>
      </c>
    </row>
    <row r="200" spans="1:31" hidden="1">
      <c r="A200" t="s">
        <v>28</v>
      </c>
      <c r="B200" t="s">
        <v>47</v>
      </c>
      <c r="C200" t="s">
        <v>979</v>
      </c>
      <c r="D200" t="s">
        <v>980</v>
      </c>
      <c r="E200" t="s">
        <v>32</v>
      </c>
      <c r="F200" t="s">
        <v>981</v>
      </c>
      <c r="G200">
        <v>371</v>
      </c>
      <c r="H200">
        <v>0</v>
      </c>
      <c r="I200">
        <v>0.22</v>
      </c>
      <c r="J200">
        <v>0</v>
      </c>
      <c r="K200">
        <v>1</v>
      </c>
      <c r="L200" t="s">
        <v>34</v>
      </c>
      <c r="M200" t="s">
        <v>35</v>
      </c>
      <c r="N200" t="s">
        <v>6750</v>
      </c>
      <c r="O200" t="s">
        <v>37</v>
      </c>
      <c r="P200" t="s">
        <v>64</v>
      </c>
      <c r="Q200" t="s">
        <v>39</v>
      </c>
      <c r="R200" t="s">
        <v>40</v>
      </c>
      <c r="S200" t="s">
        <v>41</v>
      </c>
      <c r="T200" t="s">
        <v>42</v>
      </c>
      <c r="U200" t="s">
        <v>43</v>
      </c>
      <c r="V200" t="s">
        <v>44</v>
      </c>
      <c r="W200" t="s">
        <v>45</v>
      </c>
      <c r="X200" t="s">
        <v>43</v>
      </c>
      <c r="Y200" t="s">
        <v>56</v>
      </c>
      <c r="Z200" t="s">
        <v>43</v>
      </c>
      <c r="AA200" t="s">
        <v>43</v>
      </c>
      <c r="AB200" t="s">
        <v>43</v>
      </c>
      <c r="AC200" t="str">
        <f>VLOOKUP(Table1[[#This Row],[Capacitance]],Values!A$13:B$50,2,0)</f>
        <v>STOCK</v>
      </c>
      <c r="AE200" t="str">
        <f>CONCATENATE(Table1[[#This Row],[Capacitance]],Table1[[#This Row],[Stock]])</f>
        <v>2.2ÂuF</v>
      </c>
    </row>
    <row r="201" spans="1:31" hidden="1">
      <c r="A201" t="s">
        <v>28</v>
      </c>
      <c r="B201" t="s">
        <v>91</v>
      </c>
      <c r="C201" t="s">
        <v>1034</v>
      </c>
      <c r="D201" t="s">
        <v>1035</v>
      </c>
      <c r="E201" t="s">
        <v>32</v>
      </c>
      <c r="F201" t="s">
        <v>1036</v>
      </c>
      <c r="G201">
        <v>0</v>
      </c>
      <c r="H201">
        <v>0</v>
      </c>
      <c r="I201">
        <v>0.34</v>
      </c>
      <c r="J201">
        <v>0</v>
      </c>
      <c r="K201">
        <v>1</v>
      </c>
      <c r="L201" t="s">
        <v>34</v>
      </c>
      <c r="M201" t="s">
        <v>35</v>
      </c>
      <c r="N201" t="s">
        <v>6750</v>
      </c>
      <c r="O201" t="s">
        <v>37</v>
      </c>
      <c r="P201" t="s">
        <v>78</v>
      </c>
      <c r="Q201" t="s">
        <v>773</v>
      </c>
      <c r="R201" t="s">
        <v>40</v>
      </c>
      <c r="S201" t="s">
        <v>41</v>
      </c>
      <c r="T201" t="s">
        <v>42</v>
      </c>
      <c r="U201" t="s">
        <v>43</v>
      </c>
      <c r="V201" t="s">
        <v>44</v>
      </c>
      <c r="W201" t="s">
        <v>45</v>
      </c>
      <c r="X201" t="s">
        <v>43</v>
      </c>
      <c r="Y201" t="s">
        <v>96</v>
      </c>
      <c r="Z201" t="s">
        <v>43</v>
      </c>
      <c r="AA201" t="s">
        <v>43</v>
      </c>
      <c r="AB201" t="s">
        <v>43</v>
      </c>
      <c r="AC201" t="str">
        <f>VLOOKUP(Table1[[#This Row],[Capacitance]],Values!A$13:B$50,2,0)</f>
        <v>STOCK</v>
      </c>
      <c r="AE201" t="str">
        <f>CONCATENATE(Table1[[#This Row],[Capacitance]],Table1[[#This Row],[Stock]])</f>
        <v>2.2ÂuF</v>
      </c>
    </row>
    <row r="202" spans="1:31" hidden="1">
      <c r="A202" t="s">
        <v>28</v>
      </c>
      <c r="B202" t="s">
        <v>29</v>
      </c>
      <c r="C202" t="s">
        <v>363</v>
      </c>
      <c r="D202" t="s">
        <v>364</v>
      </c>
      <c r="E202" t="s">
        <v>32</v>
      </c>
      <c r="F202" t="s">
        <v>365</v>
      </c>
      <c r="G202">
        <v>72370</v>
      </c>
      <c r="H202">
        <v>0</v>
      </c>
      <c r="I202">
        <v>0.21</v>
      </c>
      <c r="J202">
        <v>0</v>
      </c>
      <c r="K202">
        <v>1</v>
      </c>
      <c r="L202" t="s">
        <v>34</v>
      </c>
      <c r="M202" t="s">
        <v>35</v>
      </c>
      <c r="N202" t="s">
        <v>366</v>
      </c>
      <c r="O202" t="s">
        <v>72</v>
      </c>
      <c r="P202" t="s">
        <v>38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44</v>
      </c>
      <c r="W202" t="s">
        <v>45</v>
      </c>
      <c r="X202" t="s">
        <v>43</v>
      </c>
      <c r="Y202" t="s">
        <v>46</v>
      </c>
      <c r="Z202" t="s">
        <v>43</v>
      </c>
      <c r="AA202" t="s">
        <v>43</v>
      </c>
      <c r="AB202" t="s">
        <v>43</v>
      </c>
      <c r="AC202" t="e">
        <f>VLOOKUP(Table1[[#This Row],[Capacitance]],Values!A$13:B$50,2,0)</f>
        <v>#N/A</v>
      </c>
      <c r="AE202" t="str">
        <f>CONCATENATE(Table1[[#This Row],[Capacitance]],Table1[[#This Row],[Stock]])</f>
        <v>2000pF</v>
      </c>
    </row>
    <row r="203" spans="1:31" hidden="1">
      <c r="A203" t="s">
        <v>28</v>
      </c>
      <c r="B203" t="s">
        <v>29</v>
      </c>
      <c r="C203" t="s">
        <v>399</v>
      </c>
      <c r="D203" t="s">
        <v>400</v>
      </c>
      <c r="E203" t="s">
        <v>32</v>
      </c>
      <c r="F203" t="s">
        <v>401</v>
      </c>
      <c r="G203">
        <v>8474</v>
      </c>
      <c r="H203">
        <v>0</v>
      </c>
      <c r="I203">
        <v>0.22</v>
      </c>
      <c r="J203">
        <v>0</v>
      </c>
      <c r="K203">
        <v>1</v>
      </c>
      <c r="L203" t="s">
        <v>34</v>
      </c>
      <c r="M203" t="s">
        <v>35</v>
      </c>
      <c r="N203" t="s">
        <v>366</v>
      </c>
      <c r="O203" t="s">
        <v>72</v>
      </c>
      <c r="P203" t="s">
        <v>178</v>
      </c>
      <c r="Q203" t="s">
        <v>73</v>
      </c>
      <c r="R203" t="s">
        <v>40</v>
      </c>
      <c r="S203" t="s">
        <v>41</v>
      </c>
      <c r="T203" t="s">
        <v>42</v>
      </c>
      <c r="U203" t="s">
        <v>43</v>
      </c>
      <c r="V203" t="s">
        <v>44</v>
      </c>
      <c r="W203" t="s">
        <v>45</v>
      </c>
      <c r="X203" t="s">
        <v>43</v>
      </c>
      <c r="Y203" t="s">
        <v>46</v>
      </c>
      <c r="Z203" t="s">
        <v>43</v>
      </c>
      <c r="AA203" t="s">
        <v>43</v>
      </c>
      <c r="AB203" t="s">
        <v>43</v>
      </c>
      <c r="AC203" t="e">
        <f>VLOOKUP(Table1[[#This Row],[Capacitance]],Values!A$13:B$50,2,0)</f>
        <v>#N/A</v>
      </c>
      <c r="AE203" t="str">
        <f>CONCATENATE(Table1[[#This Row],[Capacitance]],Table1[[#This Row],[Stock]])</f>
        <v>2000pF</v>
      </c>
    </row>
    <row r="204" spans="1:31" hidden="1">
      <c r="A204" t="s">
        <v>28</v>
      </c>
      <c r="B204" t="s">
        <v>29</v>
      </c>
      <c r="C204" t="s">
        <v>263</v>
      </c>
      <c r="D204" t="s">
        <v>264</v>
      </c>
      <c r="E204" t="s">
        <v>32</v>
      </c>
      <c r="F204" t="s">
        <v>265</v>
      </c>
      <c r="G204">
        <v>69727</v>
      </c>
      <c r="H204">
        <v>0</v>
      </c>
      <c r="I204">
        <v>0.17</v>
      </c>
      <c r="J204">
        <v>0</v>
      </c>
      <c r="K204">
        <v>1</v>
      </c>
      <c r="L204" t="s">
        <v>34</v>
      </c>
      <c r="M204" t="s">
        <v>35</v>
      </c>
      <c r="N204" t="s">
        <v>266</v>
      </c>
      <c r="O204" t="s">
        <v>72</v>
      </c>
      <c r="P204" t="s">
        <v>178</v>
      </c>
      <c r="Q204" t="s">
        <v>73</v>
      </c>
      <c r="R204" t="s">
        <v>40</v>
      </c>
      <c r="S204" t="s">
        <v>41</v>
      </c>
      <c r="T204" t="s">
        <v>42</v>
      </c>
      <c r="U204" t="s">
        <v>43</v>
      </c>
      <c r="V204" t="s">
        <v>44</v>
      </c>
      <c r="W204" t="s">
        <v>45</v>
      </c>
      <c r="X204" t="s">
        <v>43</v>
      </c>
      <c r="Y204" t="s">
        <v>46</v>
      </c>
      <c r="Z204" t="s">
        <v>43</v>
      </c>
      <c r="AA204" t="s">
        <v>43</v>
      </c>
      <c r="AB204" t="s">
        <v>43</v>
      </c>
      <c r="AC204" t="e">
        <f>VLOOKUP(Table1[[#This Row],[Capacitance]],Values!A$13:B$50,2,0)</f>
        <v>#N/A</v>
      </c>
      <c r="AE204" t="str">
        <f>CONCATENATE(Table1[[#This Row],[Capacitance]],Table1[[#This Row],[Stock]])</f>
        <v>200pF</v>
      </c>
    </row>
    <row r="205" spans="1:31" hidden="1">
      <c r="A205" t="s">
        <v>28</v>
      </c>
      <c r="B205" t="s">
        <v>29</v>
      </c>
      <c r="C205" t="s">
        <v>308</v>
      </c>
      <c r="D205" t="s">
        <v>309</v>
      </c>
      <c r="E205" t="s">
        <v>32</v>
      </c>
      <c r="F205" t="s">
        <v>310</v>
      </c>
      <c r="G205">
        <v>86586</v>
      </c>
      <c r="H205">
        <v>0</v>
      </c>
      <c r="I205">
        <v>0.19</v>
      </c>
      <c r="J205">
        <v>0</v>
      </c>
      <c r="K205">
        <v>1</v>
      </c>
      <c r="L205" t="s">
        <v>34</v>
      </c>
      <c r="M205" t="s">
        <v>35</v>
      </c>
      <c r="N205" t="s">
        <v>304</v>
      </c>
      <c r="O205" t="s">
        <v>72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44</v>
      </c>
      <c r="W205" t="s">
        <v>45</v>
      </c>
      <c r="X205" t="s">
        <v>43</v>
      </c>
      <c r="Y205" t="s">
        <v>46</v>
      </c>
      <c r="Z205" t="s">
        <v>43</v>
      </c>
      <c r="AA205" t="s">
        <v>43</v>
      </c>
      <c r="AB205" t="s">
        <v>43</v>
      </c>
      <c r="AC205" t="str">
        <f>VLOOKUP(Table1[[#This Row],[Capacitance]],Values!A$13:B$50,2,0)</f>
        <v>STOCK</v>
      </c>
      <c r="AE205" t="str">
        <f>CONCATENATE(Table1[[#This Row],[Capacitance]],Table1[[#This Row],[Stock]])</f>
        <v>2200pF</v>
      </c>
    </row>
    <row r="206" spans="1:31" hidden="1">
      <c r="A206" t="s">
        <v>28</v>
      </c>
      <c r="B206" t="s">
        <v>29</v>
      </c>
      <c r="C206" t="s">
        <v>549</v>
      </c>
      <c r="D206" t="s">
        <v>550</v>
      </c>
      <c r="E206" t="s">
        <v>32</v>
      </c>
      <c r="F206" t="s">
        <v>551</v>
      </c>
      <c r="G206">
        <v>18411</v>
      </c>
      <c r="H206">
        <v>0</v>
      </c>
      <c r="I206">
        <v>0.34</v>
      </c>
      <c r="J206">
        <v>0</v>
      </c>
      <c r="K206">
        <v>1</v>
      </c>
      <c r="L206" t="s">
        <v>34</v>
      </c>
      <c r="M206" t="s">
        <v>35</v>
      </c>
      <c r="N206" t="s">
        <v>304</v>
      </c>
      <c r="O206" t="s">
        <v>185</v>
      </c>
      <c r="P206" t="s">
        <v>38</v>
      </c>
      <c r="Q206" t="s">
        <v>73</v>
      </c>
      <c r="R206" t="s">
        <v>40</v>
      </c>
      <c r="S206" t="s">
        <v>41</v>
      </c>
      <c r="T206" t="s">
        <v>42</v>
      </c>
      <c r="U206" t="s">
        <v>43</v>
      </c>
      <c r="V206" t="s">
        <v>44</v>
      </c>
      <c r="W206" t="s">
        <v>45</v>
      </c>
      <c r="X206" t="s">
        <v>43</v>
      </c>
      <c r="Y206" t="s">
        <v>46</v>
      </c>
      <c r="Z206" t="s">
        <v>43</v>
      </c>
      <c r="AA206" t="s">
        <v>43</v>
      </c>
      <c r="AB206" t="s">
        <v>43</v>
      </c>
      <c r="AC206" t="str">
        <f>VLOOKUP(Table1[[#This Row],[Capacitance]],Values!A$13:B$50,2,0)</f>
        <v>STOCK</v>
      </c>
      <c r="AE206" t="str">
        <f>CONCATENATE(Table1[[#This Row],[Capacitance]],Table1[[#This Row],[Stock]])</f>
        <v>2200pF</v>
      </c>
    </row>
    <row r="207" spans="1:31" hidden="1">
      <c r="A207" t="s">
        <v>28</v>
      </c>
      <c r="B207" t="s">
        <v>29</v>
      </c>
      <c r="C207" t="s">
        <v>838</v>
      </c>
      <c r="D207" t="s">
        <v>839</v>
      </c>
      <c r="E207" t="s">
        <v>32</v>
      </c>
      <c r="F207" t="s">
        <v>840</v>
      </c>
      <c r="G207">
        <v>11530</v>
      </c>
      <c r="H207">
        <v>0</v>
      </c>
      <c r="I207">
        <v>0.1</v>
      </c>
      <c r="J207">
        <v>0</v>
      </c>
      <c r="K207">
        <v>1</v>
      </c>
      <c r="L207" t="s">
        <v>34</v>
      </c>
      <c r="M207" t="s">
        <v>35</v>
      </c>
      <c r="N207" t="s">
        <v>304</v>
      </c>
      <c r="O207" t="s">
        <v>37</v>
      </c>
      <c r="P207" t="s">
        <v>38</v>
      </c>
      <c r="Q207" t="s">
        <v>39</v>
      </c>
      <c r="R207" t="s">
        <v>40</v>
      </c>
      <c r="S207" t="s">
        <v>41</v>
      </c>
      <c r="T207" t="s">
        <v>42</v>
      </c>
      <c r="U207" t="s">
        <v>43</v>
      </c>
      <c r="V207" t="s">
        <v>44</v>
      </c>
      <c r="W207" t="s">
        <v>45</v>
      </c>
      <c r="X207" t="s">
        <v>43</v>
      </c>
      <c r="Y207" t="s">
        <v>46</v>
      </c>
      <c r="Z207" t="s">
        <v>43</v>
      </c>
      <c r="AA207" t="s">
        <v>43</v>
      </c>
      <c r="AB207" t="s">
        <v>43</v>
      </c>
      <c r="AC207" t="str">
        <f>VLOOKUP(Table1[[#This Row],[Capacitance]],Values!A$13:B$50,2,0)</f>
        <v>STOCK</v>
      </c>
      <c r="AE207" t="str">
        <f>CONCATENATE(Table1[[#This Row],[Capacitance]],Table1[[#This Row],[Stock]])</f>
        <v>2200pF</v>
      </c>
    </row>
    <row r="208" spans="1:31" hidden="1">
      <c r="A208" t="s">
        <v>28</v>
      </c>
      <c r="B208" t="s">
        <v>29</v>
      </c>
      <c r="C208" t="s">
        <v>909</v>
      </c>
      <c r="D208" t="s">
        <v>910</v>
      </c>
      <c r="E208" t="s">
        <v>32</v>
      </c>
      <c r="F208" t="s">
        <v>911</v>
      </c>
      <c r="G208">
        <v>1884</v>
      </c>
      <c r="H208">
        <v>0</v>
      </c>
      <c r="I208">
        <v>0.28000000000000003</v>
      </c>
      <c r="J208">
        <v>0</v>
      </c>
      <c r="K208">
        <v>1</v>
      </c>
      <c r="L208" t="s">
        <v>34</v>
      </c>
      <c r="M208" t="s">
        <v>35</v>
      </c>
      <c r="N208" t="s">
        <v>304</v>
      </c>
      <c r="O208" t="s">
        <v>569</v>
      </c>
      <c r="P208" t="s">
        <v>38</v>
      </c>
      <c r="Q208" t="s">
        <v>73</v>
      </c>
      <c r="R208" t="s">
        <v>40</v>
      </c>
      <c r="S208" t="s">
        <v>41</v>
      </c>
      <c r="T208" t="s">
        <v>42</v>
      </c>
      <c r="U208" t="s">
        <v>43</v>
      </c>
      <c r="V208" t="s">
        <v>44</v>
      </c>
      <c r="W208" t="s">
        <v>45</v>
      </c>
      <c r="X208" t="s">
        <v>43</v>
      </c>
      <c r="Y208" t="s">
        <v>46</v>
      </c>
      <c r="Z208" t="s">
        <v>43</v>
      </c>
      <c r="AA208" t="s">
        <v>43</v>
      </c>
      <c r="AB208" t="s">
        <v>43</v>
      </c>
      <c r="AC208" t="str">
        <f>VLOOKUP(Table1[[#This Row],[Capacitance]],Values!A$13:B$50,2,0)</f>
        <v>STOCK</v>
      </c>
      <c r="AE208" t="str">
        <f>CONCATENATE(Table1[[#This Row],[Capacitance]],Table1[[#This Row],[Stock]])</f>
        <v>2200pF</v>
      </c>
    </row>
    <row r="209" spans="1:31" hidden="1">
      <c r="A209" t="s">
        <v>28</v>
      </c>
      <c r="B209" t="s">
        <v>283</v>
      </c>
      <c r="C209" t="s">
        <v>301</v>
      </c>
      <c r="D209" t="s">
        <v>302</v>
      </c>
      <c r="E209" t="s">
        <v>32</v>
      </c>
      <c r="F209" t="s">
        <v>303</v>
      </c>
      <c r="G209">
        <v>12456</v>
      </c>
      <c r="H209">
        <v>0</v>
      </c>
      <c r="I209">
        <v>0.2</v>
      </c>
      <c r="J209">
        <v>0</v>
      </c>
      <c r="K209">
        <v>1</v>
      </c>
      <c r="L209" t="s">
        <v>34</v>
      </c>
      <c r="M209" t="s">
        <v>35</v>
      </c>
      <c r="N209" t="s">
        <v>304</v>
      </c>
      <c r="O209" t="s">
        <v>37</v>
      </c>
      <c r="P209" t="s">
        <v>287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44</v>
      </c>
      <c r="W209" t="s">
        <v>45</v>
      </c>
      <c r="X209" t="s">
        <v>43</v>
      </c>
      <c r="Y209" t="s">
        <v>288</v>
      </c>
      <c r="Z209" t="s">
        <v>43</v>
      </c>
      <c r="AA209" t="s">
        <v>43</v>
      </c>
      <c r="AB209" t="s">
        <v>43</v>
      </c>
      <c r="AC209" t="str">
        <f>VLOOKUP(Table1[[#This Row],[Capacitance]],Values!A$13:B$50,2,0)</f>
        <v>STOCK</v>
      </c>
      <c r="AE209" t="str">
        <f>CONCATENATE(Table1[[#This Row],[Capacitance]],Table1[[#This Row],[Stock]])</f>
        <v>2200pF</v>
      </c>
    </row>
    <row r="210" spans="1:31" hidden="1">
      <c r="A210" t="s">
        <v>28</v>
      </c>
      <c r="B210" t="s">
        <v>283</v>
      </c>
      <c r="C210" t="s">
        <v>690</v>
      </c>
      <c r="D210" t="s">
        <v>691</v>
      </c>
      <c r="E210" t="s">
        <v>32</v>
      </c>
      <c r="F210" t="s">
        <v>692</v>
      </c>
      <c r="G210">
        <v>11035</v>
      </c>
      <c r="H210">
        <v>0</v>
      </c>
      <c r="I210">
        <v>0.27</v>
      </c>
      <c r="J210">
        <v>0</v>
      </c>
      <c r="K210">
        <v>1</v>
      </c>
      <c r="L210" t="s">
        <v>34</v>
      </c>
      <c r="M210" t="s">
        <v>35</v>
      </c>
      <c r="N210" t="s">
        <v>304</v>
      </c>
      <c r="O210" t="s">
        <v>72</v>
      </c>
      <c r="P210" t="s">
        <v>287</v>
      </c>
      <c r="Q210" t="s">
        <v>478</v>
      </c>
      <c r="R210" t="s">
        <v>40</v>
      </c>
      <c r="S210" t="s">
        <v>41</v>
      </c>
      <c r="T210" t="s">
        <v>42</v>
      </c>
      <c r="U210" t="s">
        <v>43</v>
      </c>
      <c r="V210" t="s">
        <v>44</v>
      </c>
      <c r="W210" t="s">
        <v>45</v>
      </c>
      <c r="X210" t="s">
        <v>43</v>
      </c>
      <c r="Y210" t="s">
        <v>288</v>
      </c>
      <c r="Z210" t="s">
        <v>43</v>
      </c>
      <c r="AA210" t="s">
        <v>43</v>
      </c>
      <c r="AB210" t="s">
        <v>43</v>
      </c>
      <c r="AC210" t="str">
        <f>VLOOKUP(Table1[[#This Row],[Capacitance]],Values!A$13:B$50,2,0)</f>
        <v>STOCK</v>
      </c>
      <c r="AD210" t="s">
        <v>1247</v>
      </c>
      <c r="AE210" t="str">
        <f>CONCATENATE(Table1[[#This Row],[Capacitance]],Table1[[#This Row],[Stock]])</f>
        <v>2200pFSTOCK</v>
      </c>
    </row>
    <row r="211" spans="1:31" hidden="1">
      <c r="A211" t="s">
        <v>28</v>
      </c>
      <c r="B211" t="s">
        <v>29</v>
      </c>
      <c r="C211" t="s">
        <v>396</v>
      </c>
      <c r="D211" t="s">
        <v>397</v>
      </c>
      <c r="E211" t="s">
        <v>32</v>
      </c>
      <c r="F211" t="s">
        <v>398</v>
      </c>
      <c r="G211">
        <v>12103</v>
      </c>
      <c r="H211">
        <v>0</v>
      </c>
      <c r="I211">
        <v>0.22</v>
      </c>
      <c r="J211">
        <v>0</v>
      </c>
      <c r="K211">
        <v>1</v>
      </c>
      <c r="L211" t="s">
        <v>34</v>
      </c>
      <c r="M211" t="s">
        <v>35</v>
      </c>
      <c r="N211" t="s">
        <v>304</v>
      </c>
      <c r="O211" t="s">
        <v>72</v>
      </c>
      <c r="P211" t="s">
        <v>178</v>
      </c>
      <c r="Q211" t="s">
        <v>73</v>
      </c>
      <c r="R211" t="s">
        <v>40</v>
      </c>
      <c r="S211" t="s">
        <v>41</v>
      </c>
      <c r="T211" t="s">
        <v>42</v>
      </c>
      <c r="U211" t="s">
        <v>43</v>
      </c>
      <c r="V211" t="s">
        <v>44</v>
      </c>
      <c r="W211" t="s">
        <v>45</v>
      </c>
      <c r="X211" t="s">
        <v>43</v>
      </c>
      <c r="Y211" t="s">
        <v>46</v>
      </c>
      <c r="Z211" t="s">
        <v>43</v>
      </c>
      <c r="AA211" t="s">
        <v>43</v>
      </c>
      <c r="AB211" t="s">
        <v>43</v>
      </c>
      <c r="AC211" t="str">
        <f>VLOOKUP(Table1[[#This Row],[Capacitance]],Values!A$13:B$50,2,0)</f>
        <v>STOCK</v>
      </c>
      <c r="AE211" t="str">
        <f>CONCATENATE(Table1[[#This Row],[Capacitance]],Table1[[#This Row],[Stock]])</f>
        <v>2200pF</v>
      </c>
    </row>
    <row r="212" spans="1:31" hidden="1">
      <c r="A212" t="s">
        <v>28</v>
      </c>
      <c r="B212" t="s">
        <v>283</v>
      </c>
      <c r="C212" t="s">
        <v>693</v>
      </c>
      <c r="D212" t="s">
        <v>694</v>
      </c>
      <c r="E212" t="s">
        <v>32</v>
      </c>
      <c r="F212" t="s">
        <v>695</v>
      </c>
      <c r="G212">
        <v>5430</v>
      </c>
      <c r="H212">
        <v>0</v>
      </c>
      <c r="I212">
        <v>0.27</v>
      </c>
      <c r="J212">
        <v>0</v>
      </c>
      <c r="K212">
        <v>1</v>
      </c>
      <c r="L212" t="s">
        <v>34</v>
      </c>
      <c r="M212" t="s">
        <v>35</v>
      </c>
      <c r="N212" t="s">
        <v>696</v>
      </c>
      <c r="O212" t="s">
        <v>72</v>
      </c>
      <c r="P212" t="s">
        <v>287</v>
      </c>
      <c r="Q212" t="s">
        <v>478</v>
      </c>
      <c r="R212" t="s">
        <v>40</v>
      </c>
      <c r="S212" t="s">
        <v>41</v>
      </c>
      <c r="T212" t="s">
        <v>42</v>
      </c>
      <c r="U212" t="s">
        <v>43</v>
      </c>
      <c r="V212" t="s">
        <v>44</v>
      </c>
      <c r="W212" t="s">
        <v>45</v>
      </c>
      <c r="X212" t="s">
        <v>43</v>
      </c>
      <c r="Y212" t="s">
        <v>288</v>
      </c>
      <c r="Z212" t="s">
        <v>43</v>
      </c>
      <c r="AA212" t="s">
        <v>43</v>
      </c>
      <c r="AB212" t="s">
        <v>43</v>
      </c>
      <c r="AC212" t="e">
        <f>VLOOKUP(Table1[[#This Row],[Capacitance]],Values!A$13:B$50,2,0)</f>
        <v>#N/A</v>
      </c>
      <c r="AE212" t="str">
        <f>CONCATENATE(Table1[[#This Row],[Capacitance]],Table1[[#This Row],[Stock]])</f>
        <v>220pF</v>
      </c>
    </row>
    <row r="213" spans="1:31" hidden="1">
      <c r="A213" t="s">
        <v>28</v>
      </c>
      <c r="B213" t="s">
        <v>29</v>
      </c>
      <c r="C213" t="s">
        <v>848</v>
      </c>
      <c r="D213" t="s">
        <v>849</v>
      </c>
      <c r="E213" t="s">
        <v>32</v>
      </c>
      <c r="F213" t="s">
        <v>850</v>
      </c>
      <c r="G213">
        <v>3514</v>
      </c>
      <c r="H213">
        <v>0</v>
      </c>
      <c r="I213">
        <v>0.16</v>
      </c>
      <c r="J213">
        <v>0</v>
      </c>
      <c r="K213">
        <v>1</v>
      </c>
      <c r="L213" t="s">
        <v>34</v>
      </c>
      <c r="M213" t="s">
        <v>35</v>
      </c>
      <c r="N213" t="s">
        <v>696</v>
      </c>
      <c r="O213" t="s">
        <v>72</v>
      </c>
      <c r="P213" t="s">
        <v>38</v>
      </c>
      <c r="Q213" t="s">
        <v>73</v>
      </c>
      <c r="R213" t="s">
        <v>40</v>
      </c>
      <c r="S213" t="s">
        <v>41</v>
      </c>
      <c r="T213" t="s">
        <v>42</v>
      </c>
      <c r="U213" t="s">
        <v>43</v>
      </c>
      <c r="V213" t="s">
        <v>44</v>
      </c>
      <c r="W213" t="s">
        <v>45</v>
      </c>
      <c r="X213" t="s">
        <v>43</v>
      </c>
      <c r="Y213" t="s">
        <v>46</v>
      </c>
      <c r="Z213" t="s">
        <v>43</v>
      </c>
      <c r="AA213" t="s">
        <v>43</v>
      </c>
      <c r="AB213" t="s">
        <v>43</v>
      </c>
      <c r="AC213" t="e">
        <f>VLOOKUP(Table1[[#This Row],[Capacitance]],Values!A$13:B$50,2,0)</f>
        <v>#N/A</v>
      </c>
      <c r="AE213" t="str">
        <f>CONCATENATE(Table1[[#This Row],[Capacitance]],Table1[[#This Row],[Stock]])</f>
        <v>220pF</v>
      </c>
    </row>
    <row r="214" spans="1:31" hidden="1">
      <c r="A214" t="s">
        <v>28</v>
      </c>
      <c r="B214" t="s">
        <v>29</v>
      </c>
      <c r="C214" t="s">
        <v>856</v>
      </c>
      <c r="D214" t="s">
        <v>857</v>
      </c>
      <c r="E214" t="s">
        <v>32</v>
      </c>
      <c r="F214" t="s">
        <v>858</v>
      </c>
      <c r="G214">
        <v>3761</v>
      </c>
      <c r="H214">
        <v>0</v>
      </c>
      <c r="I214">
        <v>0.18</v>
      </c>
      <c r="J214">
        <v>0</v>
      </c>
      <c r="K214">
        <v>1</v>
      </c>
      <c r="L214" t="s">
        <v>34</v>
      </c>
      <c r="M214" t="s">
        <v>35</v>
      </c>
      <c r="N214" t="s">
        <v>696</v>
      </c>
      <c r="O214" t="s">
        <v>72</v>
      </c>
      <c r="P214" t="s">
        <v>178</v>
      </c>
      <c r="Q214" t="s">
        <v>73</v>
      </c>
      <c r="R214" t="s">
        <v>40</v>
      </c>
      <c r="S214" t="s">
        <v>41</v>
      </c>
      <c r="T214" t="s">
        <v>42</v>
      </c>
      <c r="U214" t="s">
        <v>43</v>
      </c>
      <c r="V214" t="s">
        <v>44</v>
      </c>
      <c r="W214" t="s">
        <v>45</v>
      </c>
      <c r="X214" t="s">
        <v>43</v>
      </c>
      <c r="Y214" t="s">
        <v>46</v>
      </c>
      <c r="Z214" t="s">
        <v>43</v>
      </c>
      <c r="AA214" t="s">
        <v>43</v>
      </c>
      <c r="AB214" t="s">
        <v>43</v>
      </c>
      <c r="AC214" t="e">
        <f>VLOOKUP(Table1[[#This Row],[Capacitance]],Values!A$13:B$50,2,0)</f>
        <v>#N/A</v>
      </c>
      <c r="AE214" t="str">
        <f>CONCATENATE(Table1[[#This Row],[Capacitance]],Table1[[#This Row],[Stock]])</f>
        <v>220pF</v>
      </c>
    </row>
    <row r="215" spans="1:31" hidden="1">
      <c r="A215" t="s">
        <v>28</v>
      </c>
      <c r="B215" t="s">
        <v>29</v>
      </c>
      <c r="C215" t="s">
        <v>962</v>
      </c>
      <c r="D215" t="s">
        <v>963</v>
      </c>
      <c r="E215" t="s">
        <v>32</v>
      </c>
      <c r="F215" t="s">
        <v>964</v>
      </c>
      <c r="G215">
        <v>7490</v>
      </c>
      <c r="H215">
        <v>0</v>
      </c>
      <c r="I215">
        <v>0.12</v>
      </c>
      <c r="J215">
        <v>0</v>
      </c>
      <c r="K215">
        <v>1</v>
      </c>
      <c r="L215" t="s">
        <v>34</v>
      </c>
      <c r="M215" t="s">
        <v>35</v>
      </c>
      <c r="N215" t="s">
        <v>696</v>
      </c>
      <c r="O215" t="s">
        <v>37</v>
      </c>
      <c r="P215" t="s">
        <v>38</v>
      </c>
      <c r="Q215" t="s">
        <v>39</v>
      </c>
      <c r="R215" t="s">
        <v>40</v>
      </c>
      <c r="S215" t="s">
        <v>41</v>
      </c>
      <c r="T215" t="s">
        <v>42</v>
      </c>
      <c r="U215" t="s">
        <v>43</v>
      </c>
      <c r="V215" t="s">
        <v>44</v>
      </c>
      <c r="W215" t="s">
        <v>45</v>
      </c>
      <c r="X215" t="s">
        <v>43</v>
      </c>
      <c r="Y215" t="s">
        <v>46</v>
      </c>
      <c r="Z215" t="s">
        <v>43</v>
      </c>
      <c r="AA215" t="s">
        <v>43</v>
      </c>
      <c r="AB215" t="s">
        <v>43</v>
      </c>
      <c r="AC215" t="e">
        <f>VLOOKUP(Table1[[#This Row],[Capacitance]],Values!A$13:B$50,2,0)</f>
        <v>#N/A</v>
      </c>
      <c r="AE215" t="str">
        <f>CONCATENATE(Table1[[#This Row],[Capacitance]],Table1[[#This Row],[Stock]])</f>
        <v>220pF</v>
      </c>
    </row>
    <row r="216" spans="1:31" hidden="1">
      <c r="A216" t="s">
        <v>28</v>
      </c>
      <c r="B216" t="s">
        <v>47</v>
      </c>
      <c r="C216" t="s">
        <v>105</v>
      </c>
      <c r="D216" t="s">
        <v>106</v>
      </c>
      <c r="E216" t="s">
        <v>32</v>
      </c>
      <c r="F216" t="s">
        <v>107</v>
      </c>
      <c r="G216">
        <v>1071893</v>
      </c>
      <c r="H216">
        <v>0</v>
      </c>
      <c r="I216">
        <v>0.28999999999999998</v>
      </c>
      <c r="J216">
        <v>0</v>
      </c>
      <c r="K216">
        <v>1</v>
      </c>
      <c r="L216" t="s">
        <v>34</v>
      </c>
      <c r="M216" t="s">
        <v>35</v>
      </c>
      <c r="N216" t="s">
        <v>6751</v>
      </c>
      <c r="O216" t="s">
        <v>52</v>
      </c>
      <c r="P216" t="s">
        <v>53</v>
      </c>
      <c r="Q216" t="s">
        <v>54</v>
      </c>
      <c r="R216" t="s">
        <v>40</v>
      </c>
      <c r="S216" t="s">
        <v>55</v>
      </c>
      <c r="T216" t="s">
        <v>42</v>
      </c>
      <c r="U216" t="s">
        <v>43</v>
      </c>
      <c r="V216" t="s">
        <v>44</v>
      </c>
      <c r="W216" t="s">
        <v>45</v>
      </c>
      <c r="X216" t="s">
        <v>43</v>
      </c>
      <c r="Y216" t="s">
        <v>56</v>
      </c>
      <c r="Z216" t="s">
        <v>43</v>
      </c>
      <c r="AA216" t="s">
        <v>43</v>
      </c>
      <c r="AB216" t="s">
        <v>43</v>
      </c>
      <c r="AC216" t="str">
        <f>VLOOKUP(Table1[[#This Row],[Capacitance]],Values!A$13:B$50,2,0)</f>
        <v>STOCK</v>
      </c>
      <c r="AE216" t="str">
        <f>CONCATENATE(Table1[[#This Row],[Capacitance]],Table1[[#This Row],[Stock]])</f>
        <v>22ÂuF</v>
      </c>
    </row>
    <row r="217" spans="1:31" hidden="1">
      <c r="A217" t="s">
        <v>28</v>
      </c>
      <c r="B217" t="s">
        <v>47</v>
      </c>
      <c r="C217" t="s">
        <v>933</v>
      </c>
      <c r="D217" t="s">
        <v>934</v>
      </c>
      <c r="E217" t="s">
        <v>32</v>
      </c>
      <c r="F217" t="s">
        <v>107</v>
      </c>
      <c r="G217">
        <v>8495</v>
      </c>
      <c r="H217">
        <v>0</v>
      </c>
      <c r="I217">
        <v>0.37</v>
      </c>
      <c r="J217">
        <v>0</v>
      </c>
      <c r="K217">
        <v>1</v>
      </c>
      <c r="L217" t="s">
        <v>34</v>
      </c>
      <c r="M217" t="s">
        <v>35</v>
      </c>
      <c r="N217" t="s">
        <v>6751</v>
      </c>
      <c r="O217" t="s">
        <v>52</v>
      </c>
      <c r="P217" t="s">
        <v>53</v>
      </c>
      <c r="Q217" t="s">
        <v>54</v>
      </c>
      <c r="R217" t="s">
        <v>40</v>
      </c>
      <c r="S217" t="s">
        <v>55</v>
      </c>
      <c r="T217" t="s">
        <v>42</v>
      </c>
      <c r="U217" t="s">
        <v>43</v>
      </c>
      <c r="V217" t="s">
        <v>44</v>
      </c>
      <c r="W217" t="s">
        <v>45</v>
      </c>
      <c r="X217" t="s">
        <v>43</v>
      </c>
      <c r="Y217" t="s">
        <v>56</v>
      </c>
      <c r="Z217" t="s">
        <v>43</v>
      </c>
      <c r="AA217" t="s">
        <v>43</v>
      </c>
      <c r="AB217" t="s">
        <v>43</v>
      </c>
      <c r="AC217" t="str">
        <f>VLOOKUP(Table1[[#This Row],[Capacitance]],Values!A$13:B$50,2,0)</f>
        <v>STOCK</v>
      </c>
      <c r="AE217" t="str">
        <f>CONCATENATE(Table1[[#This Row],[Capacitance]],Table1[[#This Row],[Stock]])</f>
        <v>22ÂuF</v>
      </c>
    </row>
    <row r="218" spans="1:31" hidden="1">
      <c r="A218" t="s">
        <v>28</v>
      </c>
      <c r="B218" t="s">
        <v>91</v>
      </c>
      <c r="C218" t="s">
        <v>806</v>
      </c>
      <c r="D218" t="s">
        <v>807</v>
      </c>
      <c r="E218" t="s">
        <v>32</v>
      </c>
      <c r="F218" t="s">
        <v>107</v>
      </c>
      <c r="G218">
        <v>3996</v>
      </c>
      <c r="H218">
        <v>0</v>
      </c>
      <c r="I218">
        <v>0.32</v>
      </c>
      <c r="J218">
        <v>0</v>
      </c>
      <c r="K218">
        <v>1</v>
      </c>
      <c r="L218" t="s">
        <v>34</v>
      </c>
      <c r="M218" t="s">
        <v>35</v>
      </c>
      <c r="N218" t="s">
        <v>6751</v>
      </c>
      <c r="O218" t="s">
        <v>52</v>
      </c>
      <c r="P218" t="s">
        <v>53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44</v>
      </c>
      <c r="W218" t="s">
        <v>45</v>
      </c>
      <c r="X218" t="s">
        <v>43</v>
      </c>
      <c r="Y218" t="s">
        <v>96</v>
      </c>
      <c r="Z218" t="s">
        <v>43</v>
      </c>
      <c r="AA218" t="s">
        <v>43</v>
      </c>
      <c r="AB218" t="s">
        <v>43</v>
      </c>
      <c r="AC218" t="str">
        <f>VLOOKUP(Table1[[#This Row],[Capacitance]],Values!A$13:B$50,2,0)</f>
        <v>STOCK</v>
      </c>
      <c r="AE218" t="str">
        <f>CONCATENATE(Table1[[#This Row],[Capacitance]],Table1[[#This Row],[Stock]])</f>
        <v>22ÂuF</v>
      </c>
    </row>
    <row r="219" spans="1:31" hidden="1">
      <c r="A219" t="s">
        <v>28</v>
      </c>
      <c r="B219" t="s">
        <v>47</v>
      </c>
      <c r="C219" t="s">
        <v>965</v>
      </c>
      <c r="D219" t="s">
        <v>966</v>
      </c>
      <c r="E219" t="s">
        <v>32</v>
      </c>
      <c r="F219" t="s">
        <v>967</v>
      </c>
      <c r="G219">
        <v>140</v>
      </c>
      <c r="H219">
        <v>0</v>
      </c>
      <c r="I219">
        <v>0.25</v>
      </c>
      <c r="J219">
        <v>0</v>
      </c>
      <c r="K219">
        <v>1</v>
      </c>
      <c r="L219" t="s">
        <v>34</v>
      </c>
      <c r="M219" t="s">
        <v>35</v>
      </c>
      <c r="N219" t="s">
        <v>6751</v>
      </c>
      <c r="O219" t="s">
        <v>52</v>
      </c>
      <c r="P219" t="s">
        <v>53</v>
      </c>
      <c r="Q219" t="s">
        <v>115</v>
      </c>
      <c r="R219" t="s">
        <v>40</v>
      </c>
      <c r="S219" t="s">
        <v>116</v>
      </c>
      <c r="T219" t="s">
        <v>42</v>
      </c>
      <c r="U219" t="s">
        <v>43</v>
      </c>
      <c r="V219" t="s">
        <v>44</v>
      </c>
      <c r="W219" t="s">
        <v>45</v>
      </c>
      <c r="X219" t="s">
        <v>43</v>
      </c>
      <c r="Y219" t="s">
        <v>689</v>
      </c>
      <c r="Z219" t="s">
        <v>43</v>
      </c>
      <c r="AA219" t="s">
        <v>43</v>
      </c>
      <c r="AB219" t="s">
        <v>43</v>
      </c>
      <c r="AC219" t="str">
        <f>VLOOKUP(Table1[[#This Row],[Capacitance]],Values!A$13:B$50,2,0)</f>
        <v>STOCK</v>
      </c>
      <c r="AE219" t="str">
        <f>CONCATENATE(Table1[[#This Row],[Capacitance]],Table1[[#This Row],[Stock]])</f>
        <v>22ÂuF</v>
      </c>
    </row>
    <row r="220" spans="1:31" hidden="1">
      <c r="A220" t="s">
        <v>28</v>
      </c>
      <c r="B220" t="s">
        <v>47</v>
      </c>
      <c r="C220" t="s">
        <v>587</v>
      </c>
      <c r="D220" t="s">
        <v>588</v>
      </c>
      <c r="E220" t="s">
        <v>32</v>
      </c>
      <c r="F220" t="s">
        <v>589</v>
      </c>
      <c r="G220">
        <v>14685</v>
      </c>
      <c r="H220">
        <v>0</v>
      </c>
      <c r="I220">
        <v>0.37</v>
      </c>
      <c r="J220">
        <v>0</v>
      </c>
      <c r="K220">
        <v>1</v>
      </c>
      <c r="L220" t="s">
        <v>34</v>
      </c>
      <c r="M220" t="s">
        <v>35</v>
      </c>
      <c r="N220" t="s">
        <v>6751</v>
      </c>
      <c r="O220" t="s">
        <v>52</v>
      </c>
      <c r="P220" t="s">
        <v>590</v>
      </c>
      <c r="Q220" t="s">
        <v>115</v>
      </c>
      <c r="R220" t="s">
        <v>40</v>
      </c>
      <c r="S220" t="s">
        <v>116</v>
      </c>
      <c r="T220" t="s">
        <v>42</v>
      </c>
      <c r="U220" t="s">
        <v>43</v>
      </c>
      <c r="V220" t="s">
        <v>44</v>
      </c>
      <c r="W220" t="s">
        <v>45</v>
      </c>
      <c r="X220" t="s">
        <v>43</v>
      </c>
      <c r="Y220" t="s">
        <v>56</v>
      </c>
      <c r="Z220" t="s">
        <v>43</v>
      </c>
      <c r="AA220" t="s">
        <v>43</v>
      </c>
      <c r="AB220" t="s">
        <v>43</v>
      </c>
      <c r="AC220" t="str">
        <f>VLOOKUP(Table1[[#This Row],[Capacitance]],Values!A$13:B$50,2,0)</f>
        <v>STOCK</v>
      </c>
      <c r="AE220" t="str">
        <f>CONCATENATE(Table1[[#This Row],[Capacitance]],Table1[[#This Row],[Stock]])</f>
        <v>22ÂuF</v>
      </c>
    </row>
    <row r="221" spans="1:31" hidden="1">
      <c r="A221" t="s">
        <v>28</v>
      </c>
      <c r="B221" t="s">
        <v>47</v>
      </c>
      <c r="C221" t="s">
        <v>591</v>
      </c>
      <c r="D221" t="s">
        <v>592</v>
      </c>
      <c r="E221" t="s">
        <v>32</v>
      </c>
      <c r="F221" t="s">
        <v>593</v>
      </c>
      <c r="G221">
        <v>12273</v>
      </c>
      <c r="H221">
        <v>0</v>
      </c>
      <c r="I221">
        <v>0.37</v>
      </c>
      <c r="J221">
        <v>0</v>
      </c>
      <c r="K221">
        <v>1</v>
      </c>
      <c r="L221" t="s">
        <v>34</v>
      </c>
      <c r="M221" t="s">
        <v>35</v>
      </c>
      <c r="N221" t="s">
        <v>6751</v>
      </c>
      <c r="O221" t="s">
        <v>52</v>
      </c>
      <c r="P221" t="s">
        <v>590</v>
      </c>
      <c r="Q221" t="s">
        <v>594</v>
      </c>
      <c r="R221" t="s">
        <v>40</v>
      </c>
      <c r="S221" t="s">
        <v>41</v>
      </c>
      <c r="T221" t="s">
        <v>42</v>
      </c>
      <c r="U221" t="s">
        <v>43</v>
      </c>
      <c r="V221" t="s">
        <v>44</v>
      </c>
      <c r="W221" t="s">
        <v>45</v>
      </c>
      <c r="X221" t="s">
        <v>43</v>
      </c>
      <c r="Y221" t="s">
        <v>56</v>
      </c>
      <c r="Z221" t="s">
        <v>43</v>
      </c>
      <c r="AA221" t="s">
        <v>43</v>
      </c>
      <c r="AB221" t="s">
        <v>43</v>
      </c>
      <c r="AC221" t="str">
        <f>VLOOKUP(Table1[[#This Row],[Capacitance]],Values!A$13:B$50,2,0)</f>
        <v>STOCK</v>
      </c>
      <c r="AE221" t="str">
        <f>CONCATENATE(Table1[[#This Row],[Capacitance]],Table1[[#This Row],[Stock]])</f>
        <v>22ÂuF</v>
      </c>
    </row>
    <row r="222" spans="1:31" hidden="1">
      <c r="A222" t="s">
        <v>28</v>
      </c>
      <c r="B222" t="s">
        <v>91</v>
      </c>
      <c r="C222" t="s">
        <v>780</v>
      </c>
      <c r="D222" t="s">
        <v>781</v>
      </c>
      <c r="E222" t="s">
        <v>32</v>
      </c>
      <c r="F222" t="s">
        <v>782</v>
      </c>
      <c r="G222">
        <v>4000</v>
      </c>
      <c r="H222">
        <v>0</v>
      </c>
      <c r="I222">
        <v>0.38</v>
      </c>
      <c r="J222">
        <v>0</v>
      </c>
      <c r="K222">
        <v>1</v>
      </c>
      <c r="L222" t="s">
        <v>34</v>
      </c>
      <c r="M222" t="s">
        <v>35</v>
      </c>
      <c r="N222" t="s">
        <v>6751</v>
      </c>
      <c r="O222" t="s">
        <v>52</v>
      </c>
      <c r="P222" t="s">
        <v>783</v>
      </c>
      <c r="Q222" t="s">
        <v>115</v>
      </c>
      <c r="R222" t="s">
        <v>40</v>
      </c>
      <c r="S222" t="s">
        <v>116</v>
      </c>
      <c r="T222" t="s">
        <v>42</v>
      </c>
      <c r="U222" t="s">
        <v>43</v>
      </c>
      <c r="V222" t="s">
        <v>44</v>
      </c>
      <c r="W222" t="s">
        <v>45</v>
      </c>
      <c r="X222" t="s">
        <v>43</v>
      </c>
      <c r="Y222" t="s">
        <v>96</v>
      </c>
      <c r="Z222" t="s">
        <v>43</v>
      </c>
      <c r="AA222" t="s">
        <v>43</v>
      </c>
      <c r="AB222" t="s">
        <v>43</v>
      </c>
      <c r="AC222" t="str">
        <f>VLOOKUP(Table1[[#This Row],[Capacitance]],Values!A$13:B$50,2,0)</f>
        <v>STOCK</v>
      </c>
      <c r="AE222" t="str">
        <f>CONCATENATE(Table1[[#This Row],[Capacitance]],Table1[[#This Row],[Stock]])</f>
        <v>22ÂuF</v>
      </c>
    </row>
    <row r="223" spans="1:31" hidden="1">
      <c r="A223" t="s">
        <v>28</v>
      </c>
      <c r="B223" t="s">
        <v>91</v>
      </c>
      <c r="C223" t="s">
        <v>947</v>
      </c>
      <c r="D223" t="s">
        <v>948</v>
      </c>
      <c r="E223" t="s">
        <v>32</v>
      </c>
      <c r="F223" t="s">
        <v>949</v>
      </c>
      <c r="G223">
        <v>236</v>
      </c>
      <c r="H223">
        <v>0</v>
      </c>
      <c r="I223">
        <v>0.49</v>
      </c>
      <c r="J223">
        <v>0</v>
      </c>
      <c r="K223">
        <v>1</v>
      </c>
      <c r="L223" t="s">
        <v>34</v>
      </c>
      <c r="M223" t="s">
        <v>35</v>
      </c>
      <c r="N223" t="s">
        <v>6751</v>
      </c>
      <c r="O223" t="s">
        <v>52</v>
      </c>
      <c r="P223" t="s">
        <v>78</v>
      </c>
      <c r="Q223" t="s">
        <v>54</v>
      </c>
      <c r="R223" t="s">
        <v>40</v>
      </c>
      <c r="S223" t="s">
        <v>55</v>
      </c>
      <c r="T223" t="s">
        <v>42</v>
      </c>
      <c r="U223" t="s">
        <v>43</v>
      </c>
      <c r="V223" t="s">
        <v>44</v>
      </c>
      <c r="W223" t="s">
        <v>45</v>
      </c>
      <c r="X223" t="s">
        <v>43</v>
      </c>
      <c r="Y223" t="s">
        <v>288</v>
      </c>
      <c r="Z223" t="s">
        <v>43</v>
      </c>
      <c r="AA223" t="s">
        <v>43</v>
      </c>
      <c r="AB223" t="s">
        <v>43</v>
      </c>
      <c r="AC223" t="str">
        <f>VLOOKUP(Table1[[#This Row],[Capacitance]],Values!A$13:B$50,2,0)</f>
        <v>STOCK</v>
      </c>
      <c r="AE223" t="str">
        <f>CONCATENATE(Table1[[#This Row],[Capacitance]],Table1[[#This Row],[Stock]])</f>
        <v>22ÂuF</v>
      </c>
    </row>
    <row r="224" spans="1:31" hidden="1">
      <c r="A224" t="s">
        <v>28</v>
      </c>
      <c r="B224" t="s">
        <v>47</v>
      </c>
      <c r="C224" t="s">
        <v>822</v>
      </c>
      <c r="D224" t="s">
        <v>823</v>
      </c>
      <c r="E224" t="s">
        <v>32</v>
      </c>
      <c r="F224" t="s">
        <v>824</v>
      </c>
      <c r="G224">
        <v>2388</v>
      </c>
      <c r="H224">
        <v>0</v>
      </c>
      <c r="I224">
        <v>0.55000000000000004</v>
      </c>
      <c r="J224">
        <v>0</v>
      </c>
      <c r="K224">
        <v>1</v>
      </c>
      <c r="L224" t="s">
        <v>34</v>
      </c>
      <c r="M224" t="s">
        <v>35</v>
      </c>
      <c r="N224" t="s">
        <v>6751</v>
      </c>
      <c r="O224" t="s">
        <v>52</v>
      </c>
      <c r="P224" t="s">
        <v>64</v>
      </c>
      <c r="Q224" t="s">
        <v>773</v>
      </c>
      <c r="R224" t="s">
        <v>40</v>
      </c>
      <c r="S224" t="s">
        <v>41</v>
      </c>
      <c r="T224" t="s">
        <v>42</v>
      </c>
      <c r="U224" t="s">
        <v>43</v>
      </c>
      <c r="V224" t="s">
        <v>44</v>
      </c>
      <c r="W224" t="s">
        <v>45</v>
      </c>
      <c r="X224" t="s">
        <v>43</v>
      </c>
      <c r="Y224" t="s">
        <v>810</v>
      </c>
      <c r="Z224" t="s">
        <v>43</v>
      </c>
      <c r="AA224" t="s">
        <v>43</v>
      </c>
      <c r="AB224" t="s">
        <v>43</v>
      </c>
      <c r="AC224" t="str">
        <f>VLOOKUP(Table1[[#This Row],[Capacitance]],Values!A$13:B$50,2,0)</f>
        <v>STOCK</v>
      </c>
      <c r="AD224" t="s">
        <v>1247</v>
      </c>
      <c r="AE224" t="str">
        <f>CONCATENATE(Table1[[#This Row],[Capacitance]],Table1[[#This Row],[Stock]])</f>
        <v>22ÂuFSTOCK</v>
      </c>
    </row>
    <row r="225" spans="1:31" hidden="1">
      <c r="A225" t="s">
        <v>28</v>
      </c>
      <c r="B225" t="s">
        <v>91</v>
      </c>
      <c r="C225" t="s">
        <v>595</v>
      </c>
      <c r="D225" t="s">
        <v>596</v>
      </c>
      <c r="E225" t="s">
        <v>32</v>
      </c>
      <c r="F225" t="s">
        <v>597</v>
      </c>
      <c r="G225">
        <v>0</v>
      </c>
      <c r="H225">
        <v>0</v>
      </c>
      <c r="I225">
        <v>0.4</v>
      </c>
      <c r="J225">
        <v>0</v>
      </c>
      <c r="K225">
        <v>1</v>
      </c>
      <c r="L225" t="s">
        <v>34</v>
      </c>
      <c r="M225" t="s">
        <v>35</v>
      </c>
      <c r="N225" t="s">
        <v>6751</v>
      </c>
      <c r="O225" t="s">
        <v>52</v>
      </c>
      <c r="P225" t="s">
        <v>64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44</v>
      </c>
      <c r="W225" t="s">
        <v>45</v>
      </c>
      <c r="X225" t="s">
        <v>43</v>
      </c>
      <c r="Y225" t="s">
        <v>96</v>
      </c>
      <c r="Z225" t="s">
        <v>43</v>
      </c>
      <c r="AA225" t="s">
        <v>43</v>
      </c>
      <c r="AB225" t="s">
        <v>43</v>
      </c>
      <c r="AC225" t="str">
        <f>VLOOKUP(Table1[[#This Row],[Capacitance]],Values!A$13:B$50,2,0)</f>
        <v>STOCK</v>
      </c>
      <c r="AE225" t="str">
        <f>CONCATENATE(Table1[[#This Row],[Capacitance]],Table1[[#This Row],[Stock]])</f>
        <v>22ÂuF</v>
      </c>
    </row>
    <row r="226" spans="1:31" hidden="1">
      <c r="A226" t="s">
        <v>28</v>
      </c>
      <c r="B226" t="s">
        <v>47</v>
      </c>
      <c r="C226" t="s">
        <v>1014</v>
      </c>
      <c r="D226" t="s">
        <v>1015</v>
      </c>
      <c r="E226" t="s">
        <v>32</v>
      </c>
      <c r="F226" t="s">
        <v>597</v>
      </c>
      <c r="G226">
        <v>0</v>
      </c>
      <c r="H226">
        <v>0</v>
      </c>
      <c r="I226">
        <v>0.26</v>
      </c>
      <c r="J226">
        <v>0</v>
      </c>
      <c r="K226">
        <v>1</v>
      </c>
      <c r="L226" t="s">
        <v>34</v>
      </c>
      <c r="M226" t="s">
        <v>35</v>
      </c>
      <c r="N226" t="s">
        <v>6751</v>
      </c>
      <c r="O226" t="s">
        <v>52</v>
      </c>
      <c r="P226" t="s">
        <v>64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44</v>
      </c>
      <c r="W226" t="s">
        <v>45</v>
      </c>
      <c r="X226" t="s">
        <v>43</v>
      </c>
      <c r="Y226" t="s">
        <v>689</v>
      </c>
      <c r="Z226" t="s">
        <v>43</v>
      </c>
      <c r="AA226" t="s">
        <v>43</v>
      </c>
      <c r="AB226" t="s">
        <v>43</v>
      </c>
      <c r="AC226" t="str">
        <f>VLOOKUP(Table1[[#This Row],[Capacitance]],Values!A$13:B$50,2,0)</f>
        <v>STOCK</v>
      </c>
      <c r="AE226" t="str">
        <f>CONCATENATE(Table1[[#This Row],[Capacitance]],Table1[[#This Row],[Stock]])</f>
        <v>22ÂuF</v>
      </c>
    </row>
    <row r="227" spans="1:31" hidden="1">
      <c r="A227" t="s">
        <v>28</v>
      </c>
      <c r="B227" t="s">
        <v>47</v>
      </c>
      <c r="C227" t="s">
        <v>1054</v>
      </c>
      <c r="D227" t="s">
        <v>1055</v>
      </c>
      <c r="E227" t="s">
        <v>32</v>
      </c>
      <c r="F227" t="s">
        <v>1056</v>
      </c>
      <c r="G227">
        <v>0</v>
      </c>
      <c r="H227">
        <v>0</v>
      </c>
      <c r="I227">
        <v>0.55000000000000004</v>
      </c>
      <c r="J227">
        <v>0</v>
      </c>
      <c r="K227">
        <v>1</v>
      </c>
      <c r="L227" t="s">
        <v>34</v>
      </c>
      <c r="M227" t="s">
        <v>35</v>
      </c>
      <c r="N227" t="s">
        <v>6751</v>
      </c>
      <c r="O227" t="s">
        <v>52</v>
      </c>
      <c r="P227" t="s">
        <v>78</v>
      </c>
      <c r="Q227" t="s">
        <v>115</v>
      </c>
      <c r="R227" t="s">
        <v>40</v>
      </c>
      <c r="S227" t="s">
        <v>116</v>
      </c>
      <c r="T227" t="s">
        <v>42</v>
      </c>
      <c r="U227" t="s">
        <v>43</v>
      </c>
      <c r="V227" t="s">
        <v>44</v>
      </c>
      <c r="W227" t="s">
        <v>45</v>
      </c>
      <c r="X227" t="s">
        <v>43</v>
      </c>
      <c r="Y227" t="s">
        <v>810</v>
      </c>
      <c r="Z227" t="s">
        <v>43</v>
      </c>
      <c r="AA227" t="s">
        <v>43</v>
      </c>
      <c r="AB227" t="s">
        <v>43</v>
      </c>
      <c r="AC227" t="str">
        <f>VLOOKUP(Table1[[#This Row],[Capacitance]],Values!A$13:B$50,2,0)</f>
        <v>STOCK</v>
      </c>
      <c r="AE227" t="str">
        <f>CONCATENATE(Table1[[#This Row],[Capacitance]],Table1[[#This Row],[Stock]])</f>
        <v>22ÂuF</v>
      </c>
    </row>
    <row r="228" spans="1:31" hidden="1">
      <c r="A228" t="s">
        <v>28</v>
      </c>
      <c r="B228" t="s">
        <v>283</v>
      </c>
      <c r="C228" t="s">
        <v>501</v>
      </c>
      <c r="D228" t="s">
        <v>502</v>
      </c>
      <c r="E228" t="s">
        <v>32</v>
      </c>
      <c r="F228" t="s">
        <v>503</v>
      </c>
      <c r="G228">
        <v>24033</v>
      </c>
      <c r="H228">
        <v>0</v>
      </c>
      <c r="I228">
        <v>0.28999999999999998</v>
      </c>
      <c r="J228">
        <v>0</v>
      </c>
      <c r="K228">
        <v>1</v>
      </c>
      <c r="L228" t="s">
        <v>34</v>
      </c>
      <c r="M228" t="s">
        <v>35</v>
      </c>
      <c r="N228" t="s">
        <v>504</v>
      </c>
      <c r="O228" t="s">
        <v>72</v>
      </c>
      <c r="P228" t="s">
        <v>287</v>
      </c>
      <c r="Q228" t="s">
        <v>73</v>
      </c>
      <c r="R228" t="s">
        <v>40</v>
      </c>
      <c r="S228" t="s">
        <v>41</v>
      </c>
      <c r="T228" t="s">
        <v>42</v>
      </c>
      <c r="U228" t="s">
        <v>43</v>
      </c>
      <c r="V228" t="s">
        <v>44</v>
      </c>
      <c r="W228" t="s">
        <v>45</v>
      </c>
      <c r="X228" t="s">
        <v>43</v>
      </c>
      <c r="Y228" t="s">
        <v>288</v>
      </c>
      <c r="Z228" t="s">
        <v>43</v>
      </c>
      <c r="AA228" t="s">
        <v>43</v>
      </c>
      <c r="AB228" t="s">
        <v>43</v>
      </c>
      <c r="AC228" t="str">
        <f>VLOOKUP(Table1[[#This Row],[Capacitance]],Values!A$13:B$50,2,0)</f>
        <v>STOCK</v>
      </c>
      <c r="AD228" t="s">
        <v>1247</v>
      </c>
      <c r="AE228" t="str">
        <f>CONCATENATE(Table1[[#This Row],[Capacitance]],Table1[[#This Row],[Stock]])</f>
        <v>22pFSTOCK</v>
      </c>
    </row>
    <row r="229" spans="1:31" hidden="1">
      <c r="A229" t="s">
        <v>28</v>
      </c>
      <c r="B229" t="s">
        <v>29</v>
      </c>
      <c r="C229" t="s">
        <v>392</v>
      </c>
      <c r="D229" t="s">
        <v>393</v>
      </c>
      <c r="E229" t="s">
        <v>32</v>
      </c>
      <c r="F229" t="s">
        <v>394</v>
      </c>
      <c r="G229">
        <v>39857</v>
      </c>
      <c r="H229">
        <v>0</v>
      </c>
      <c r="I229">
        <v>0.22</v>
      </c>
      <c r="J229">
        <v>0</v>
      </c>
      <c r="K229">
        <v>1</v>
      </c>
      <c r="L229" t="s">
        <v>34</v>
      </c>
      <c r="M229" t="s">
        <v>35</v>
      </c>
      <c r="N229" t="s">
        <v>395</v>
      </c>
      <c r="O229" t="s">
        <v>72</v>
      </c>
      <c r="P229" t="s">
        <v>38</v>
      </c>
      <c r="Q229" t="s">
        <v>73</v>
      </c>
      <c r="R229" t="s">
        <v>40</v>
      </c>
      <c r="S229" t="s">
        <v>41</v>
      </c>
      <c r="T229" t="s">
        <v>42</v>
      </c>
      <c r="U229" t="s">
        <v>43</v>
      </c>
      <c r="V229" t="s">
        <v>44</v>
      </c>
      <c r="W229" t="s">
        <v>45</v>
      </c>
      <c r="X229" t="s">
        <v>43</v>
      </c>
      <c r="Y229" t="s">
        <v>46</v>
      </c>
      <c r="Z229" t="s">
        <v>43</v>
      </c>
      <c r="AA229" t="s">
        <v>43</v>
      </c>
      <c r="AB229" t="s">
        <v>43</v>
      </c>
      <c r="AC229" t="e">
        <f>VLOOKUP(Table1[[#This Row],[Capacitance]],Values!A$13:B$50,2,0)</f>
        <v>#N/A</v>
      </c>
      <c r="AE229" t="str">
        <f>CONCATENATE(Table1[[#This Row],[Capacitance]],Table1[[#This Row],[Stock]])</f>
        <v>2400pF</v>
      </c>
    </row>
    <row r="230" spans="1:31" hidden="1">
      <c r="A230" t="s">
        <v>28</v>
      </c>
      <c r="B230" t="s">
        <v>29</v>
      </c>
      <c r="C230" t="s">
        <v>339</v>
      </c>
      <c r="D230" t="s">
        <v>340</v>
      </c>
      <c r="E230" t="s">
        <v>32</v>
      </c>
      <c r="F230" t="s">
        <v>341</v>
      </c>
      <c r="G230">
        <v>9488</v>
      </c>
      <c r="H230">
        <v>0</v>
      </c>
      <c r="I230">
        <v>0.2</v>
      </c>
      <c r="J230">
        <v>0</v>
      </c>
      <c r="K230">
        <v>1</v>
      </c>
      <c r="L230" t="s">
        <v>34</v>
      </c>
      <c r="M230" t="s">
        <v>35</v>
      </c>
      <c r="N230" t="s">
        <v>342</v>
      </c>
      <c r="O230" t="s">
        <v>72</v>
      </c>
      <c r="P230" t="s">
        <v>178</v>
      </c>
      <c r="Q230" t="s">
        <v>73</v>
      </c>
      <c r="R230" t="s">
        <v>40</v>
      </c>
      <c r="S230" t="s">
        <v>41</v>
      </c>
      <c r="T230" t="s">
        <v>42</v>
      </c>
      <c r="U230" t="s">
        <v>43</v>
      </c>
      <c r="V230" t="s">
        <v>44</v>
      </c>
      <c r="W230" t="s">
        <v>45</v>
      </c>
      <c r="X230" t="s">
        <v>43</v>
      </c>
      <c r="Y230" t="s">
        <v>46</v>
      </c>
      <c r="Z230" t="s">
        <v>43</v>
      </c>
      <c r="AA230" t="s">
        <v>43</v>
      </c>
      <c r="AB230" t="s">
        <v>43</v>
      </c>
      <c r="AC230" t="e">
        <f>VLOOKUP(Table1[[#This Row],[Capacitance]],Values!A$13:B$50,2,0)</f>
        <v>#N/A</v>
      </c>
      <c r="AE230" t="str">
        <f>CONCATENATE(Table1[[#This Row],[Capacitance]],Table1[[#This Row],[Stock]])</f>
        <v>240pF</v>
      </c>
    </row>
    <row r="231" spans="1:31" hidden="1">
      <c r="A231" t="s">
        <v>28</v>
      </c>
      <c r="B231" t="s">
        <v>29</v>
      </c>
      <c r="C231" t="s">
        <v>786</v>
      </c>
      <c r="D231" t="s">
        <v>787</v>
      </c>
      <c r="E231" t="s">
        <v>32</v>
      </c>
      <c r="F231" t="s">
        <v>788</v>
      </c>
      <c r="G231">
        <v>9285</v>
      </c>
      <c r="H231">
        <v>0</v>
      </c>
      <c r="I231">
        <v>0.22</v>
      </c>
      <c r="J231">
        <v>0</v>
      </c>
      <c r="K231">
        <v>1</v>
      </c>
      <c r="L231" t="s">
        <v>34</v>
      </c>
      <c r="M231" t="s">
        <v>35</v>
      </c>
      <c r="N231" t="s">
        <v>789</v>
      </c>
      <c r="O231" t="s">
        <v>72</v>
      </c>
      <c r="P231" t="s">
        <v>38</v>
      </c>
      <c r="Q231" t="s">
        <v>73</v>
      </c>
      <c r="R231" t="s">
        <v>40</v>
      </c>
      <c r="S231" t="s">
        <v>41</v>
      </c>
      <c r="T231" t="s">
        <v>42</v>
      </c>
      <c r="U231" t="s">
        <v>43</v>
      </c>
      <c r="V231" t="s">
        <v>44</v>
      </c>
      <c r="W231" t="s">
        <v>45</v>
      </c>
      <c r="X231" t="s">
        <v>43</v>
      </c>
      <c r="Y231" t="s">
        <v>46</v>
      </c>
      <c r="Z231" t="s">
        <v>43</v>
      </c>
      <c r="AA231" t="s">
        <v>43</v>
      </c>
      <c r="AB231" t="s">
        <v>43</v>
      </c>
      <c r="AC231" t="e">
        <f>VLOOKUP(Table1[[#This Row],[Capacitance]],Values!A$13:B$50,2,0)</f>
        <v>#N/A</v>
      </c>
      <c r="AE231" t="str">
        <f>CONCATENATE(Table1[[#This Row],[Capacitance]],Table1[[#This Row],[Stock]])</f>
        <v>2700pF</v>
      </c>
    </row>
    <row r="232" spans="1:31" hidden="1">
      <c r="A232" t="s">
        <v>28</v>
      </c>
      <c r="B232" t="s">
        <v>29</v>
      </c>
      <c r="C232" t="s">
        <v>885</v>
      </c>
      <c r="D232" t="s">
        <v>886</v>
      </c>
      <c r="E232" t="s">
        <v>32</v>
      </c>
      <c r="F232" t="s">
        <v>788</v>
      </c>
      <c r="G232">
        <v>4104</v>
      </c>
      <c r="H232">
        <v>0</v>
      </c>
      <c r="I232">
        <v>0.22</v>
      </c>
      <c r="J232">
        <v>0</v>
      </c>
      <c r="K232">
        <v>1</v>
      </c>
      <c r="L232" t="s">
        <v>34</v>
      </c>
      <c r="M232" t="s">
        <v>35</v>
      </c>
      <c r="N232" t="s">
        <v>789</v>
      </c>
      <c r="O232" t="s">
        <v>72</v>
      </c>
      <c r="P232" t="s">
        <v>38</v>
      </c>
      <c r="Q232" t="s">
        <v>73</v>
      </c>
      <c r="R232" t="s">
        <v>40</v>
      </c>
      <c r="S232" t="s">
        <v>41</v>
      </c>
      <c r="T232" t="s">
        <v>42</v>
      </c>
      <c r="U232" t="s">
        <v>43</v>
      </c>
      <c r="V232" t="s">
        <v>44</v>
      </c>
      <c r="W232" t="s">
        <v>45</v>
      </c>
      <c r="X232" t="s">
        <v>43</v>
      </c>
      <c r="Y232" t="s">
        <v>46</v>
      </c>
      <c r="Z232" t="s">
        <v>43</v>
      </c>
      <c r="AA232" t="s">
        <v>43</v>
      </c>
      <c r="AB232" t="s">
        <v>43</v>
      </c>
      <c r="AC232" t="e">
        <f>VLOOKUP(Table1[[#This Row],[Capacitance]],Values!A$13:B$50,2,0)</f>
        <v>#N/A</v>
      </c>
      <c r="AE232" t="str">
        <f>CONCATENATE(Table1[[#This Row],[Capacitance]],Table1[[#This Row],[Stock]])</f>
        <v>2700pF</v>
      </c>
    </row>
    <row r="233" spans="1:31" hidden="1">
      <c r="A233" t="s">
        <v>28</v>
      </c>
      <c r="B233" t="s">
        <v>29</v>
      </c>
      <c r="C233" t="s">
        <v>311</v>
      </c>
      <c r="D233" t="s">
        <v>312</v>
      </c>
      <c r="E233" t="s">
        <v>32</v>
      </c>
      <c r="F233" t="s">
        <v>313</v>
      </c>
      <c r="G233">
        <v>23620</v>
      </c>
      <c r="H233">
        <v>0</v>
      </c>
      <c r="I233">
        <v>0.19</v>
      </c>
      <c r="J233">
        <v>0</v>
      </c>
      <c r="K233">
        <v>1</v>
      </c>
      <c r="L233" t="s">
        <v>34</v>
      </c>
      <c r="M233" t="s">
        <v>35</v>
      </c>
      <c r="N233" t="s">
        <v>314</v>
      </c>
      <c r="O233" t="s">
        <v>72</v>
      </c>
      <c r="P233" t="s">
        <v>178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44</v>
      </c>
      <c r="W233" t="s">
        <v>45</v>
      </c>
      <c r="X233" t="s">
        <v>43</v>
      </c>
      <c r="Y233" t="s">
        <v>46</v>
      </c>
      <c r="Z233" t="s">
        <v>43</v>
      </c>
      <c r="AA233" t="s">
        <v>43</v>
      </c>
      <c r="AB233" t="s">
        <v>43</v>
      </c>
      <c r="AC233" t="e">
        <f>VLOOKUP(Table1[[#This Row],[Capacitance]],Values!A$13:B$50,2,0)</f>
        <v>#N/A</v>
      </c>
      <c r="AE233" t="str">
        <f>CONCATENATE(Table1[[#This Row],[Capacitance]],Table1[[#This Row],[Stock]])</f>
        <v>270pF</v>
      </c>
    </row>
    <row r="234" spans="1:31" hidden="1">
      <c r="A234" t="s">
        <v>28</v>
      </c>
      <c r="B234" t="s">
        <v>29</v>
      </c>
      <c r="C234" t="s">
        <v>851</v>
      </c>
      <c r="D234" t="s">
        <v>852</v>
      </c>
      <c r="E234" t="s">
        <v>32</v>
      </c>
      <c r="F234" t="s">
        <v>853</v>
      </c>
      <c r="G234">
        <v>2646</v>
      </c>
      <c r="H234">
        <v>0</v>
      </c>
      <c r="I234">
        <v>0.16</v>
      </c>
      <c r="J234">
        <v>0</v>
      </c>
      <c r="K234">
        <v>1</v>
      </c>
      <c r="L234" t="s">
        <v>34</v>
      </c>
      <c r="M234" t="s">
        <v>35</v>
      </c>
      <c r="N234" t="s">
        <v>314</v>
      </c>
      <c r="O234" t="s">
        <v>72</v>
      </c>
      <c r="P234" t="s">
        <v>38</v>
      </c>
      <c r="Q234" t="s">
        <v>73</v>
      </c>
      <c r="R234" t="s">
        <v>40</v>
      </c>
      <c r="S234" t="s">
        <v>41</v>
      </c>
      <c r="T234" t="s">
        <v>42</v>
      </c>
      <c r="U234" t="s">
        <v>43</v>
      </c>
      <c r="V234" t="s">
        <v>44</v>
      </c>
      <c r="W234" t="s">
        <v>45</v>
      </c>
      <c r="X234" t="s">
        <v>43</v>
      </c>
      <c r="Y234" t="s">
        <v>46</v>
      </c>
      <c r="Z234" t="s">
        <v>43</v>
      </c>
      <c r="AA234" t="s">
        <v>43</v>
      </c>
      <c r="AB234" t="s">
        <v>43</v>
      </c>
      <c r="AC234" t="e">
        <f>VLOOKUP(Table1[[#This Row],[Capacitance]],Values!A$13:B$50,2,0)</f>
        <v>#N/A</v>
      </c>
      <c r="AE234" t="str">
        <f>CONCATENATE(Table1[[#This Row],[Capacitance]],Table1[[#This Row],[Stock]])</f>
        <v>270pF</v>
      </c>
    </row>
    <row r="235" spans="1:31" hidden="1">
      <c r="A235" t="s">
        <v>28</v>
      </c>
      <c r="B235" t="s">
        <v>283</v>
      </c>
      <c r="C235" t="s">
        <v>517</v>
      </c>
      <c r="D235" t="s">
        <v>518</v>
      </c>
      <c r="E235" t="s">
        <v>32</v>
      </c>
      <c r="F235" t="s">
        <v>519</v>
      </c>
      <c r="G235">
        <v>10683</v>
      </c>
      <c r="H235">
        <v>0</v>
      </c>
      <c r="I235">
        <v>0.3</v>
      </c>
      <c r="J235">
        <v>0</v>
      </c>
      <c r="K235">
        <v>1</v>
      </c>
      <c r="L235" t="s">
        <v>34</v>
      </c>
      <c r="M235" t="s">
        <v>35</v>
      </c>
      <c r="N235" t="s">
        <v>520</v>
      </c>
      <c r="O235" t="s">
        <v>72</v>
      </c>
      <c r="P235" t="s">
        <v>287</v>
      </c>
      <c r="Q235" t="s">
        <v>73</v>
      </c>
      <c r="R235" t="s">
        <v>40</v>
      </c>
      <c r="S235" t="s">
        <v>41</v>
      </c>
      <c r="T235" t="s">
        <v>42</v>
      </c>
      <c r="U235" t="s">
        <v>43</v>
      </c>
      <c r="V235" t="s">
        <v>44</v>
      </c>
      <c r="W235" t="s">
        <v>45</v>
      </c>
      <c r="X235" t="s">
        <v>43</v>
      </c>
      <c r="Y235" t="s">
        <v>288</v>
      </c>
      <c r="Z235" t="s">
        <v>43</v>
      </c>
      <c r="AA235" t="s">
        <v>43</v>
      </c>
      <c r="AB235" t="s">
        <v>43</v>
      </c>
      <c r="AC235" t="e">
        <f>VLOOKUP(Table1[[#This Row],[Capacitance]],Values!A$13:B$50,2,0)</f>
        <v>#N/A</v>
      </c>
      <c r="AE235" t="str">
        <f>CONCATENATE(Table1[[#This Row],[Capacitance]],Table1[[#This Row],[Stock]])</f>
        <v>27pF</v>
      </c>
    </row>
    <row r="236" spans="1:31">
      <c r="A236" t="s">
        <v>28</v>
      </c>
      <c r="B236" t="s">
        <v>47</v>
      </c>
      <c r="C236" t="s">
        <v>165</v>
      </c>
      <c r="D236" t="s">
        <v>166</v>
      </c>
      <c r="E236" t="s">
        <v>32</v>
      </c>
      <c r="F236" t="s">
        <v>167</v>
      </c>
      <c r="G236">
        <v>46882</v>
      </c>
      <c r="H236">
        <v>0</v>
      </c>
      <c r="I236">
        <v>0.38</v>
      </c>
      <c r="J236">
        <v>0</v>
      </c>
      <c r="K236">
        <v>1</v>
      </c>
      <c r="L236" t="s">
        <v>34</v>
      </c>
      <c r="M236" t="s">
        <v>35</v>
      </c>
      <c r="N236" t="s">
        <v>6772</v>
      </c>
      <c r="O236" t="s">
        <v>37</v>
      </c>
      <c r="P236" t="s">
        <v>78</v>
      </c>
      <c r="Q236" t="s">
        <v>54</v>
      </c>
      <c r="R236" t="s">
        <v>40</v>
      </c>
      <c r="S236" t="s">
        <v>55</v>
      </c>
      <c r="T236" t="s">
        <v>42</v>
      </c>
      <c r="U236" t="s">
        <v>43</v>
      </c>
      <c r="V236" t="s">
        <v>44</v>
      </c>
      <c r="W236" t="s">
        <v>45</v>
      </c>
      <c r="X236" t="s">
        <v>43</v>
      </c>
      <c r="Y236" t="s">
        <v>56</v>
      </c>
      <c r="Z236" t="s">
        <v>43</v>
      </c>
      <c r="AA236" t="s">
        <v>43</v>
      </c>
      <c r="AB236" t="s">
        <v>43</v>
      </c>
      <c r="AC236" t="e">
        <f>VLOOKUP(Table1[[#This Row],[Capacitance]],Values!A$13:B$50,2,0)</f>
        <v>#N/A</v>
      </c>
      <c r="AD236" t="s">
        <v>1290</v>
      </c>
      <c r="AE236" t="str">
        <f>CONCATENATE(Table1[[#This Row],[Capacitance]],Table1[[#This Row],[Stock]])</f>
        <v>3.3ÂuFStock</v>
      </c>
    </row>
    <row r="237" spans="1:31">
      <c r="A237" t="s">
        <v>28</v>
      </c>
      <c r="B237" t="s">
        <v>47</v>
      </c>
      <c r="C237" t="s">
        <v>608</v>
      </c>
      <c r="D237" t="s">
        <v>609</v>
      </c>
      <c r="E237" t="s">
        <v>32</v>
      </c>
      <c r="F237" t="s">
        <v>610</v>
      </c>
      <c r="G237">
        <v>2900</v>
      </c>
      <c r="H237">
        <v>0</v>
      </c>
      <c r="I237">
        <v>0.42</v>
      </c>
      <c r="J237">
        <v>0</v>
      </c>
      <c r="K237">
        <v>1</v>
      </c>
      <c r="L237" t="s">
        <v>34</v>
      </c>
      <c r="M237" t="s">
        <v>35</v>
      </c>
      <c r="N237" t="s">
        <v>6772</v>
      </c>
      <c r="O237" t="s">
        <v>37</v>
      </c>
      <c r="P237" t="s">
        <v>83</v>
      </c>
      <c r="Q237" t="s">
        <v>54</v>
      </c>
      <c r="R237" t="s">
        <v>40</v>
      </c>
      <c r="S237" t="s">
        <v>55</v>
      </c>
      <c r="T237" t="s">
        <v>42</v>
      </c>
      <c r="U237" t="s">
        <v>43</v>
      </c>
      <c r="V237" t="s">
        <v>44</v>
      </c>
      <c r="W237" t="s">
        <v>45</v>
      </c>
      <c r="X237" t="s">
        <v>43</v>
      </c>
      <c r="Y237" t="s">
        <v>56</v>
      </c>
      <c r="Z237" t="s">
        <v>43</v>
      </c>
      <c r="AA237" t="s">
        <v>43</v>
      </c>
      <c r="AB237" t="s">
        <v>43</v>
      </c>
      <c r="AC237" t="e">
        <f>VLOOKUP(Table1[[#This Row],[Capacitance]],Values!A$13:B$50,2,0)</f>
        <v>#N/A</v>
      </c>
      <c r="AE237" t="str">
        <f>CONCATENATE(Table1[[#This Row],[Capacitance]],Table1[[#This Row],[Stock]])</f>
        <v>3.3ÂuF</v>
      </c>
    </row>
    <row r="238" spans="1:31">
      <c r="A238" t="s">
        <v>28</v>
      </c>
      <c r="B238" t="s">
        <v>47</v>
      </c>
      <c r="C238" t="s">
        <v>638</v>
      </c>
      <c r="D238" t="s">
        <v>639</v>
      </c>
      <c r="E238" t="s">
        <v>32</v>
      </c>
      <c r="F238" t="s">
        <v>640</v>
      </c>
      <c r="G238">
        <v>12231</v>
      </c>
      <c r="H238">
        <v>0</v>
      </c>
      <c r="I238">
        <v>0.56000000000000005</v>
      </c>
      <c r="J238">
        <v>0</v>
      </c>
      <c r="K238">
        <v>1</v>
      </c>
      <c r="L238" t="s">
        <v>34</v>
      </c>
      <c r="M238" t="s">
        <v>35</v>
      </c>
      <c r="N238" t="s">
        <v>6772</v>
      </c>
      <c r="O238" t="s">
        <v>37</v>
      </c>
      <c r="P238" t="s">
        <v>83</v>
      </c>
      <c r="Q238" t="s">
        <v>39</v>
      </c>
      <c r="R238" t="s">
        <v>40</v>
      </c>
      <c r="S238" t="s">
        <v>41</v>
      </c>
      <c r="T238" t="s">
        <v>42</v>
      </c>
      <c r="U238" t="s">
        <v>43</v>
      </c>
      <c r="V238" t="s">
        <v>44</v>
      </c>
      <c r="W238" t="s">
        <v>45</v>
      </c>
      <c r="X238" t="s">
        <v>43</v>
      </c>
      <c r="Y238" t="s">
        <v>56</v>
      </c>
      <c r="Z238" t="s">
        <v>43</v>
      </c>
      <c r="AA238" t="s">
        <v>43</v>
      </c>
      <c r="AB238" t="s">
        <v>43</v>
      </c>
      <c r="AC238" t="e">
        <f>VLOOKUP(Table1[[#This Row],[Capacitance]],Values!A$13:B$50,2,0)</f>
        <v>#N/A</v>
      </c>
      <c r="AE238" t="str">
        <f>CONCATENATE(Table1[[#This Row],[Capacitance]],Table1[[#This Row],[Stock]])</f>
        <v>3.3ÂuF</v>
      </c>
    </row>
    <row r="239" spans="1:31">
      <c r="A239" t="s">
        <v>28</v>
      </c>
      <c r="B239" t="s">
        <v>47</v>
      </c>
      <c r="C239" t="s">
        <v>641</v>
      </c>
      <c r="D239" t="s">
        <v>642</v>
      </c>
      <c r="E239" t="s">
        <v>32</v>
      </c>
      <c r="F239" t="s">
        <v>643</v>
      </c>
      <c r="G239">
        <v>14797</v>
      </c>
      <c r="H239">
        <v>0</v>
      </c>
      <c r="I239">
        <v>0.59</v>
      </c>
      <c r="J239">
        <v>0</v>
      </c>
      <c r="K239">
        <v>1</v>
      </c>
      <c r="L239" t="s">
        <v>34</v>
      </c>
      <c r="M239" t="s">
        <v>35</v>
      </c>
      <c r="N239" t="s">
        <v>6772</v>
      </c>
      <c r="O239" t="s">
        <v>37</v>
      </c>
      <c r="P239" t="s">
        <v>78</v>
      </c>
      <c r="Q239" t="s">
        <v>39</v>
      </c>
      <c r="R239" t="s">
        <v>40</v>
      </c>
      <c r="S239" t="s">
        <v>41</v>
      </c>
      <c r="T239" t="s">
        <v>42</v>
      </c>
      <c r="U239" t="s">
        <v>43</v>
      </c>
      <c r="V239" t="s">
        <v>44</v>
      </c>
      <c r="W239" t="s">
        <v>45</v>
      </c>
      <c r="X239" t="s">
        <v>43</v>
      </c>
      <c r="Y239" t="s">
        <v>56</v>
      </c>
      <c r="Z239" t="s">
        <v>43</v>
      </c>
      <c r="AA239" t="s">
        <v>43</v>
      </c>
      <c r="AB239" t="s">
        <v>43</v>
      </c>
      <c r="AC239" t="e">
        <f>VLOOKUP(Table1[[#This Row],[Capacitance]],Values!A$13:B$50,2,0)</f>
        <v>#N/A</v>
      </c>
      <c r="AE239" t="str">
        <f>CONCATENATE(Table1[[#This Row],[Capacitance]],Table1[[#This Row],[Stock]])</f>
        <v>3.3ÂuF</v>
      </c>
    </row>
    <row r="240" spans="1:31">
      <c r="A240" t="s">
        <v>28</v>
      </c>
      <c r="B240" t="s">
        <v>47</v>
      </c>
      <c r="C240" t="s">
        <v>721</v>
      </c>
      <c r="D240" t="s">
        <v>722</v>
      </c>
      <c r="E240" t="s">
        <v>32</v>
      </c>
      <c r="F240" t="s">
        <v>723</v>
      </c>
      <c r="G240">
        <v>3590</v>
      </c>
      <c r="H240">
        <v>0</v>
      </c>
      <c r="I240">
        <v>0.57999999999999996</v>
      </c>
      <c r="J240">
        <v>0</v>
      </c>
      <c r="K240">
        <v>1</v>
      </c>
      <c r="L240" t="s">
        <v>34</v>
      </c>
      <c r="M240" t="s">
        <v>35</v>
      </c>
      <c r="N240" t="s">
        <v>6772</v>
      </c>
      <c r="O240" t="s">
        <v>37</v>
      </c>
      <c r="P240" t="s">
        <v>64</v>
      </c>
      <c r="Q240" t="s">
        <v>39</v>
      </c>
      <c r="R240" t="s">
        <v>40</v>
      </c>
      <c r="S240" t="s">
        <v>41</v>
      </c>
      <c r="T240" t="s">
        <v>42</v>
      </c>
      <c r="U240" t="s">
        <v>43</v>
      </c>
      <c r="V240" t="s">
        <v>44</v>
      </c>
      <c r="W240" t="s">
        <v>45</v>
      </c>
      <c r="X240" t="s">
        <v>43</v>
      </c>
      <c r="Y240" t="s">
        <v>56</v>
      </c>
      <c r="Z240" t="s">
        <v>43</v>
      </c>
      <c r="AA240" t="s">
        <v>43</v>
      </c>
      <c r="AB240" t="s">
        <v>43</v>
      </c>
      <c r="AC240" t="e">
        <f>VLOOKUP(Table1[[#This Row],[Capacitance]],Values!A$13:B$50,2,0)</f>
        <v>#N/A</v>
      </c>
      <c r="AE240" t="str">
        <f>CONCATENATE(Table1[[#This Row],[Capacitance]],Table1[[#This Row],[Stock]])</f>
        <v>3.3ÂuF</v>
      </c>
    </row>
    <row r="241" spans="1:31">
      <c r="A241" t="s">
        <v>28</v>
      </c>
      <c r="B241" t="s">
        <v>47</v>
      </c>
      <c r="C241" t="s">
        <v>841</v>
      </c>
      <c r="D241" t="s">
        <v>842</v>
      </c>
      <c r="E241" t="s">
        <v>32</v>
      </c>
      <c r="F241" t="s">
        <v>843</v>
      </c>
      <c r="G241">
        <v>46115</v>
      </c>
      <c r="H241">
        <v>0</v>
      </c>
      <c r="I241">
        <v>0.54</v>
      </c>
      <c r="J241">
        <v>0</v>
      </c>
      <c r="K241">
        <v>1</v>
      </c>
      <c r="L241" t="s">
        <v>34</v>
      </c>
      <c r="M241" t="s">
        <v>35</v>
      </c>
      <c r="N241" t="s">
        <v>6772</v>
      </c>
      <c r="O241" t="s">
        <v>37</v>
      </c>
      <c r="P241" t="s">
        <v>53</v>
      </c>
      <c r="Q241" t="s">
        <v>54</v>
      </c>
      <c r="R241" t="s">
        <v>40</v>
      </c>
      <c r="S241" t="s">
        <v>55</v>
      </c>
      <c r="T241" t="s">
        <v>42</v>
      </c>
      <c r="U241" t="s">
        <v>43</v>
      </c>
      <c r="V241" t="s">
        <v>44</v>
      </c>
      <c r="W241" t="s">
        <v>45</v>
      </c>
      <c r="X241" t="s">
        <v>43</v>
      </c>
      <c r="Y241" t="s">
        <v>56</v>
      </c>
      <c r="Z241" t="s">
        <v>43</v>
      </c>
      <c r="AA241" t="s">
        <v>43</v>
      </c>
      <c r="AB241" t="s">
        <v>43</v>
      </c>
      <c r="AC241" t="e">
        <f>VLOOKUP(Table1[[#This Row],[Capacitance]],Values!A$13:B$50,2,0)</f>
        <v>#N/A</v>
      </c>
      <c r="AE241" t="str">
        <f>CONCATENATE(Table1[[#This Row],[Capacitance]],Table1[[#This Row],[Stock]])</f>
        <v>3.3ÂuF</v>
      </c>
    </row>
    <row r="242" spans="1:31">
      <c r="A242" t="s">
        <v>28</v>
      </c>
      <c r="B242" t="s">
        <v>91</v>
      </c>
      <c r="C242" t="s">
        <v>938</v>
      </c>
      <c r="D242" t="s">
        <v>939</v>
      </c>
      <c r="E242" t="s">
        <v>32</v>
      </c>
      <c r="F242" t="s">
        <v>940</v>
      </c>
      <c r="G242">
        <v>3983</v>
      </c>
      <c r="H242">
        <v>0</v>
      </c>
      <c r="I242">
        <v>0.52</v>
      </c>
      <c r="J242">
        <v>0</v>
      </c>
      <c r="K242">
        <v>1</v>
      </c>
      <c r="L242" t="s">
        <v>34</v>
      </c>
      <c r="M242" t="s">
        <v>35</v>
      </c>
      <c r="N242" t="s">
        <v>6772</v>
      </c>
      <c r="O242" t="s">
        <v>189</v>
      </c>
      <c r="P242" t="s">
        <v>64</v>
      </c>
      <c r="Q242" t="s">
        <v>190</v>
      </c>
      <c r="R242" t="s">
        <v>40</v>
      </c>
      <c r="S242" t="s">
        <v>191</v>
      </c>
      <c r="T242" t="s">
        <v>42</v>
      </c>
      <c r="U242" t="s">
        <v>43</v>
      </c>
      <c r="V242" t="s">
        <v>44</v>
      </c>
      <c r="W242" t="s">
        <v>45</v>
      </c>
      <c r="X242" t="s">
        <v>43</v>
      </c>
      <c r="Y242" t="s">
        <v>96</v>
      </c>
      <c r="Z242" t="s">
        <v>43</v>
      </c>
      <c r="AA242" t="s">
        <v>43</v>
      </c>
      <c r="AB242" t="s">
        <v>43</v>
      </c>
      <c r="AC242" t="e">
        <f>VLOOKUP(Table1[[#This Row],[Capacitance]],Values!A$13:B$50,2,0)</f>
        <v>#N/A</v>
      </c>
      <c r="AE242" t="str">
        <f>CONCATENATE(Table1[[#This Row],[Capacitance]],Table1[[#This Row],[Stock]])</f>
        <v>3.3ÂuF</v>
      </c>
    </row>
    <row r="243" spans="1:31">
      <c r="A243" t="s">
        <v>28</v>
      </c>
      <c r="B243" t="s">
        <v>47</v>
      </c>
      <c r="C243" t="s">
        <v>994</v>
      </c>
      <c r="D243" t="s">
        <v>995</v>
      </c>
      <c r="E243" t="s">
        <v>32</v>
      </c>
      <c r="F243" t="s">
        <v>996</v>
      </c>
      <c r="G243">
        <v>372</v>
      </c>
      <c r="H243">
        <v>0</v>
      </c>
      <c r="I243">
        <v>0.54</v>
      </c>
      <c r="J243">
        <v>0</v>
      </c>
      <c r="K243">
        <v>1</v>
      </c>
      <c r="L243" t="s">
        <v>34</v>
      </c>
      <c r="M243" t="s">
        <v>35</v>
      </c>
      <c r="N243" t="s">
        <v>6772</v>
      </c>
      <c r="O243" t="s">
        <v>52</v>
      </c>
      <c r="P243" t="s">
        <v>53</v>
      </c>
      <c r="Q243" t="s">
        <v>54</v>
      </c>
      <c r="R243" t="s">
        <v>40</v>
      </c>
      <c r="S243" t="s">
        <v>55</v>
      </c>
      <c r="T243" t="s">
        <v>42</v>
      </c>
      <c r="U243" t="s">
        <v>43</v>
      </c>
      <c r="V243" t="s">
        <v>44</v>
      </c>
      <c r="W243" t="s">
        <v>45</v>
      </c>
      <c r="X243" t="s">
        <v>43</v>
      </c>
      <c r="Y243" t="s">
        <v>56</v>
      </c>
      <c r="Z243" t="s">
        <v>43</v>
      </c>
      <c r="AA243" t="s">
        <v>43</v>
      </c>
      <c r="AB243" t="s">
        <v>43</v>
      </c>
      <c r="AC243" t="e">
        <f>VLOOKUP(Table1[[#This Row],[Capacitance]],Values!A$13:B$50,2,0)</f>
        <v>#N/A</v>
      </c>
      <c r="AE243" t="str">
        <f>CONCATENATE(Table1[[#This Row],[Capacitance]],Table1[[#This Row],[Stock]])</f>
        <v>3.3ÂuF</v>
      </c>
    </row>
    <row r="244" spans="1:31" hidden="1">
      <c r="A244" t="s">
        <v>28</v>
      </c>
      <c r="B244" t="s">
        <v>29</v>
      </c>
      <c r="C244" t="s">
        <v>417</v>
      </c>
      <c r="D244" t="s">
        <v>418</v>
      </c>
      <c r="E244" t="s">
        <v>32</v>
      </c>
      <c r="F244" t="s">
        <v>419</v>
      </c>
      <c r="G244">
        <v>64790</v>
      </c>
      <c r="H244">
        <v>0</v>
      </c>
      <c r="I244">
        <v>0.25</v>
      </c>
      <c r="J244">
        <v>0</v>
      </c>
      <c r="K244">
        <v>1</v>
      </c>
      <c r="L244" t="s">
        <v>34</v>
      </c>
      <c r="M244" t="s">
        <v>35</v>
      </c>
      <c r="N244" t="s">
        <v>420</v>
      </c>
      <c r="O244" t="s">
        <v>72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44</v>
      </c>
      <c r="W244" t="s">
        <v>45</v>
      </c>
      <c r="X244" t="s">
        <v>43</v>
      </c>
      <c r="Y244" t="s">
        <v>46</v>
      </c>
      <c r="Z244" t="s">
        <v>43</v>
      </c>
      <c r="AA244" t="s">
        <v>43</v>
      </c>
      <c r="AB244" t="s">
        <v>43</v>
      </c>
      <c r="AC244" t="e">
        <f>VLOOKUP(Table1[[#This Row],[Capacitance]],Values!A$13:B$50,2,0)</f>
        <v>#N/A</v>
      </c>
      <c r="AE244" t="str">
        <f>CONCATENATE(Table1[[#This Row],[Capacitance]],Table1[[#This Row],[Stock]])</f>
        <v>3000pF</v>
      </c>
    </row>
    <row r="245" spans="1:31" hidden="1">
      <c r="A245" t="s">
        <v>28</v>
      </c>
      <c r="B245" t="s">
        <v>29</v>
      </c>
      <c r="C245" t="s">
        <v>293</v>
      </c>
      <c r="D245" t="s">
        <v>294</v>
      </c>
      <c r="E245" t="s">
        <v>32</v>
      </c>
      <c r="F245" t="s">
        <v>295</v>
      </c>
      <c r="G245">
        <v>30901</v>
      </c>
      <c r="H245">
        <v>0</v>
      </c>
      <c r="I245">
        <v>0.19</v>
      </c>
      <c r="J245">
        <v>0</v>
      </c>
      <c r="K245">
        <v>1</v>
      </c>
      <c r="L245" t="s">
        <v>34</v>
      </c>
      <c r="M245" t="s">
        <v>35</v>
      </c>
      <c r="N245" t="s">
        <v>296</v>
      </c>
      <c r="O245" t="s">
        <v>72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44</v>
      </c>
      <c r="W245" t="s">
        <v>45</v>
      </c>
      <c r="X245" t="s">
        <v>43</v>
      </c>
      <c r="Y245" t="s">
        <v>46</v>
      </c>
      <c r="Z245" t="s">
        <v>43</v>
      </c>
      <c r="AA245" t="s">
        <v>43</v>
      </c>
      <c r="AB245" t="s">
        <v>43</v>
      </c>
      <c r="AC245" t="str">
        <f>VLOOKUP(Table1[[#This Row],[Capacitance]],Values!A$13:B$50,2,0)</f>
        <v>STOCK</v>
      </c>
      <c r="AE245" t="str">
        <f>CONCATENATE(Table1[[#This Row],[Capacitance]],Table1[[#This Row],[Stock]])</f>
        <v>3300pF</v>
      </c>
    </row>
    <row r="246" spans="1:31" hidden="1">
      <c r="A246" t="s">
        <v>28</v>
      </c>
      <c r="B246" t="s">
        <v>29</v>
      </c>
      <c r="C246" t="s">
        <v>575</v>
      </c>
      <c r="D246" t="s">
        <v>576</v>
      </c>
      <c r="E246" t="s">
        <v>32</v>
      </c>
      <c r="F246" t="s">
        <v>577</v>
      </c>
      <c r="G246">
        <v>16189</v>
      </c>
      <c r="H246">
        <v>0</v>
      </c>
      <c r="I246">
        <v>0.38</v>
      </c>
      <c r="J246">
        <v>0</v>
      </c>
      <c r="K246">
        <v>1</v>
      </c>
      <c r="L246" t="s">
        <v>34</v>
      </c>
      <c r="M246" t="s">
        <v>35</v>
      </c>
      <c r="N246" t="s">
        <v>296</v>
      </c>
      <c r="O246" t="s">
        <v>185</v>
      </c>
      <c r="P246" t="s">
        <v>38</v>
      </c>
      <c r="Q246" t="s">
        <v>73</v>
      </c>
      <c r="R246" t="s">
        <v>40</v>
      </c>
      <c r="S246" t="s">
        <v>41</v>
      </c>
      <c r="T246" t="s">
        <v>42</v>
      </c>
      <c r="U246" t="s">
        <v>43</v>
      </c>
      <c r="V246" t="s">
        <v>44</v>
      </c>
      <c r="W246" t="s">
        <v>45</v>
      </c>
      <c r="X246" t="s">
        <v>43</v>
      </c>
      <c r="Y246" t="s">
        <v>46</v>
      </c>
      <c r="Z246" t="s">
        <v>43</v>
      </c>
      <c r="AA246" t="s">
        <v>43</v>
      </c>
      <c r="AB246" t="s">
        <v>43</v>
      </c>
      <c r="AC246" t="str">
        <f>VLOOKUP(Table1[[#This Row],[Capacitance]],Values!A$13:B$50,2,0)</f>
        <v>STOCK</v>
      </c>
      <c r="AD246" t="s">
        <v>1247</v>
      </c>
      <c r="AE246" t="str">
        <f>CONCATENATE(Table1[[#This Row],[Capacitance]],Table1[[#This Row],[Stock]])</f>
        <v>3300pFSTOCK</v>
      </c>
    </row>
    <row r="247" spans="1:31" hidden="1">
      <c r="A247" t="s">
        <v>28</v>
      </c>
      <c r="B247" t="s">
        <v>29</v>
      </c>
      <c r="C247" t="s">
        <v>959</v>
      </c>
      <c r="D247" t="s">
        <v>960</v>
      </c>
      <c r="E247" t="s">
        <v>32</v>
      </c>
      <c r="F247" t="s">
        <v>961</v>
      </c>
      <c r="G247">
        <v>7888</v>
      </c>
      <c r="H247">
        <v>0</v>
      </c>
      <c r="I247">
        <v>0.11</v>
      </c>
      <c r="J247">
        <v>0</v>
      </c>
      <c r="K247">
        <v>1</v>
      </c>
      <c r="L247" t="s">
        <v>34</v>
      </c>
      <c r="M247" t="s">
        <v>35</v>
      </c>
      <c r="N247" t="s">
        <v>296</v>
      </c>
      <c r="O247" t="s">
        <v>37</v>
      </c>
      <c r="P247" t="s">
        <v>38</v>
      </c>
      <c r="Q247" t="s">
        <v>39</v>
      </c>
      <c r="R247" t="s">
        <v>40</v>
      </c>
      <c r="S247" t="s">
        <v>41</v>
      </c>
      <c r="T247" t="s">
        <v>42</v>
      </c>
      <c r="U247" t="s">
        <v>43</v>
      </c>
      <c r="V247" t="s">
        <v>44</v>
      </c>
      <c r="W247" t="s">
        <v>45</v>
      </c>
      <c r="X247" t="s">
        <v>43</v>
      </c>
      <c r="Y247" t="s">
        <v>46</v>
      </c>
      <c r="Z247" t="s">
        <v>43</v>
      </c>
      <c r="AA247" t="s">
        <v>43</v>
      </c>
      <c r="AB247" t="s">
        <v>43</v>
      </c>
      <c r="AC247" t="str">
        <f>VLOOKUP(Table1[[#This Row],[Capacitance]],Values!A$13:B$50,2,0)</f>
        <v>STOCK</v>
      </c>
      <c r="AE247" t="str">
        <f>CONCATENATE(Table1[[#This Row],[Capacitance]],Table1[[#This Row],[Stock]])</f>
        <v>3300pF</v>
      </c>
    </row>
    <row r="248" spans="1:31" hidden="1">
      <c r="A248" t="s">
        <v>28</v>
      </c>
      <c r="B248" t="s">
        <v>283</v>
      </c>
      <c r="C248" t="s">
        <v>326</v>
      </c>
      <c r="D248" t="s">
        <v>327</v>
      </c>
      <c r="E248" t="s">
        <v>32</v>
      </c>
      <c r="F248" t="s">
        <v>328</v>
      </c>
      <c r="G248">
        <v>18690</v>
      </c>
      <c r="H248">
        <v>0</v>
      </c>
      <c r="I248">
        <v>0.2</v>
      </c>
      <c r="J248">
        <v>0</v>
      </c>
      <c r="K248">
        <v>1</v>
      </c>
      <c r="L248" t="s">
        <v>34</v>
      </c>
      <c r="M248" t="s">
        <v>35</v>
      </c>
      <c r="N248" t="s">
        <v>296</v>
      </c>
      <c r="O248" t="s">
        <v>37</v>
      </c>
      <c r="P248" t="s">
        <v>287</v>
      </c>
      <c r="Q248" t="s">
        <v>39</v>
      </c>
      <c r="R248" t="s">
        <v>40</v>
      </c>
      <c r="S248" t="s">
        <v>41</v>
      </c>
      <c r="T248" t="s">
        <v>42</v>
      </c>
      <c r="U248" t="s">
        <v>43</v>
      </c>
      <c r="V248" t="s">
        <v>44</v>
      </c>
      <c r="W248" t="s">
        <v>45</v>
      </c>
      <c r="X248" t="s">
        <v>43</v>
      </c>
      <c r="Y248" t="s">
        <v>288</v>
      </c>
      <c r="Z248" t="s">
        <v>43</v>
      </c>
      <c r="AA248" t="s">
        <v>43</v>
      </c>
      <c r="AB248" t="s">
        <v>43</v>
      </c>
      <c r="AC248" t="str">
        <f>VLOOKUP(Table1[[#This Row],[Capacitance]],Values!A$13:B$50,2,0)</f>
        <v>STOCK</v>
      </c>
      <c r="AE248" t="str">
        <f>CONCATENATE(Table1[[#This Row],[Capacitance]],Table1[[#This Row],[Stock]])</f>
        <v>3300pF</v>
      </c>
    </row>
    <row r="249" spans="1:31" hidden="1">
      <c r="A249" t="s">
        <v>28</v>
      </c>
      <c r="B249" t="s">
        <v>29</v>
      </c>
      <c r="C249" t="s">
        <v>682</v>
      </c>
      <c r="D249" t="s">
        <v>683</v>
      </c>
      <c r="E249" t="s">
        <v>32</v>
      </c>
      <c r="F249" t="s">
        <v>684</v>
      </c>
      <c r="G249">
        <v>8000</v>
      </c>
      <c r="H249">
        <v>0</v>
      </c>
      <c r="I249">
        <v>0.28999999999999998</v>
      </c>
      <c r="J249">
        <v>0</v>
      </c>
      <c r="K249">
        <v>1</v>
      </c>
      <c r="L249" t="s">
        <v>34</v>
      </c>
      <c r="M249" t="s">
        <v>35</v>
      </c>
      <c r="N249" t="s">
        <v>296</v>
      </c>
      <c r="O249" t="s">
        <v>72</v>
      </c>
      <c r="P249" t="s">
        <v>178</v>
      </c>
      <c r="Q249" t="s">
        <v>73</v>
      </c>
      <c r="R249" t="s">
        <v>40</v>
      </c>
      <c r="S249" t="s">
        <v>41</v>
      </c>
      <c r="T249" t="s">
        <v>42</v>
      </c>
      <c r="U249" t="s">
        <v>43</v>
      </c>
      <c r="V249" t="s">
        <v>44</v>
      </c>
      <c r="W249" t="s">
        <v>45</v>
      </c>
      <c r="X249" t="s">
        <v>43</v>
      </c>
      <c r="Y249" t="s">
        <v>46</v>
      </c>
      <c r="Z249" t="s">
        <v>43</v>
      </c>
      <c r="AA249" t="s">
        <v>43</v>
      </c>
      <c r="AB249" t="s">
        <v>43</v>
      </c>
      <c r="AC249" t="str">
        <f>VLOOKUP(Table1[[#This Row],[Capacitance]],Values!A$13:B$50,2,0)</f>
        <v>STOCK</v>
      </c>
      <c r="AE249" t="str">
        <f>CONCATENATE(Table1[[#This Row],[Capacitance]],Table1[[#This Row],[Stock]])</f>
        <v>3300pF</v>
      </c>
    </row>
    <row r="250" spans="1:31" hidden="1">
      <c r="A250" t="s">
        <v>28</v>
      </c>
      <c r="B250" t="s">
        <v>29</v>
      </c>
      <c r="C250" t="s">
        <v>289</v>
      </c>
      <c r="D250" t="s">
        <v>290</v>
      </c>
      <c r="E250" t="s">
        <v>32</v>
      </c>
      <c r="F250" t="s">
        <v>291</v>
      </c>
      <c r="G250">
        <v>45962</v>
      </c>
      <c r="H250">
        <v>0</v>
      </c>
      <c r="I250">
        <v>0.18</v>
      </c>
      <c r="J250">
        <v>0</v>
      </c>
      <c r="K250">
        <v>1</v>
      </c>
      <c r="L250" t="s">
        <v>34</v>
      </c>
      <c r="M250" t="s">
        <v>35</v>
      </c>
      <c r="N250" t="s">
        <v>292</v>
      </c>
      <c r="O250" t="s">
        <v>72</v>
      </c>
      <c r="P250" t="s">
        <v>38</v>
      </c>
      <c r="Q250" t="s">
        <v>73</v>
      </c>
      <c r="R250" t="s">
        <v>40</v>
      </c>
      <c r="S250" t="s">
        <v>41</v>
      </c>
      <c r="T250" t="s">
        <v>42</v>
      </c>
      <c r="U250" t="s">
        <v>43</v>
      </c>
      <c r="V250" t="s">
        <v>44</v>
      </c>
      <c r="W250" t="s">
        <v>45</v>
      </c>
      <c r="X250" t="s">
        <v>43</v>
      </c>
      <c r="Y250" t="s">
        <v>46</v>
      </c>
      <c r="Z250" t="s">
        <v>43</v>
      </c>
      <c r="AA250" t="s">
        <v>43</v>
      </c>
      <c r="AB250" t="s">
        <v>43</v>
      </c>
      <c r="AC250" t="e">
        <f>VLOOKUP(Table1[[#This Row],[Capacitance]],Values!A$13:B$50,2,0)</f>
        <v>#N/A</v>
      </c>
      <c r="AE250" t="str">
        <f>CONCATENATE(Table1[[#This Row],[Capacitance]],Table1[[#This Row],[Stock]])</f>
        <v>330pF</v>
      </c>
    </row>
    <row r="251" spans="1:31" hidden="1">
      <c r="A251" t="s">
        <v>28</v>
      </c>
      <c r="B251" t="s">
        <v>29</v>
      </c>
      <c r="C251" t="s">
        <v>863</v>
      </c>
      <c r="D251" t="s">
        <v>864</v>
      </c>
      <c r="E251" t="s">
        <v>32</v>
      </c>
      <c r="F251" t="s">
        <v>865</v>
      </c>
      <c r="G251">
        <v>2907</v>
      </c>
      <c r="H251">
        <v>0</v>
      </c>
      <c r="I251">
        <v>0.19</v>
      </c>
      <c r="J251">
        <v>0</v>
      </c>
      <c r="K251">
        <v>1</v>
      </c>
      <c r="L251" t="s">
        <v>34</v>
      </c>
      <c r="M251" t="s">
        <v>35</v>
      </c>
      <c r="N251" t="s">
        <v>292</v>
      </c>
      <c r="O251" t="s">
        <v>72</v>
      </c>
      <c r="P251" t="s">
        <v>178</v>
      </c>
      <c r="Q251" t="s">
        <v>73</v>
      </c>
      <c r="R251" t="s">
        <v>40</v>
      </c>
      <c r="S251" t="s">
        <v>41</v>
      </c>
      <c r="T251" t="s">
        <v>42</v>
      </c>
      <c r="U251" t="s">
        <v>43</v>
      </c>
      <c r="V251" t="s">
        <v>44</v>
      </c>
      <c r="W251" t="s">
        <v>45</v>
      </c>
      <c r="X251" t="s">
        <v>43</v>
      </c>
      <c r="Y251" t="s">
        <v>46</v>
      </c>
      <c r="Z251" t="s">
        <v>43</v>
      </c>
      <c r="AA251" t="s">
        <v>43</v>
      </c>
      <c r="AB251" t="s">
        <v>43</v>
      </c>
      <c r="AC251" t="e">
        <f>VLOOKUP(Table1[[#This Row],[Capacitance]],Values!A$13:B$50,2,0)</f>
        <v>#N/A</v>
      </c>
      <c r="AE251" t="str">
        <f>CONCATENATE(Table1[[#This Row],[Capacitance]],Table1[[#This Row],[Stock]])</f>
        <v>330pF</v>
      </c>
    </row>
    <row r="252" spans="1:31" hidden="1">
      <c r="A252" t="s">
        <v>28</v>
      </c>
      <c r="B252" t="s">
        <v>29</v>
      </c>
      <c r="C252" t="s">
        <v>912</v>
      </c>
      <c r="D252" t="s">
        <v>913</v>
      </c>
      <c r="E252" t="s">
        <v>32</v>
      </c>
      <c r="F252" t="s">
        <v>914</v>
      </c>
      <c r="G252">
        <v>2470</v>
      </c>
      <c r="H252">
        <v>0</v>
      </c>
      <c r="I252">
        <v>0.28999999999999998</v>
      </c>
      <c r="J252">
        <v>0</v>
      </c>
      <c r="K252">
        <v>1</v>
      </c>
      <c r="L252" t="s">
        <v>34</v>
      </c>
      <c r="M252" t="s">
        <v>35</v>
      </c>
      <c r="N252" t="s">
        <v>292</v>
      </c>
      <c r="O252" t="s">
        <v>185</v>
      </c>
      <c r="P252" t="s">
        <v>38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44</v>
      </c>
      <c r="W252" t="s">
        <v>45</v>
      </c>
      <c r="X252" t="s">
        <v>43</v>
      </c>
      <c r="Y252" t="s">
        <v>46</v>
      </c>
      <c r="Z252" t="s">
        <v>43</v>
      </c>
      <c r="AA252" t="s">
        <v>43</v>
      </c>
      <c r="AB252" t="s">
        <v>43</v>
      </c>
      <c r="AC252" t="e">
        <f>VLOOKUP(Table1[[#This Row],[Capacitance]],Values!A$13:B$50,2,0)</f>
        <v>#N/A</v>
      </c>
      <c r="AE252" t="str">
        <f>CONCATENATE(Table1[[#This Row],[Capacitance]],Table1[[#This Row],[Stock]])</f>
        <v>330pF</v>
      </c>
    </row>
    <row r="253" spans="1:31" hidden="1">
      <c r="A253" t="s">
        <v>28</v>
      </c>
      <c r="B253" t="s">
        <v>91</v>
      </c>
      <c r="C253" t="s">
        <v>844</v>
      </c>
      <c r="D253" t="s">
        <v>845</v>
      </c>
      <c r="E253" t="s">
        <v>32</v>
      </c>
      <c r="F253" t="s">
        <v>846</v>
      </c>
      <c r="G253">
        <v>2273</v>
      </c>
      <c r="H253">
        <v>0</v>
      </c>
      <c r="I253">
        <v>0.14000000000000001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72</v>
      </c>
      <c r="P253" t="s">
        <v>178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44</v>
      </c>
      <c r="W253" t="s">
        <v>45</v>
      </c>
      <c r="X253" t="s">
        <v>43</v>
      </c>
      <c r="Y253" t="s">
        <v>96</v>
      </c>
      <c r="Z253" t="s">
        <v>43</v>
      </c>
      <c r="AA253" t="s">
        <v>43</v>
      </c>
      <c r="AB253" t="s">
        <v>43</v>
      </c>
      <c r="AC253" t="e">
        <f>VLOOKUP(Table1[[#This Row],[Capacitance]],Values!A$13:B$50,2,0)</f>
        <v>#N/A</v>
      </c>
      <c r="AE253" t="str">
        <f>CONCATENATE(Table1[[#This Row],[Capacitance]],Table1[[#This Row],[Stock]])</f>
        <v>33pF</v>
      </c>
    </row>
    <row r="254" spans="1:31" hidden="1">
      <c r="A254" t="s">
        <v>28</v>
      </c>
      <c r="B254" t="s">
        <v>283</v>
      </c>
      <c r="C254" t="s">
        <v>1003</v>
      </c>
      <c r="D254" t="s">
        <v>1004</v>
      </c>
      <c r="E254" t="s">
        <v>32</v>
      </c>
      <c r="F254" t="s">
        <v>1005</v>
      </c>
      <c r="G254">
        <v>0</v>
      </c>
      <c r="H254">
        <v>0</v>
      </c>
      <c r="I254">
        <v>0.3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72</v>
      </c>
      <c r="P254" t="s">
        <v>287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44</v>
      </c>
      <c r="W254" t="s">
        <v>45</v>
      </c>
      <c r="X254" t="s">
        <v>43</v>
      </c>
      <c r="Y254" t="s">
        <v>288</v>
      </c>
      <c r="Z254" t="s">
        <v>43</v>
      </c>
      <c r="AA254" t="s">
        <v>43</v>
      </c>
      <c r="AB254" t="s">
        <v>43</v>
      </c>
      <c r="AC254" t="e">
        <f>VLOOKUP(Table1[[#This Row],[Capacitance]],Values!A$13:B$50,2,0)</f>
        <v>#N/A</v>
      </c>
      <c r="AE254" t="str">
        <f>CONCATENATE(Table1[[#This Row],[Capacitance]],Table1[[#This Row],[Stock]])</f>
        <v>33pF</v>
      </c>
    </row>
    <row r="255" spans="1:31" hidden="1">
      <c r="A255" t="s">
        <v>28</v>
      </c>
      <c r="B255" t="s">
        <v>29</v>
      </c>
      <c r="C255" t="s">
        <v>421</v>
      </c>
      <c r="D255" t="s">
        <v>422</v>
      </c>
      <c r="E255" t="s">
        <v>32</v>
      </c>
      <c r="F255" t="s">
        <v>423</v>
      </c>
      <c r="G255">
        <v>12296</v>
      </c>
      <c r="H255">
        <v>0</v>
      </c>
      <c r="I255">
        <v>0.25</v>
      </c>
      <c r="J255">
        <v>0</v>
      </c>
      <c r="K255">
        <v>1</v>
      </c>
      <c r="L255" t="s">
        <v>34</v>
      </c>
      <c r="M255" t="s">
        <v>35</v>
      </c>
      <c r="N255" t="s">
        <v>424</v>
      </c>
      <c r="O255" t="s">
        <v>72</v>
      </c>
      <c r="P255" t="s">
        <v>38</v>
      </c>
      <c r="Q255" t="s">
        <v>73</v>
      </c>
      <c r="R255" t="s">
        <v>40</v>
      </c>
      <c r="S255" t="s">
        <v>41</v>
      </c>
      <c r="T255" t="s">
        <v>42</v>
      </c>
      <c r="U255" t="s">
        <v>43</v>
      </c>
      <c r="V255" t="s">
        <v>44</v>
      </c>
      <c r="W255" t="s">
        <v>45</v>
      </c>
      <c r="X255" t="s">
        <v>43</v>
      </c>
      <c r="Y255" t="s">
        <v>46</v>
      </c>
      <c r="Z255" t="s">
        <v>43</v>
      </c>
      <c r="AA255" t="s">
        <v>43</v>
      </c>
      <c r="AB255" t="s">
        <v>43</v>
      </c>
      <c r="AC255" t="e">
        <f>VLOOKUP(Table1[[#This Row],[Capacitance]],Values!A$13:B$50,2,0)</f>
        <v>#N/A</v>
      </c>
      <c r="AE255" t="str">
        <f>CONCATENATE(Table1[[#This Row],[Capacitance]],Table1[[#This Row],[Stock]])</f>
        <v>3600pF</v>
      </c>
    </row>
    <row r="256" spans="1:31" hidden="1">
      <c r="A256" t="s">
        <v>28</v>
      </c>
      <c r="B256" t="s">
        <v>29</v>
      </c>
      <c r="C256" t="s">
        <v>999</v>
      </c>
      <c r="D256" t="s">
        <v>1000</v>
      </c>
      <c r="E256" t="s">
        <v>32</v>
      </c>
      <c r="F256" t="s">
        <v>1001</v>
      </c>
      <c r="G256">
        <v>1</v>
      </c>
      <c r="H256">
        <v>0</v>
      </c>
      <c r="I256">
        <v>0.25</v>
      </c>
      <c r="J256">
        <v>0</v>
      </c>
      <c r="K256">
        <v>1</v>
      </c>
      <c r="L256" t="s">
        <v>34</v>
      </c>
      <c r="M256" t="s">
        <v>35</v>
      </c>
      <c r="N256" t="s">
        <v>1002</v>
      </c>
      <c r="O256" t="s">
        <v>72</v>
      </c>
      <c r="P256" t="s">
        <v>38</v>
      </c>
      <c r="Q256" t="s">
        <v>73</v>
      </c>
      <c r="R256" t="s">
        <v>40</v>
      </c>
      <c r="S256" t="s">
        <v>41</v>
      </c>
      <c r="T256" t="s">
        <v>42</v>
      </c>
      <c r="U256" t="s">
        <v>43</v>
      </c>
      <c r="V256" t="s">
        <v>44</v>
      </c>
      <c r="W256" t="s">
        <v>45</v>
      </c>
      <c r="X256" t="s">
        <v>43</v>
      </c>
      <c r="Y256" t="s">
        <v>46</v>
      </c>
      <c r="Z256" t="s">
        <v>43</v>
      </c>
      <c r="AA256" t="s">
        <v>43</v>
      </c>
      <c r="AB256" t="s">
        <v>43</v>
      </c>
      <c r="AC256" t="e">
        <f>VLOOKUP(Table1[[#This Row],[Capacitance]],Values!A$13:B$50,2,0)</f>
        <v>#N/A</v>
      </c>
      <c r="AE256" t="str">
        <f>CONCATENATE(Table1[[#This Row],[Capacitance]],Table1[[#This Row],[Stock]])</f>
        <v>3900pF</v>
      </c>
    </row>
    <row r="257" spans="1:31" hidden="1">
      <c r="A257" t="s">
        <v>28</v>
      </c>
      <c r="B257" t="s">
        <v>29</v>
      </c>
      <c r="C257" t="s">
        <v>346</v>
      </c>
      <c r="D257" t="s">
        <v>347</v>
      </c>
      <c r="E257" t="s">
        <v>32</v>
      </c>
      <c r="F257" t="s">
        <v>348</v>
      </c>
      <c r="G257">
        <v>12918</v>
      </c>
      <c r="H257">
        <v>0</v>
      </c>
      <c r="I257">
        <v>0.19</v>
      </c>
      <c r="J257">
        <v>0</v>
      </c>
      <c r="K257">
        <v>1</v>
      </c>
      <c r="L257" t="s">
        <v>34</v>
      </c>
      <c r="M257" t="s">
        <v>35</v>
      </c>
      <c r="N257" t="s">
        <v>349</v>
      </c>
      <c r="O257" t="s">
        <v>72</v>
      </c>
      <c r="P257" t="s">
        <v>178</v>
      </c>
      <c r="Q257" t="s">
        <v>73</v>
      </c>
      <c r="R257" t="s">
        <v>40</v>
      </c>
      <c r="S257" t="s">
        <v>41</v>
      </c>
      <c r="T257" t="s">
        <v>42</v>
      </c>
      <c r="U257" t="s">
        <v>43</v>
      </c>
      <c r="V257" t="s">
        <v>44</v>
      </c>
      <c r="W257" t="s">
        <v>45</v>
      </c>
      <c r="X257" t="s">
        <v>43</v>
      </c>
      <c r="Y257" t="s">
        <v>46</v>
      </c>
      <c r="Z257" t="s">
        <v>43</v>
      </c>
      <c r="AA257" t="s">
        <v>43</v>
      </c>
      <c r="AB257" t="s">
        <v>43</v>
      </c>
      <c r="AC257" t="e">
        <f>VLOOKUP(Table1[[#This Row],[Capacitance]],Values!A$13:B$50,2,0)</f>
        <v>#N/A</v>
      </c>
      <c r="AE257" t="str">
        <f>CONCATENATE(Table1[[#This Row],[Capacitance]],Table1[[#This Row],[Stock]])</f>
        <v>390pF</v>
      </c>
    </row>
    <row r="258" spans="1:31" hidden="1">
      <c r="A258" t="s">
        <v>28</v>
      </c>
      <c r="B258" t="s">
        <v>283</v>
      </c>
      <c r="C258" t="s">
        <v>984</v>
      </c>
      <c r="D258" t="s">
        <v>985</v>
      </c>
      <c r="E258" t="s">
        <v>32</v>
      </c>
      <c r="F258" t="s">
        <v>986</v>
      </c>
      <c r="G258">
        <v>505</v>
      </c>
      <c r="H258">
        <v>0</v>
      </c>
      <c r="I258">
        <v>0.28999999999999998</v>
      </c>
      <c r="J258">
        <v>0</v>
      </c>
      <c r="K258">
        <v>1</v>
      </c>
      <c r="L258" t="s">
        <v>34</v>
      </c>
      <c r="M258" t="s">
        <v>35</v>
      </c>
      <c r="N258" t="s">
        <v>987</v>
      </c>
      <c r="O258" t="s">
        <v>72</v>
      </c>
      <c r="P258" t="s">
        <v>287</v>
      </c>
      <c r="Q258" t="s">
        <v>73</v>
      </c>
      <c r="R258" t="s">
        <v>40</v>
      </c>
      <c r="S258" t="s">
        <v>41</v>
      </c>
      <c r="T258" t="s">
        <v>42</v>
      </c>
      <c r="U258" t="s">
        <v>43</v>
      </c>
      <c r="V258" t="s">
        <v>44</v>
      </c>
      <c r="W258" t="s">
        <v>45</v>
      </c>
      <c r="X258" t="s">
        <v>43</v>
      </c>
      <c r="Y258" t="s">
        <v>288</v>
      </c>
      <c r="Z258" t="s">
        <v>43</v>
      </c>
      <c r="AA258" t="s">
        <v>43</v>
      </c>
      <c r="AB258" t="s">
        <v>43</v>
      </c>
      <c r="AC258" t="e">
        <f>VLOOKUP(Table1[[#This Row],[Capacitance]],Values!A$13:B$50,2,0)</f>
        <v>#N/A</v>
      </c>
      <c r="AE258" t="str">
        <f>CONCATENATE(Table1[[#This Row],[Capacitance]],Table1[[#This Row],[Stock]])</f>
        <v>39pF</v>
      </c>
    </row>
    <row r="259" spans="1:31" hidden="1">
      <c r="A259" t="s">
        <v>28</v>
      </c>
      <c r="B259" t="s">
        <v>91</v>
      </c>
      <c r="C259" t="s">
        <v>446</v>
      </c>
      <c r="D259" t="s">
        <v>447</v>
      </c>
      <c r="E259" t="s">
        <v>32</v>
      </c>
      <c r="F259" t="s">
        <v>448</v>
      </c>
      <c r="G259">
        <v>17594</v>
      </c>
      <c r="H259">
        <v>0</v>
      </c>
      <c r="I259">
        <v>0.25</v>
      </c>
      <c r="J259">
        <v>0</v>
      </c>
      <c r="K259">
        <v>1</v>
      </c>
      <c r="L259" t="s">
        <v>34</v>
      </c>
      <c r="M259" t="s">
        <v>35</v>
      </c>
      <c r="N259" t="s">
        <v>6752</v>
      </c>
      <c r="O259" t="s">
        <v>37</v>
      </c>
      <c r="P259" t="s">
        <v>53</v>
      </c>
      <c r="Q259" t="s">
        <v>54</v>
      </c>
      <c r="R259" t="s">
        <v>40</v>
      </c>
      <c r="S259" t="s">
        <v>55</v>
      </c>
      <c r="T259" t="s">
        <v>42</v>
      </c>
      <c r="U259" t="s">
        <v>43</v>
      </c>
      <c r="V259" t="s">
        <v>44</v>
      </c>
      <c r="W259" t="s">
        <v>45</v>
      </c>
      <c r="X259" t="s">
        <v>43</v>
      </c>
      <c r="Y259" t="s">
        <v>96</v>
      </c>
      <c r="Z259" t="s">
        <v>43</v>
      </c>
      <c r="AA259" t="s">
        <v>43</v>
      </c>
      <c r="AB259" t="s">
        <v>43</v>
      </c>
      <c r="AC259" t="str">
        <f>VLOOKUP(Table1[[#This Row],[Capacitance]],Values!A$13:B$50,2,0)</f>
        <v>STOCK</v>
      </c>
      <c r="AE259" t="str">
        <f>CONCATENATE(Table1[[#This Row],[Capacitance]],Table1[[#This Row],[Stock]])</f>
        <v>4.7ÂuF</v>
      </c>
    </row>
    <row r="260" spans="1:31" hidden="1">
      <c r="A260" t="s">
        <v>28</v>
      </c>
      <c r="B260" t="s">
        <v>47</v>
      </c>
      <c r="C260" t="s">
        <v>687</v>
      </c>
      <c r="D260" t="s">
        <v>688</v>
      </c>
      <c r="E260" t="s">
        <v>32</v>
      </c>
      <c r="F260" t="s">
        <v>448</v>
      </c>
      <c r="G260">
        <v>3710</v>
      </c>
      <c r="H260">
        <v>0</v>
      </c>
      <c r="I260">
        <v>0.28000000000000003</v>
      </c>
      <c r="J260">
        <v>0</v>
      </c>
      <c r="K260">
        <v>1</v>
      </c>
      <c r="L260" t="s">
        <v>34</v>
      </c>
      <c r="M260" t="s">
        <v>35</v>
      </c>
      <c r="N260" t="s">
        <v>6752</v>
      </c>
      <c r="O260" t="s">
        <v>37</v>
      </c>
      <c r="P260" t="s">
        <v>53</v>
      </c>
      <c r="Q260" t="s">
        <v>54</v>
      </c>
      <c r="R260" t="s">
        <v>40</v>
      </c>
      <c r="S260" t="s">
        <v>55</v>
      </c>
      <c r="T260" t="s">
        <v>42</v>
      </c>
      <c r="U260" t="s">
        <v>43</v>
      </c>
      <c r="V260" t="s">
        <v>44</v>
      </c>
      <c r="W260" t="s">
        <v>45</v>
      </c>
      <c r="X260" t="s">
        <v>43</v>
      </c>
      <c r="Y260" t="s">
        <v>689</v>
      </c>
      <c r="Z260" t="s">
        <v>43</v>
      </c>
      <c r="AA260" t="s">
        <v>43</v>
      </c>
      <c r="AB260" t="s">
        <v>43</v>
      </c>
      <c r="AC260" t="str">
        <f>VLOOKUP(Table1[[#This Row],[Capacitance]],Values!A$13:B$50,2,0)</f>
        <v>STOCK</v>
      </c>
      <c r="AE260" t="str">
        <f>CONCATENATE(Table1[[#This Row],[Capacitance]],Table1[[#This Row],[Stock]])</f>
        <v>4.7ÂuF</v>
      </c>
    </row>
    <row r="261" spans="1:31" hidden="1">
      <c r="A261" t="s">
        <v>28</v>
      </c>
      <c r="B261" t="s">
        <v>91</v>
      </c>
      <c r="C261" t="s">
        <v>906</v>
      </c>
      <c r="D261" t="s">
        <v>907</v>
      </c>
      <c r="E261" t="s">
        <v>32</v>
      </c>
      <c r="F261" t="s">
        <v>908</v>
      </c>
      <c r="G261">
        <v>2956</v>
      </c>
      <c r="H261">
        <v>0</v>
      </c>
      <c r="I261">
        <v>0.28000000000000003</v>
      </c>
      <c r="J261">
        <v>0</v>
      </c>
      <c r="K261">
        <v>1</v>
      </c>
      <c r="L261" t="s">
        <v>34</v>
      </c>
      <c r="M261" t="s">
        <v>35</v>
      </c>
      <c r="N261" t="s">
        <v>6752</v>
      </c>
      <c r="O261" t="s">
        <v>52</v>
      </c>
      <c r="P261" t="s">
        <v>730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44</v>
      </c>
      <c r="W261" t="s">
        <v>45</v>
      </c>
      <c r="X261" t="s">
        <v>43</v>
      </c>
      <c r="Y261" t="s">
        <v>96</v>
      </c>
      <c r="Z261" t="s">
        <v>43</v>
      </c>
      <c r="AA261" t="s">
        <v>43</v>
      </c>
      <c r="AB261" t="s">
        <v>43</v>
      </c>
      <c r="AC261" t="str">
        <f>VLOOKUP(Table1[[#This Row],[Capacitance]],Values!A$13:B$50,2,0)</f>
        <v>STOCK</v>
      </c>
      <c r="AE261" t="str">
        <f>CONCATENATE(Table1[[#This Row],[Capacitance]],Table1[[#This Row],[Stock]])</f>
        <v>4.7ÂuF</v>
      </c>
    </row>
    <row r="262" spans="1:31" hidden="1">
      <c r="A262" t="s">
        <v>28</v>
      </c>
      <c r="B262" t="s">
        <v>91</v>
      </c>
      <c r="C262" t="s">
        <v>727</v>
      </c>
      <c r="D262" t="s">
        <v>728</v>
      </c>
      <c r="E262" t="s">
        <v>32</v>
      </c>
      <c r="F262" t="s">
        <v>729</v>
      </c>
      <c r="G262">
        <v>2056</v>
      </c>
      <c r="H262">
        <v>0</v>
      </c>
      <c r="I262">
        <v>0.28000000000000003</v>
      </c>
      <c r="J262">
        <v>0</v>
      </c>
      <c r="K262">
        <v>1</v>
      </c>
      <c r="L262" t="s">
        <v>34</v>
      </c>
      <c r="M262" t="s">
        <v>35</v>
      </c>
      <c r="N262" t="s">
        <v>6752</v>
      </c>
      <c r="O262" t="s">
        <v>37</v>
      </c>
      <c r="P262" t="s">
        <v>730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44</v>
      </c>
      <c r="W262" t="s">
        <v>100</v>
      </c>
      <c r="X262" t="s">
        <v>43</v>
      </c>
      <c r="Y262" t="s">
        <v>96</v>
      </c>
      <c r="Z262" t="s">
        <v>43</v>
      </c>
      <c r="AA262" t="s">
        <v>43</v>
      </c>
      <c r="AB262" t="s">
        <v>43</v>
      </c>
      <c r="AC262" t="str">
        <f>VLOOKUP(Table1[[#This Row],[Capacitance]],Values!A$13:B$50,2,0)</f>
        <v>STOCK</v>
      </c>
      <c r="AE262" t="str">
        <f>CONCATENATE(Table1[[#This Row],[Capacitance]],Table1[[#This Row],[Stock]])</f>
        <v>4.7ÂuF</v>
      </c>
    </row>
    <row r="263" spans="1:31" hidden="1">
      <c r="A263" t="s">
        <v>28</v>
      </c>
      <c r="B263" t="s">
        <v>47</v>
      </c>
      <c r="C263" t="s">
        <v>109</v>
      </c>
      <c r="D263" t="s">
        <v>110</v>
      </c>
      <c r="E263" t="s">
        <v>32</v>
      </c>
      <c r="F263" t="s">
        <v>111</v>
      </c>
      <c r="G263">
        <v>529430</v>
      </c>
      <c r="H263">
        <v>0</v>
      </c>
      <c r="I263">
        <v>0.28999999999999998</v>
      </c>
      <c r="J263">
        <v>0</v>
      </c>
      <c r="K263">
        <v>1</v>
      </c>
      <c r="L263" t="s">
        <v>34</v>
      </c>
      <c r="M263" t="s">
        <v>35</v>
      </c>
      <c r="N263" t="s">
        <v>6752</v>
      </c>
      <c r="O263" t="s">
        <v>37</v>
      </c>
      <c r="P263" t="s">
        <v>83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44</v>
      </c>
      <c r="W263" t="s">
        <v>45</v>
      </c>
      <c r="X263" t="s">
        <v>43</v>
      </c>
      <c r="Y263" t="s">
        <v>56</v>
      </c>
      <c r="Z263" t="s">
        <v>43</v>
      </c>
      <c r="AA263" t="s">
        <v>43</v>
      </c>
      <c r="AB263" t="s">
        <v>43</v>
      </c>
      <c r="AC263" t="str">
        <f>VLOOKUP(Table1[[#This Row],[Capacitance]],Values!A$13:B$50,2,0)</f>
        <v>STOCK</v>
      </c>
      <c r="AD263" t="s">
        <v>1247</v>
      </c>
      <c r="AE263" t="str">
        <f>CONCATENATE(Table1[[#This Row],[Capacitance]],Table1[[#This Row],[Stock]])</f>
        <v>4.7ÂuFSTOCK</v>
      </c>
    </row>
    <row r="264" spans="1:31" hidden="1">
      <c r="A264" t="s">
        <v>28</v>
      </c>
      <c r="B264" t="s">
        <v>47</v>
      </c>
      <c r="C264" t="s">
        <v>462</v>
      </c>
      <c r="D264" t="s">
        <v>463</v>
      </c>
      <c r="E264" t="s">
        <v>32</v>
      </c>
      <c r="F264" t="s">
        <v>111</v>
      </c>
      <c r="G264">
        <v>18630</v>
      </c>
      <c r="H264">
        <v>0</v>
      </c>
      <c r="I264">
        <v>0.28000000000000003</v>
      </c>
      <c r="J264">
        <v>0</v>
      </c>
      <c r="K264">
        <v>1</v>
      </c>
      <c r="L264" t="s">
        <v>34</v>
      </c>
      <c r="M264" t="s">
        <v>35</v>
      </c>
      <c r="N264" t="s">
        <v>6752</v>
      </c>
      <c r="O264" t="s">
        <v>37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44</v>
      </c>
      <c r="W264" t="s">
        <v>45</v>
      </c>
      <c r="X264" t="s">
        <v>43</v>
      </c>
      <c r="Y264" t="s">
        <v>56</v>
      </c>
      <c r="Z264" t="s">
        <v>43</v>
      </c>
      <c r="AA264" t="s">
        <v>43</v>
      </c>
      <c r="AB264" t="s">
        <v>43</v>
      </c>
      <c r="AC264" t="str">
        <f>VLOOKUP(Table1[[#This Row],[Capacitance]],Values!A$13:B$50,2,0)</f>
        <v>STOCK</v>
      </c>
      <c r="AE264" t="str">
        <f>CONCATENATE(Table1[[#This Row],[Capacitance]],Table1[[#This Row],[Stock]])</f>
        <v>4.7ÂuF</v>
      </c>
    </row>
    <row r="265" spans="1:31" hidden="1">
      <c r="A265" t="s">
        <v>28</v>
      </c>
      <c r="B265" t="s">
        <v>47</v>
      </c>
      <c r="C265" t="s">
        <v>536</v>
      </c>
      <c r="D265" t="s">
        <v>537</v>
      </c>
      <c r="E265" t="s">
        <v>32</v>
      </c>
      <c r="F265" t="s">
        <v>538</v>
      </c>
      <c r="G265">
        <v>15752</v>
      </c>
      <c r="H265">
        <v>0</v>
      </c>
      <c r="I265">
        <v>0.27</v>
      </c>
      <c r="J265">
        <v>0</v>
      </c>
      <c r="K265">
        <v>1</v>
      </c>
      <c r="L265" t="s">
        <v>34</v>
      </c>
      <c r="M265" t="s">
        <v>35</v>
      </c>
      <c r="N265" t="s">
        <v>6752</v>
      </c>
      <c r="O265" t="s">
        <v>37</v>
      </c>
      <c r="P265" t="s">
        <v>83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44</v>
      </c>
      <c r="W265" t="s">
        <v>45</v>
      </c>
      <c r="X265" t="s">
        <v>43</v>
      </c>
      <c r="Y265" t="s">
        <v>56</v>
      </c>
      <c r="Z265" t="s">
        <v>43</v>
      </c>
      <c r="AA265" t="s">
        <v>43</v>
      </c>
      <c r="AB265" t="s">
        <v>43</v>
      </c>
      <c r="AC265" t="str">
        <f>VLOOKUP(Table1[[#This Row],[Capacitance]],Values!A$13:B$50,2,0)</f>
        <v>STOCK</v>
      </c>
      <c r="AE265" t="str">
        <f>CONCATENATE(Table1[[#This Row],[Capacitance]],Table1[[#This Row],[Stock]])</f>
        <v>4.7ÂuF</v>
      </c>
    </row>
    <row r="266" spans="1:31" hidden="1">
      <c r="A266" t="s">
        <v>28</v>
      </c>
      <c r="B266" t="s">
        <v>47</v>
      </c>
      <c r="C266" t="s">
        <v>127</v>
      </c>
      <c r="D266" t="s">
        <v>128</v>
      </c>
      <c r="E266" t="s">
        <v>32</v>
      </c>
      <c r="F266" t="s">
        <v>129</v>
      </c>
      <c r="G266">
        <v>14088</v>
      </c>
      <c r="H266">
        <v>0</v>
      </c>
      <c r="I266">
        <v>0.28000000000000003</v>
      </c>
      <c r="J266">
        <v>0</v>
      </c>
      <c r="K266">
        <v>1</v>
      </c>
      <c r="L266" t="s">
        <v>34</v>
      </c>
      <c r="M266" t="s">
        <v>35</v>
      </c>
      <c r="N266" t="s">
        <v>6752</v>
      </c>
      <c r="O266" t="s">
        <v>52</v>
      </c>
      <c r="P266" t="s">
        <v>83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44</v>
      </c>
      <c r="W266" t="s">
        <v>45</v>
      </c>
      <c r="X266" t="s">
        <v>43</v>
      </c>
      <c r="Y266" t="s">
        <v>56</v>
      </c>
      <c r="Z266" t="s">
        <v>43</v>
      </c>
      <c r="AA266" t="s">
        <v>43</v>
      </c>
      <c r="AB266" t="s">
        <v>43</v>
      </c>
      <c r="AC266" t="str">
        <f>VLOOKUP(Table1[[#This Row],[Capacitance]],Values!A$13:B$50,2,0)</f>
        <v>STOCK</v>
      </c>
      <c r="AE266" t="str">
        <f>CONCATENATE(Table1[[#This Row],[Capacitance]],Table1[[#This Row],[Stock]])</f>
        <v>4.7ÂuF</v>
      </c>
    </row>
    <row r="267" spans="1:31" hidden="1">
      <c r="A267" t="s">
        <v>28</v>
      </c>
      <c r="B267" t="s">
        <v>47</v>
      </c>
      <c r="C267" t="s">
        <v>703</v>
      </c>
      <c r="D267" t="s">
        <v>704</v>
      </c>
      <c r="E267" t="s">
        <v>32</v>
      </c>
      <c r="F267" t="s">
        <v>705</v>
      </c>
      <c r="G267">
        <v>5734</v>
      </c>
      <c r="H267">
        <v>0</v>
      </c>
      <c r="I267">
        <v>0.27</v>
      </c>
      <c r="J267">
        <v>0</v>
      </c>
      <c r="K267">
        <v>1</v>
      </c>
      <c r="L267" t="s">
        <v>34</v>
      </c>
      <c r="M267" t="s">
        <v>35</v>
      </c>
      <c r="N267" t="s">
        <v>6752</v>
      </c>
      <c r="O267" t="s">
        <v>189</v>
      </c>
      <c r="P267" t="s">
        <v>83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44</v>
      </c>
      <c r="W267" t="s">
        <v>45</v>
      </c>
      <c r="X267" t="s">
        <v>43</v>
      </c>
      <c r="Y267" t="s">
        <v>56</v>
      </c>
      <c r="Z267" t="s">
        <v>43</v>
      </c>
      <c r="AA267" t="s">
        <v>43</v>
      </c>
      <c r="AB267" t="s">
        <v>43</v>
      </c>
      <c r="AC267" t="str">
        <f>VLOOKUP(Table1[[#This Row],[Capacitance]],Values!A$13:B$50,2,0)</f>
        <v>STOCK</v>
      </c>
      <c r="AE267" t="str">
        <f>CONCATENATE(Table1[[#This Row],[Capacitance]],Table1[[#This Row],[Stock]])</f>
        <v>4.7ÂuF</v>
      </c>
    </row>
    <row r="268" spans="1:31" hidden="1">
      <c r="A268" t="s">
        <v>28</v>
      </c>
      <c r="B268" t="s">
        <v>47</v>
      </c>
      <c r="C268" t="s">
        <v>819</v>
      </c>
      <c r="D268" t="s">
        <v>820</v>
      </c>
      <c r="E268" t="s">
        <v>32</v>
      </c>
      <c r="F268" t="s">
        <v>821</v>
      </c>
      <c r="G268">
        <v>2680</v>
      </c>
      <c r="H268">
        <v>0</v>
      </c>
      <c r="I268">
        <v>0.48</v>
      </c>
      <c r="J268">
        <v>0</v>
      </c>
      <c r="K268">
        <v>1</v>
      </c>
      <c r="L268" t="s">
        <v>34</v>
      </c>
      <c r="M268" t="s">
        <v>35</v>
      </c>
      <c r="N268" t="s">
        <v>6752</v>
      </c>
      <c r="O268" t="s">
        <v>52</v>
      </c>
      <c r="P268" t="s">
        <v>83</v>
      </c>
      <c r="Q268" t="s">
        <v>39</v>
      </c>
      <c r="R268" t="s">
        <v>40</v>
      </c>
      <c r="S268" t="s">
        <v>41</v>
      </c>
      <c r="T268" t="s">
        <v>42</v>
      </c>
      <c r="U268" t="s">
        <v>43</v>
      </c>
      <c r="V268" t="s">
        <v>44</v>
      </c>
      <c r="W268" t="s">
        <v>45</v>
      </c>
      <c r="X268" t="s">
        <v>43</v>
      </c>
      <c r="Y268" t="s">
        <v>689</v>
      </c>
      <c r="Z268" t="s">
        <v>43</v>
      </c>
      <c r="AA268" t="s">
        <v>43</v>
      </c>
      <c r="AB268" t="s">
        <v>43</v>
      </c>
      <c r="AC268" t="str">
        <f>VLOOKUP(Table1[[#This Row],[Capacitance]],Values!A$13:B$50,2,0)</f>
        <v>STOCK</v>
      </c>
      <c r="AE268" t="str">
        <f>CONCATENATE(Table1[[#This Row],[Capacitance]],Table1[[#This Row],[Stock]])</f>
        <v>4.7ÂuF</v>
      </c>
    </row>
    <row r="269" spans="1:31" hidden="1">
      <c r="A269" t="s">
        <v>28</v>
      </c>
      <c r="B269" t="s">
        <v>47</v>
      </c>
      <c r="C269" t="s">
        <v>179</v>
      </c>
      <c r="D269" t="s">
        <v>180</v>
      </c>
      <c r="E269" t="s">
        <v>32</v>
      </c>
      <c r="F269" t="s">
        <v>181</v>
      </c>
      <c r="G269">
        <v>218301</v>
      </c>
      <c r="H269">
        <v>0</v>
      </c>
      <c r="I269">
        <v>0.61</v>
      </c>
      <c r="J269">
        <v>0</v>
      </c>
      <c r="K269">
        <v>1</v>
      </c>
      <c r="L269" t="s">
        <v>34</v>
      </c>
      <c r="M269" t="s">
        <v>35</v>
      </c>
      <c r="N269" t="s">
        <v>6752</v>
      </c>
      <c r="O269" t="s">
        <v>37</v>
      </c>
      <c r="P269" t="s">
        <v>78</v>
      </c>
      <c r="Q269" t="s">
        <v>39</v>
      </c>
      <c r="R269" t="s">
        <v>40</v>
      </c>
      <c r="S269" t="s">
        <v>41</v>
      </c>
      <c r="T269" t="s">
        <v>42</v>
      </c>
      <c r="U269" t="s">
        <v>43</v>
      </c>
      <c r="V269" t="s">
        <v>44</v>
      </c>
      <c r="W269" t="s">
        <v>45</v>
      </c>
      <c r="X269" t="s">
        <v>43</v>
      </c>
      <c r="Y269" t="s">
        <v>56</v>
      </c>
      <c r="Z269" t="s">
        <v>43</v>
      </c>
      <c r="AA269" t="s">
        <v>43</v>
      </c>
      <c r="AB269" t="s">
        <v>43</v>
      </c>
      <c r="AC269" t="str">
        <f>VLOOKUP(Table1[[#This Row],[Capacitance]],Values!A$13:B$50,2,0)</f>
        <v>STOCK</v>
      </c>
      <c r="AE269" t="str">
        <f>CONCATENATE(Table1[[#This Row],[Capacitance]],Table1[[#This Row],[Stock]])</f>
        <v>4.7ÂuF</v>
      </c>
    </row>
    <row r="270" spans="1:31" hidden="1">
      <c r="A270" t="s">
        <v>28</v>
      </c>
      <c r="B270" t="s">
        <v>47</v>
      </c>
      <c r="C270" t="s">
        <v>74</v>
      </c>
      <c r="D270" t="s">
        <v>75</v>
      </c>
      <c r="E270" t="s">
        <v>32</v>
      </c>
      <c r="F270" t="s">
        <v>76</v>
      </c>
      <c r="G270">
        <v>112742</v>
      </c>
      <c r="H270">
        <v>0</v>
      </c>
      <c r="I270">
        <v>0.24</v>
      </c>
      <c r="J270">
        <v>0</v>
      </c>
      <c r="K270">
        <v>1</v>
      </c>
      <c r="L270" t="s">
        <v>34</v>
      </c>
      <c r="M270" t="s">
        <v>35</v>
      </c>
      <c r="N270" t="s">
        <v>6752</v>
      </c>
      <c r="O270" t="s">
        <v>37</v>
      </c>
      <c r="P270" t="s">
        <v>78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44</v>
      </c>
      <c r="W270" t="s">
        <v>45</v>
      </c>
      <c r="X270" t="s">
        <v>43</v>
      </c>
      <c r="Y270" t="s">
        <v>56</v>
      </c>
      <c r="Z270" t="s">
        <v>43</v>
      </c>
      <c r="AA270" t="s">
        <v>43</v>
      </c>
      <c r="AB270" t="s">
        <v>43</v>
      </c>
      <c r="AC270" t="str">
        <f>VLOOKUP(Table1[[#This Row],[Capacitance]],Values!A$13:B$50,2,0)</f>
        <v>STOCK</v>
      </c>
      <c r="AE270" t="str">
        <f>CONCATENATE(Table1[[#This Row],[Capacitance]],Table1[[#This Row],[Stock]])</f>
        <v>4.7ÂuF</v>
      </c>
    </row>
    <row r="271" spans="1:31" hidden="1">
      <c r="A271" t="s">
        <v>28</v>
      </c>
      <c r="B271" t="s">
        <v>47</v>
      </c>
      <c r="C271" t="s">
        <v>390</v>
      </c>
      <c r="D271" t="s">
        <v>391</v>
      </c>
      <c r="E271" t="s">
        <v>32</v>
      </c>
      <c r="F271" t="s">
        <v>76</v>
      </c>
      <c r="G271">
        <v>69607</v>
      </c>
      <c r="H271">
        <v>0</v>
      </c>
      <c r="I271">
        <v>0.23</v>
      </c>
      <c r="J271">
        <v>0</v>
      </c>
      <c r="K271">
        <v>1</v>
      </c>
      <c r="L271" t="s">
        <v>34</v>
      </c>
      <c r="M271" t="s">
        <v>35</v>
      </c>
      <c r="N271" t="s">
        <v>6752</v>
      </c>
      <c r="O271" t="s">
        <v>37</v>
      </c>
      <c r="P271" t="s">
        <v>78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44</v>
      </c>
      <c r="W271" t="s">
        <v>45</v>
      </c>
      <c r="X271" t="s">
        <v>43</v>
      </c>
      <c r="Y271" t="s">
        <v>56</v>
      </c>
      <c r="Z271" t="s">
        <v>43</v>
      </c>
      <c r="AA271" t="s">
        <v>43</v>
      </c>
      <c r="AB271" t="s">
        <v>43</v>
      </c>
      <c r="AC271" t="str">
        <f>VLOOKUP(Table1[[#This Row],[Capacitance]],Values!A$13:B$50,2,0)</f>
        <v>STOCK</v>
      </c>
      <c r="AE271" t="str">
        <f>CONCATENATE(Table1[[#This Row],[Capacitance]],Table1[[#This Row],[Stock]])</f>
        <v>4.7ÂuF</v>
      </c>
    </row>
    <row r="272" spans="1:31" hidden="1">
      <c r="A272" t="s">
        <v>28</v>
      </c>
      <c r="B272" t="s">
        <v>91</v>
      </c>
      <c r="C272" t="s">
        <v>482</v>
      </c>
      <c r="D272" t="s">
        <v>483</v>
      </c>
      <c r="E272" t="s">
        <v>32</v>
      </c>
      <c r="F272" t="s">
        <v>76</v>
      </c>
      <c r="G272">
        <v>17411</v>
      </c>
      <c r="H272">
        <v>0</v>
      </c>
      <c r="I272">
        <v>0.27</v>
      </c>
      <c r="J272">
        <v>0</v>
      </c>
      <c r="K272">
        <v>1</v>
      </c>
      <c r="L272" t="s">
        <v>34</v>
      </c>
      <c r="M272" t="s">
        <v>35</v>
      </c>
      <c r="N272" t="s">
        <v>6752</v>
      </c>
      <c r="O272" t="s">
        <v>37</v>
      </c>
      <c r="P272" t="s">
        <v>78</v>
      </c>
      <c r="Q272" t="s">
        <v>54</v>
      </c>
      <c r="R272" t="s">
        <v>40</v>
      </c>
      <c r="S272" t="s">
        <v>55</v>
      </c>
      <c r="T272" t="s">
        <v>42</v>
      </c>
      <c r="U272" t="s">
        <v>43</v>
      </c>
      <c r="V272" t="s">
        <v>44</v>
      </c>
      <c r="W272" t="s">
        <v>45</v>
      </c>
      <c r="X272" t="s">
        <v>43</v>
      </c>
      <c r="Y272" t="s">
        <v>96</v>
      </c>
      <c r="Z272" t="s">
        <v>43</v>
      </c>
      <c r="AA272" t="s">
        <v>43</v>
      </c>
      <c r="AB272" t="s">
        <v>43</v>
      </c>
      <c r="AC272" t="str">
        <f>VLOOKUP(Table1[[#This Row],[Capacitance]],Values!A$13:B$50,2,0)</f>
        <v>STOCK</v>
      </c>
      <c r="AE272" t="str">
        <f>CONCATENATE(Table1[[#This Row],[Capacitance]],Table1[[#This Row],[Stock]])</f>
        <v>4.7ÂuF</v>
      </c>
    </row>
    <row r="273" spans="1:31" hidden="1">
      <c r="A273" t="s">
        <v>28</v>
      </c>
      <c r="B273" t="s">
        <v>47</v>
      </c>
      <c r="C273" t="s">
        <v>653</v>
      </c>
      <c r="D273" t="s">
        <v>654</v>
      </c>
      <c r="E273" t="s">
        <v>32</v>
      </c>
      <c r="F273" t="s">
        <v>181</v>
      </c>
      <c r="G273">
        <v>16078</v>
      </c>
      <c r="H273">
        <v>0</v>
      </c>
      <c r="I273">
        <v>0.61</v>
      </c>
      <c r="J273">
        <v>0</v>
      </c>
      <c r="K273">
        <v>1</v>
      </c>
      <c r="L273" t="s">
        <v>34</v>
      </c>
      <c r="M273" t="s">
        <v>35</v>
      </c>
      <c r="N273" t="s">
        <v>6752</v>
      </c>
      <c r="O273" t="s">
        <v>37</v>
      </c>
      <c r="P273" t="s">
        <v>78</v>
      </c>
      <c r="Q273" t="s">
        <v>39</v>
      </c>
      <c r="R273" t="s">
        <v>40</v>
      </c>
      <c r="S273" t="s">
        <v>41</v>
      </c>
      <c r="T273" t="s">
        <v>42</v>
      </c>
      <c r="U273" t="s">
        <v>43</v>
      </c>
      <c r="V273" t="s">
        <v>44</v>
      </c>
      <c r="W273" t="s">
        <v>45</v>
      </c>
      <c r="X273" t="s">
        <v>43</v>
      </c>
      <c r="Y273" t="s">
        <v>56</v>
      </c>
      <c r="Z273" t="s">
        <v>43</v>
      </c>
      <c r="AA273" t="s">
        <v>43</v>
      </c>
      <c r="AB273" t="s">
        <v>43</v>
      </c>
      <c r="AC273" t="str">
        <f>VLOOKUP(Table1[[#This Row],[Capacitance]],Values!A$13:B$50,2,0)</f>
        <v>STOCK</v>
      </c>
      <c r="AE273" t="str">
        <f>CONCATENATE(Table1[[#This Row],[Capacitance]],Table1[[#This Row],[Stock]])</f>
        <v>4.7ÂuF</v>
      </c>
    </row>
    <row r="274" spans="1:31" hidden="1">
      <c r="A274" t="s">
        <v>28</v>
      </c>
      <c r="B274" t="s">
        <v>47</v>
      </c>
      <c r="C274" t="s">
        <v>760</v>
      </c>
      <c r="D274" t="s">
        <v>761</v>
      </c>
      <c r="E274" t="s">
        <v>32</v>
      </c>
      <c r="F274" t="s">
        <v>762</v>
      </c>
      <c r="G274">
        <v>4930</v>
      </c>
      <c r="H274">
        <v>0</v>
      </c>
      <c r="I274">
        <v>0.21</v>
      </c>
      <c r="J274">
        <v>0</v>
      </c>
      <c r="K274">
        <v>1</v>
      </c>
      <c r="L274" t="s">
        <v>34</v>
      </c>
      <c r="M274" t="s">
        <v>35</v>
      </c>
      <c r="N274" t="s">
        <v>6752</v>
      </c>
      <c r="O274" t="s">
        <v>37</v>
      </c>
      <c r="P274" t="s">
        <v>78</v>
      </c>
      <c r="Q274" t="s">
        <v>594</v>
      </c>
      <c r="R274" t="s">
        <v>40</v>
      </c>
      <c r="S274" t="s">
        <v>41</v>
      </c>
      <c r="T274" t="s">
        <v>42</v>
      </c>
      <c r="U274" t="s">
        <v>43</v>
      </c>
      <c r="V274" t="s">
        <v>44</v>
      </c>
      <c r="W274" t="s">
        <v>45</v>
      </c>
      <c r="X274" t="s">
        <v>43</v>
      </c>
      <c r="Y274" t="s">
        <v>56</v>
      </c>
      <c r="Z274" t="s">
        <v>43</v>
      </c>
      <c r="AA274" t="s">
        <v>43</v>
      </c>
      <c r="AB274" t="s">
        <v>43</v>
      </c>
      <c r="AC274" t="str">
        <f>VLOOKUP(Table1[[#This Row],[Capacitance]],Values!A$13:B$50,2,0)</f>
        <v>STOCK</v>
      </c>
      <c r="AE274" t="str">
        <f>CONCATENATE(Table1[[#This Row],[Capacitance]],Table1[[#This Row],[Stock]])</f>
        <v>4.7ÂuF</v>
      </c>
    </row>
    <row r="275" spans="1:31" hidden="1">
      <c r="A275" t="s">
        <v>28</v>
      </c>
      <c r="B275" t="s">
        <v>47</v>
      </c>
      <c r="C275" t="s">
        <v>709</v>
      </c>
      <c r="D275" t="s">
        <v>710</v>
      </c>
      <c r="E275" t="s">
        <v>32</v>
      </c>
      <c r="F275" t="s">
        <v>711</v>
      </c>
      <c r="G275">
        <v>4813</v>
      </c>
      <c r="H275">
        <v>0</v>
      </c>
      <c r="I275">
        <v>0.32</v>
      </c>
      <c r="J275">
        <v>0</v>
      </c>
      <c r="K275">
        <v>1</v>
      </c>
      <c r="L275" t="s">
        <v>34</v>
      </c>
      <c r="M275" t="s">
        <v>35</v>
      </c>
      <c r="N275" t="s">
        <v>6752</v>
      </c>
      <c r="O275" t="s">
        <v>37</v>
      </c>
      <c r="P275" t="s">
        <v>78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44</v>
      </c>
      <c r="W275" t="s">
        <v>45</v>
      </c>
      <c r="X275" t="s">
        <v>43</v>
      </c>
      <c r="Y275" t="s">
        <v>56</v>
      </c>
      <c r="Z275" t="s">
        <v>43</v>
      </c>
      <c r="AA275" t="s">
        <v>43</v>
      </c>
      <c r="AB275" t="s">
        <v>43</v>
      </c>
      <c r="AC275" t="str">
        <f>VLOOKUP(Table1[[#This Row],[Capacitance]],Values!A$13:B$50,2,0)</f>
        <v>STOCK</v>
      </c>
      <c r="AE275" t="str">
        <f>CONCATENATE(Table1[[#This Row],[Capacitance]],Table1[[#This Row],[Stock]])</f>
        <v>4.7ÂuF</v>
      </c>
    </row>
    <row r="276" spans="1:31" hidden="1">
      <c r="A276" t="s">
        <v>28</v>
      </c>
      <c r="B276" t="s">
        <v>47</v>
      </c>
      <c r="C276" t="s">
        <v>887</v>
      </c>
      <c r="D276" t="s">
        <v>888</v>
      </c>
      <c r="E276" t="s">
        <v>32</v>
      </c>
      <c r="F276" t="s">
        <v>889</v>
      </c>
      <c r="G276">
        <v>2855</v>
      </c>
      <c r="H276">
        <v>0</v>
      </c>
      <c r="I276">
        <v>0.23</v>
      </c>
      <c r="J276">
        <v>0</v>
      </c>
      <c r="K276">
        <v>1</v>
      </c>
      <c r="L276" t="s">
        <v>34</v>
      </c>
      <c r="M276" t="s">
        <v>35</v>
      </c>
      <c r="N276" t="s">
        <v>6752</v>
      </c>
      <c r="O276" t="s">
        <v>52</v>
      </c>
      <c r="P276" t="s">
        <v>78</v>
      </c>
      <c r="Q276" t="s">
        <v>54</v>
      </c>
      <c r="R276" t="s">
        <v>40</v>
      </c>
      <c r="S276" t="s">
        <v>55</v>
      </c>
      <c r="T276" t="s">
        <v>42</v>
      </c>
      <c r="U276" t="s">
        <v>43</v>
      </c>
      <c r="V276" t="s">
        <v>44</v>
      </c>
      <c r="W276" t="s">
        <v>45</v>
      </c>
      <c r="X276" t="s">
        <v>43</v>
      </c>
      <c r="Y276" t="s">
        <v>56</v>
      </c>
      <c r="Z276" t="s">
        <v>43</v>
      </c>
      <c r="AA276" t="s">
        <v>43</v>
      </c>
      <c r="AB276" t="s">
        <v>43</v>
      </c>
      <c r="AC276" t="str">
        <f>VLOOKUP(Table1[[#This Row],[Capacitance]],Values!A$13:B$50,2,0)</f>
        <v>STOCK</v>
      </c>
      <c r="AE276" t="str">
        <f>CONCATENATE(Table1[[#This Row],[Capacitance]],Table1[[#This Row],[Stock]])</f>
        <v>4.7ÂuF</v>
      </c>
    </row>
    <row r="277" spans="1:31" hidden="1">
      <c r="A277" t="s">
        <v>28</v>
      </c>
      <c r="B277" t="s">
        <v>47</v>
      </c>
      <c r="C277" t="s">
        <v>876</v>
      </c>
      <c r="D277" t="s">
        <v>877</v>
      </c>
      <c r="E277" t="s">
        <v>32</v>
      </c>
      <c r="F277" t="s">
        <v>878</v>
      </c>
      <c r="G277">
        <v>2825</v>
      </c>
      <c r="H277">
        <v>0</v>
      </c>
      <c r="I277">
        <v>0.21</v>
      </c>
      <c r="J277">
        <v>0</v>
      </c>
      <c r="K277">
        <v>1</v>
      </c>
      <c r="L277" t="s">
        <v>34</v>
      </c>
      <c r="M277" t="s">
        <v>35</v>
      </c>
      <c r="N277" t="s">
        <v>6752</v>
      </c>
      <c r="O277" t="s">
        <v>37</v>
      </c>
      <c r="P277" t="s">
        <v>78</v>
      </c>
      <c r="Q277" t="s">
        <v>773</v>
      </c>
      <c r="R277" t="s">
        <v>40</v>
      </c>
      <c r="S277" t="s">
        <v>41</v>
      </c>
      <c r="T277" t="s">
        <v>42</v>
      </c>
      <c r="U277" t="s">
        <v>43</v>
      </c>
      <c r="V277" t="s">
        <v>44</v>
      </c>
      <c r="W277" t="s">
        <v>45</v>
      </c>
      <c r="X277" t="s">
        <v>43</v>
      </c>
      <c r="Y277" t="s">
        <v>56</v>
      </c>
      <c r="Z277" t="s">
        <v>43</v>
      </c>
      <c r="AA277" t="s">
        <v>43</v>
      </c>
      <c r="AB277" t="s">
        <v>43</v>
      </c>
      <c r="AC277" t="str">
        <f>VLOOKUP(Table1[[#This Row],[Capacitance]],Values!A$13:B$50,2,0)</f>
        <v>STOCK</v>
      </c>
      <c r="AE277" t="str">
        <f>CONCATENATE(Table1[[#This Row],[Capacitance]],Table1[[#This Row],[Stock]])</f>
        <v>4.7ÂuF</v>
      </c>
    </row>
    <row r="278" spans="1:31" hidden="1">
      <c r="A278" t="s">
        <v>28</v>
      </c>
      <c r="B278" t="s">
        <v>47</v>
      </c>
      <c r="C278" t="s">
        <v>950</v>
      </c>
      <c r="D278" t="s">
        <v>951</v>
      </c>
      <c r="E278" t="s">
        <v>32</v>
      </c>
      <c r="F278" t="s">
        <v>952</v>
      </c>
      <c r="G278">
        <v>823</v>
      </c>
      <c r="H278">
        <v>0</v>
      </c>
      <c r="I278">
        <v>0.61</v>
      </c>
      <c r="J278">
        <v>0</v>
      </c>
      <c r="K278">
        <v>1</v>
      </c>
      <c r="L278" t="s">
        <v>34</v>
      </c>
      <c r="M278" t="s">
        <v>35</v>
      </c>
      <c r="N278" t="s">
        <v>6752</v>
      </c>
      <c r="O278" t="s">
        <v>52</v>
      </c>
      <c r="P278" t="s">
        <v>78</v>
      </c>
      <c r="Q278" t="s">
        <v>39</v>
      </c>
      <c r="R278" t="s">
        <v>40</v>
      </c>
      <c r="S278" t="s">
        <v>41</v>
      </c>
      <c r="T278" t="s">
        <v>42</v>
      </c>
      <c r="U278" t="s">
        <v>43</v>
      </c>
      <c r="V278" t="s">
        <v>44</v>
      </c>
      <c r="W278" t="s">
        <v>45</v>
      </c>
      <c r="X278" t="s">
        <v>43</v>
      </c>
      <c r="Y278" t="s">
        <v>56</v>
      </c>
      <c r="Z278" t="s">
        <v>43</v>
      </c>
      <c r="AA278" t="s">
        <v>43</v>
      </c>
      <c r="AB278" t="s">
        <v>43</v>
      </c>
      <c r="AC278" t="str">
        <f>VLOOKUP(Table1[[#This Row],[Capacitance]],Values!A$13:B$50,2,0)</f>
        <v>STOCK</v>
      </c>
      <c r="AE278" t="str">
        <f>CONCATENATE(Table1[[#This Row],[Capacitance]],Table1[[#This Row],[Stock]])</f>
        <v>4.7ÂuF</v>
      </c>
    </row>
    <row r="279" spans="1:31" hidden="1">
      <c r="A279" t="s">
        <v>28</v>
      </c>
      <c r="B279" t="s">
        <v>47</v>
      </c>
      <c r="C279" t="s">
        <v>414</v>
      </c>
      <c r="D279" t="s">
        <v>415</v>
      </c>
      <c r="E279" t="s">
        <v>32</v>
      </c>
      <c r="F279" t="s">
        <v>416</v>
      </c>
      <c r="G279">
        <v>50241</v>
      </c>
      <c r="H279">
        <v>0</v>
      </c>
      <c r="I279">
        <v>0.23</v>
      </c>
      <c r="J279">
        <v>0</v>
      </c>
      <c r="K279">
        <v>1</v>
      </c>
      <c r="L279" t="s">
        <v>34</v>
      </c>
      <c r="M279" t="s">
        <v>35</v>
      </c>
      <c r="N279" t="s">
        <v>6752</v>
      </c>
      <c r="O279" t="s">
        <v>189</v>
      </c>
      <c r="P279" t="s">
        <v>64</v>
      </c>
      <c r="Q279" t="s">
        <v>190</v>
      </c>
      <c r="R279" t="s">
        <v>40</v>
      </c>
      <c r="S279" t="s">
        <v>191</v>
      </c>
      <c r="T279" t="s">
        <v>42</v>
      </c>
      <c r="U279" t="s">
        <v>43</v>
      </c>
      <c r="V279" t="s">
        <v>44</v>
      </c>
      <c r="W279" t="s">
        <v>45</v>
      </c>
      <c r="X279" t="s">
        <v>43</v>
      </c>
      <c r="Y279" t="s">
        <v>56</v>
      </c>
      <c r="Z279" t="s">
        <v>43</v>
      </c>
      <c r="AA279" t="s">
        <v>43</v>
      </c>
      <c r="AB279" t="s">
        <v>43</v>
      </c>
      <c r="AC279" t="str">
        <f>VLOOKUP(Table1[[#This Row],[Capacitance]],Values!A$13:B$50,2,0)</f>
        <v>STOCK</v>
      </c>
      <c r="AE279" t="str">
        <f>CONCATENATE(Table1[[#This Row],[Capacitance]],Table1[[#This Row],[Stock]])</f>
        <v>4.7ÂuF</v>
      </c>
    </row>
    <row r="280" spans="1:31" hidden="1">
      <c r="A280" t="s">
        <v>28</v>
      </c>
      <c r="B280" t="s">
        <v>91</v>
      </c>
      <c r="C280" t="s">
        <v>443</v>
      </c>
      <c r="D280" t="s">
        <v>444</v>
      </c>
      <c r="E280" t="s">
        <v>32</v>
      </c>
      <c r="F280" t="s">
        <v>445</v>
      </c>
      <c r="G280">
        <v>49527</v>
      </c>
      <c r="H280">
        <v>0</v>
      </c>
      <c r="I280">
        <v>0.24</v>
      </c>
      <c r="J280">
        <v>0</v>
      </c>
      <c r="K280">
        <v>1</v>
      </c>
      <c r="L280" t="s">
        <v>34</v>
      </c>
      <c r="M280" t="s">
        <v>35</v>
      </c>
      <c r="N280" t="s">
        <v>6752</v>
      </c>
      <c r="O280" t="s">
        <v>37</v>
      </c>
      <c r="P280" t="s">
        <v>64</v>
      </c>
      <c r="Q280" t="s">
        <v>115</v>
      </c>
      <c r="R280" t="s">
        <v>40</v>
      </c>
      <c r="S280" t="s">
        <v>116</v>
      </c>
      <c r="T280" t="s">
        <v>42</v>
      </c>
      <c r="U280" t="s">
        <v>43</v>
      </c>
      <c r="V280" t="s">
        <v>44</v>
      </c>
      <c r="W280" t="s">
        <v>45</v>
      </c>
      <c r="X280" t="s">
        <v>43</v>
      </c>
      <c r="Y280" t="s">
        <v>96</v>
      </c>
      <c r="Z280" t="s">
        <v>43</v>
      </c>
      <c r="AA280" t="s">
        <v>43</v>
      </c>
      <c r="AB280" t="s">
        <v>43</v>
      </c>
      <c r="AC280" t="str">
        <f>VLOOKUP(Table1[[#This Row],[Capacitance]],Values!A$13:B$50,2,0)</f>
        <v>STOCK</v>
      </c>
      <c r="AE280" t="str">
        <f>CONCATENATE(Table1[[#This Row],[Capacitance]],Table1[[#This Row],[Stock]])</f>
        <v>4.7ÂuF</v>
      </c>
    </row>
    <row r="281" spans="1:31" hidden="1">
      <c r="A281" t="s">
        <v>28</v>
      </c>
      <c r="B281" t="s">
        <v>47</v>
      </c>
      <c r="C281" t="s">
        <v>353</v>
      </c>
      <c r="D281" t="s">
        <v>354</v>
      </c>
      <c r="E281" t="s">
        <v>32</v>
      </c>
      <c r="F281" t="s">
        <v>355</v>
      </c>
      <c r="G281">
        <v>16704</v>
      </c>
      <c r="H281">
        <v>0</v>
      </c>
      <c r="I281">
        <v>0.2</v>
      </c>
      <c r="J281">
        <v>0</v>
      </c>
      <c r="K281">
        <v>1</v>
      </c>
      <c r="L281" t="s">
        <v>34</v>
      </c>
      <c r="M281" t="s">
        <v>35</v>
      </c>
      <c r="N281" t="s">
        <v>6752</v>
      </c>
      <c r="O281" t="s">
        <v>37</v>
      </c>
      <c r="P281" t="s">
        <v>64</v>
      </c>
      <c r="Q281" t="s">
        <v>39</v>
      </c>
      <c r="R281" t="s">
        <v>40</v>
      </c>
      <c r="S281" t="s">
        <v>41</v>
      </c>
      <c r="T281" t="s">
        <v>42</v>
      </c>
      <c r="U281" t="s">
        <v>43</v>
      </c>
      <c r="V281" t="s">
        <v>44</v>
      </c>
      <c r="W281" t="s">
        <v>45</v>
      </c>
      <c r="X281" t="s">
        <v>43</v>
      </c>
      <c r="Y281" t="s">
        <v>56</v>
      </c>
      <c r="Z281" t="s">
        <v>43</v>
      </c>
      <c r="AA281" t="s">
        <v>43</v>
      </c>
      <c r="AB281" t="s">
        <v>43</v>
      </c>
      <c r="AC281" t="str">
        <f>VLOOKUP(Table1[[#This Row],[Capacitance]],Values!A$13:B$50,2,0)</f>
        <v>STOCK</v>
      </c>
      <c r="AE281" t="str">
        <f>CONCATENATE(Table1[[#This Row],[Capacitance]],Table1[[#This Row],[Stock]])</f>
        <v>4.7ÂuF</v>
      </c>
    </row>
    <row r="282" spans="1:31" hidden="1">
      <c r="A282" t="s">
        <v>28</v>
      </c>
      <c r="B282" t="s">
        <v>47</v>
      </c>
      <c r="C282" t="s">
        <v>636</v>
      </c>
      <c r="D282" t="s">
        <v>637</v>
      </c>
      <c r="E282" t="s">
        <v>32</v>
      </c>
      <c r="F282" t="s">
        <v>355</v>
      </c>
      <c r="G282">
        <v>16396</v>
      </c>
      <c r="H282">
        <v>0</v>
      </c>
      <c r="I282">
        <v>0.54</v>
      </c>
      <c r="J282">
        <v>0</v>
      </c>
      <c r="K282">
        <v>1</v>
      </c>
      <c r="L282" t="s">
        <v>34</v>
      </c>
      <c r="M282" t="s">
        <v>35</v>
      </c>
      <c r="N282" t="s">
        <v>6752</v>
      </c>
      <c r="O282" t="s">
        <v>37</v>
      </c>
      <c r="P282" t="s">
        <v>64</v>
      </c>
      <c r="Q282" t="s">
        <v>39</v>
      </c>
      <c r="R282" t="s">
        <v>40</v>
      </c>
      <c r="S282" t="s">
        <v>41</v>
      </c>
      <c r="T282" t="s">
        <v>42</v>
      </c>
      <c r="U282" t="s">
        <v>43</v>
      </c>
      <c r="V282" t="s">
        <v>44</v>
      </c>
      <c r="W282" t="s">
        <v>45</v>
      </c>
      <c r="X282" t="s">
        <v>43</v>
      </c>
      <c r="Y282" t="s">
        <v>56</v>
      </c>
      <c r="Z282" t="s">
        <v>43</v>
      </c>
      <c r="AA282" t="s">
        <v>43</v>
      </c>
      <c r="AB282" t="s">
        <v>43</v>
      </c>
      <c r="AC282" t="str">
        <f>VLOOKUP(Table1[[#This Row],[Capacitance]],Values!A$13:B$50,2,0)</f>
        <v>STOCK</v>
      </c>
      <c r="AE282" t="str">
        <f>CONCATENATE(Table1[[#This Row],[Capacitance]],Table1[[#This Row],[Stock]])</f>
        <v>4.7ÂuF</v>
      </c>
    </row>
    <row r="283" spans="1:31" hidden="1">
      <c r="A283" t="s">
        <v>28</v>
      </c>
      <c r="B283" t="s">
        <v>47</v>
      </c>
      <c r="C283" t="s">
        <v>700</v>
      </c>
      <c r="D283" t="s">
        <v>701</v>
      </c>
      <c r="E283" t="s">
        <v>32</v>
      </c>
      <c r="F283" t="s">
        <v>702</v>
      </c>
      <c r="G283">
        <v>5451</v>
      </c>
      <c r="H283">
        <v>0</v>
      </c>
      <c r="I283">
        <v>0.28000000000000003</v>
      </c>
      <c r="J283">
        <v>0</v>
      </c>
      <c r="K283">
        <v>1</v>
      </c>
      <c r="L283" t="s">
        <v>34</v>
      </c>
      <c r="M283" t="s">
        <v>35</v>
      </c>
      <c r="N283" t="s">
        <v>6752</v>
      </c>
      <c r="O283" t="s">
        <v>37</v>
      </c>
      <c r="P283" t="s">
        <v>64</v>
      </c>
      <c r="Q283" t="s">
        <v>54</v>
      </c>
      <c r="R283" t="s">
        <v>40</v>
      </c>
      <c r="S283" t="s">
        <v>55</v>
      </c>
      <c r="T283" t="s">
        <v>42</v>
      </c>
      <c r="U283" t="s">
        <v>43</v>
      </c>
      <c r="V283" t="s">
        <v>44</v>
      </c>
      <c r="W283" t="s">
        <v>45</v>
      </c>
      <c r="X283" t="s">
        <v>43</v>
      </c>
      <c r="Y283" t="s">
        <v>689</v>
      </c>
      <c r="Z283" t="s">
        <v>43</v>
      </c>
      <c r="AA283" t="s">
        <v>43</v>
      </c>
      <c r="AB283" t="s">
        <v>43</v>
      </c>
      <c r="AC283" t="str">
        <f>VLOOKUP(Table1[[#This Row],[Capacitance]],Values!A$13:B$50,2,0)</f>
        <v>STOCK</v>
      </c>
      <c r="AE283" t="str">
        <f>CONCATENATE(Table1[[#This Row],[Capacitance]],Table1[[#This Row],[Stock]])</f>
        <v>4.7ÂuF</v>
      </c>
    </row>
    <row r="284" spans="1:31" hidden="1">
      <c r="A284" t="s">
        <v>28</v>
      </c>
      <c r="B284" t="s">
        <v>91</v>
      </c>
      <c r="C284" t="s">
        <v>924</v>
      </c>
      <c r="D284" t="s">
        <v>925</v>
      </c>
      <c r="E284" t="s">
        <v>32</v>
      </c>
      <c r="F284" t="s">
        <v>702</v>
      </c>
      <c r="G284">
        <v>3379</v>
      </c>
      <c r="H284">
        <v>0</v>
      </c>
      <c r="I284">
        <v>0.3</v>
      </c>
      <c r="J284">
        <v>0</v>
      </c>
      <c r="K284">
        <v>1</v>
      </c>
      <c r="L284" t="s">
        <v>34</v>
      </c>
      <c r="M284" t="s">
        <v>35</v>
      </c>
      <c r="N284" t="s">
        <v>6752</v>
      </c>
      <c r="O284" t="s">
        <v>37</v>
      </c>
      <c r="P284" t="s">
        <v>64</v>
      </c>
      <c r="Q284" t="s">
        <v>54</v>
      </c>
      <c r="R284" t="s">
        <v>40</v>
      </c>
      <c r="S284" t="s">
        <v>55</v>
      </c>
      <c r="T284" t="s">
        <v>42</v>
      </c>
      <c r="U284" t="s">
        <v>43</v>
      </c>
      <c r="V284" t="s">
        <v>44</v>
      </c>
      <c r="W284" t="s">
        <v>45</v>
      </c>
      <c r="X284" t="s">
        <v>43</v>
      </c>
      <c r="Y284" t="s">
        <v>96</v>
      </c>
      <c r="Z284" t="s">
        <v>43</v>
      </c>
      <c r="AA284" t="s">
        <v>43</v>
      </c>
      <c r="AB284" t="s">
        <v>43</v>
      </c>
      <c r="AC284" t="str">
        <f>VLOOKUP(Table1[[#This Row],[Capacitance]],Values!A$13:B$50,2,0)</f>
        <v>STOCK</v>
      </c>
      <c r="AE284" t="str">
        <f>CONCATENATE(Table1[[#This Row],[Capacitance]],Table1[[#This Row],[Stock]])</f>
        <v>4.7ÂuF</v>
      </c>
    </row>
    <row r="285" spans="1:31" hidden="1">
      <c r="A285" t="s">
        <v>28</v>
      </c>
      <c r="B285" t="s">
        <v>91</v>
      </c>
      <c r="C285" t="s">
        <v>988</v>
      </c>
      <c r="D285" t="s">
        <v>989</v>
      </c>
      <c r="E285" t="s">
        <v>32</v>
      </c>
      <c r="F285" t="s">
        <v>702</v>
      </c>
      <c r="G285">
        <v>681</v>
      </c>
      <c r="H285">
        <v>0</v>
      </c>
      <c r="I285">
        <v>0.3</v>
      </c>
      <c r="J285">
        <v>0</v>
      </c>
      <c r="K285">
        <v>1</v>
      </c>
      <c r="L285" t="s">
        <v>34</v>
      </c>
      <c r="M285" t="s">
        <v>35</v>
      </c>
      <c r="N285" t="s">
        <v>6752</v>
      </c>
      <c r="O285" t="s">
        <v>37</v>
      </c>
      <c r="P285" t="s">
        <v>64</v>
      </c>
      <c r="Q285" t="s">
        <v>54</v>
      </c>
      <c r="R285" t="s">
        <v>40</v>
      </c>
      <c r="S285" t="s">
        <v>55</v>
      </c>
      <c r="T285" t="s">
        <v>42</v>
      </c>
      <c r="U285" t="s">
        <v>43</v>
      </c>
      <c r="V285" t="s">
        <v>44</v>
      </c>
      <c r="W285" t="s">
        <v>45</v>
      </c>
      <c r="X285" t="s">
        <v>43</v>
      </c>
      <c r="Y285" t="s">
        <v>96</v>
      </c>
      <c r="Z285" t="s">
        <v>43</v>
      </c>
      <c r="AA285" t="s">
        <v>43</v>
      </c>
      <c r="AB285" t="s">
        <v>43</v>
      </c>
      <c r="AC285" t="str">
        <f>VLOOKUP(Table1[[#This Row],[Capacitance]],Values!A$13:B$50,2,0)</f>
        <v>STOCK</v>
      </c>
      <c r="AE285" t="str">
        <f>CONCATENATE(Table1[[#This Row],[Capacitance]],Table1[[#This Row],[Stock]])</f>
        <v>4.7ÂuF</v>
      </c>
    </row>
    <row r="286" spans="1:31" hidden="1">
      <c r="A286" t="s">
        <v>28</v>
      </c>
      <c r="B286" t="s">
        <v>47</v>
      </c>
      <c r="C286" t="s">
        <v>1019</v>
      </c>
      <c r="D286" t="s">
        <v>1020</v>
      </c>
      <c r="E286" t="s">
        <v>32</v>
      </c>
      <c r="F286" t="s">
        <v>1021</v>
      </c>
      <c r="G286">
        <v>0</v>
      </c>
      <c r="H286">
        <v>0</v>
      </c>
      <c r="I286">
        <v>0.21</v>
      </c>
      <c r="J286">
        <v>0</v>
      </c>
      <c r="K286">
        <v>1</v>
      </c>
      <c r="L286" t="s">
        <v>34</v>
      </c>
      <c r="M286" t="s">
        <v>35</v>
      </c>
      <c r="N286" t="s">
        <v>6752</v>
      </c>
      <c r="O286" t="s">
        <v>52</v>
      </c>
      <c r="P286" t="s">
        <v>78</v>
      </c>
      <c r="Q286" t="s">
        <v>773</v>
      </c>
      <c r="R286" t="s">
        <v>40</v>
      </c>
      <c r="S286" t="s">
        <v>41</v>
      </c>
      <c r="T286" t="s">
        <v>42</v>
      </c>
      <c r="U286" t="s">
        <v>43</v>
      </c>
      <c r="V286" t="s">
        <v>44</v>
      </c>
      <c r="W286" t="s">
        <v>45</v>
      </c>
      <c r="X286" t="s">
        <v>43</v>
      </c>
      <c r="Y286" t="s">
        <v>56</v>
      </c>
      <c r="Z286" t="s">
        <v>43</v>
      </c>
      <c r="AA286" t="s">
        <v>43</v>
      </c>
      <c r="AB286" t="s">
        <v>43</v>
      </c>
      <c r="AC286" t="str">
        <f>VLOOKUP(Table1[[#This Row],[Capacitance]],Values!A$13:B$50,2,0)</f>
        <v>STOCK</v>
      </c>
      <c r="AE286" t="str">
        <f>CONCATENATE(Table1[[#This Row],[Capacitance]],Table1[[#This Row],[Stock]])</f>
        <v>4.7ÂuF</v>
      </c>
    </row>
    <row r="287" spans="1:31" hidden="1">
      <c r="A287" t="s">
        <v>28</v>
      </c>
      <c r="B287" t="s">
        <v>47</v>
      </c>
      <c r="C287" t="s">
        <v>1022</v>
      </c>
      <c r="D287" t="s">
        <v>1023</v>
      </c>
      <c r="E287" t="s">
        <v>32</v>
      </c>
      <c r="F287" t="s">
        <v>1024</v>
      </c>
      <c r="G287">
        <v>0</v>
      </c>
      <c r="H287">
        <v>0</v>
      </c>
      <c r="I287">
        <v>0.21</v>
      </c>
      <c r="J287">
        <v>0</v>
      </c>
      <c r="K287">
        <v>1</v>
      </c>
      <c r="L287" t="s">
        <v>34</v>
      </c>
      <c r="M287" t="s">
        <v>35</v>
      </c>
      <c r="N287" t="s">
        <v>6752</v>
      </c>
      <c r="O287" t="s">
        <v>52</v>
      </c>
      <c r="P287" t="s">
        <v>78</v>
      </c>
      <c r="Q287" t="s">
        <v>594</v>
      </c>
      <c r="R287" t="s">
        <v>40</v>
      </c>
      <c r="S287" t="s">
        <v>41</v>
      </c>
      <c r="T287" t="s">
        <v>42</v>
      </c>
      <c r="U287" t="s">
        <v>43</v>
      </c>
      <c r="V287" t="s">
        <v>44</v>
      </c>
      <c r="W287" t="s">
        <v>45</v>
      </c>
      <c r="X287" t="s">
        <v>43</v>
      </c>
      <c r="Y287" t="s">
        <v>56</v>
      </c>
      <c r="Z287" t="s">
        <v>43</v>
      </c>
      <c r="AA287" t="s">
        <v>43</v>
      </c>
      <c r="AB287" t="s">
        <v>43</v>
      </c>
      <c r="AC287" t="str">
        <f>VLOOKUP(Table1[[#This Row],[Capacitance]],Values!A$13:B$50,2,0)</f>
        <v>STOCK</v>
      </c>
      <c r="AE287" t="str">
        <f>CONCATENATE(Table1[[#This Row],[Capacitance]],Table1[[#This Row],[Stock]])</f>
        <v>4.7ÂuF</v>
      </c>
    </row>
    <row r="288" spans="1:31" hidden="1">
      <c r="A288" t="s">
        <v>28</v>
      </c>
      <c r="B288" t="s">
        <v>47</v>
      </c>
      <c r="C288" t="s">
        <v>1045</v>
      </c>
      <c r="D288" t="s">
        <v>1046</v>
      </c>
      <c r="E288" t="s">
        <v>32</v>
      </c>
      <c r="F288" t="s">
        <v>1047</v>
      </c>
      <c r="G288">
        <v>0</v>
      </c>
      <c r="H288">
        <v>0</v>
      </c>
      <c r="I288">
        <v>0.48</v>
      </c>
      <c r="J288">
        <v>0</v>
      </c>
      <c r="K288">
        <v>1</v>
      </c>
      <c r="L288" t="s">
        <v>34</v>
      </c>
      <c r="M288" t="s">
        <v>35</v>
      </c>
      <c r="N288" t="s">
        <v>6752</v>
      </c>
      <c r="O288" t="s">
        <v>37</v>
      </c>
      <c r="P288" t="s">
        <v>83</v>
      </c>
      <c r="Q288" t="s">
        <v>39</v>
      </c>
      <c r="R288" t="s">
        <v>40</v>
      </c>
      <c r="S288" t="s">
        <v>41</v>
      </c>
      <c r="T288" t="s">
        <v>42</v>
      </c>
      <c r="U288" t="s">
        <v>43</v>
      </c>
      <c r="V288" t="s">
        <v>44</v>
      </c>
      <c r="W288" t="s">
        <v>45</v>
      </c>
      <c r="X288" t="s">
        <v>43</v>
      </c>
      <c r="Y288" t="s">
        <v>689</v>
      </c>
      <c r="Z288" t="s">
        <v>43</v>
      </c>
      <c r="AA288" t="s">
        <v>43</v>
      </c>
      <c r="AB288" t="s">
        <v>43</v>
      </c>
      <c r="AC288" t="str">
        <f>VLOOKUP(Table1[[#This Row],[Capacitance]],Values!A$13:B$50,2,0)</f>
        <v>STOCK</v>
      </c>
      <c r="AE288" t="str">
        <f>CONCATENATE(Table1[[#This Row],[Capacitance]],Table1[[#This Row],[Stock]])</f>
        <v>4.7ÂuF</v>
      </c>
    </row>
    <row r="289" spans="1:31" hidden="1">
      <c r="A289" t="s">
        <v>28</v>
      </c>
      <c r="B289" t="s">
        <v>29</v>
      </c>
      <c r="C289" t="s">
        <v>433</v>
      </c>
      <c r="D289" t="s">
        <v>434</v>
      </c>
      <c r="E289" t="s">
        <v>32</v>
      </c>
      <c r="F289" t="s">
        <v>435</v>
      </c>
      <c r="G289">
        <v>8690</v>
      </c>
      <c r="H289">
        <v>0</v>
      </c>
      <c r="I289">
        <v>0.27</v>
      </c>
      <c r="J289">
        <v>0</v>
      </c>
      <c r="K289">
        <v>1</v>
      </c>
      <c r="L289" t="s">
        <v>34</v>
      </c>
      <c r="M289" t="s">
        <v>35</v>
      </c>
      <c r="N289" t="s">
        <v>436</v>
      </c>
      <c r="O289" t="s">
        <v>72</v>
      </c>
      <c r="P289" t="s">
        <v>38</v>
      </c>
      <c r="Q289" t="s">
        <v>73</v>
      </c>
      <c r="R289" t="s">
        <v>40</v>
      </c>
      <c r="S289" t="s">
        <v>41</v>
      </c>
      <c r="T289" t="s">
        <v>42</v>
      </c>
      <c r="U289" t="s">
        <v>43</v>
      </c>
      <c r="V289" t="s">
        <v>44</v>
      </c>
      <c r="W289" t="s">
        <v>45</v>
      </c>
      <c r="X289" t="s">
        <v>43</v>
      </c>
      <c r="Y289" t="s">
        <v>46</v>
      </c>
      <c r="Z289" t="s">
        <v>43</v>
      </c>
      <c r="AA289" t="s">
        <v>43</v>
      </c>
      <c r="AB289" t="s">
        <v>43</v>
      </c>
      <c r="AC289" t="e">
        <f>VLOOKUP(Table1[[#This Row],[Capacitance]],Values!A$13:B$50,2,0)</f>
        <v>#N/A</v>
      </c>
      <c r="AE289" t="str">
        <f>CONCATENATE(Table1[[#This Row],[Capacitance]],Table1[[#This Row],[Stock]])</f>
        <v>4300pF</v>
      </c>
    </row>
    <row r="290" spans="1:31" hidden="1">
      <c r="A290" t="s">
        <v>28</v>
      </c>
      <c r="B290" t="s">
        <v>29</v>
      </c>
      <c r="C290" t="s">
        <v>68</v>
      </c>
      <c r="D290" t="s">
        <v>69</v>
      </c>
      <c r="E290" t="s">
        <v>32</v>
      </c>
      <c r="F290" t="s">
        <v>70</v>
      </c>
      <c r="G290">
        <v>83623</v>
      </c>
      <c r="H290">
        <v>0</v>
      </c>
      <c r="I290">
        <v>0.22</v>
      </c>
      <c r="J290">
        <v>0</v>
      </c>
      <c r="K290">
        <v>1</v>
      </c>
      <c r="L290" t="s">
        <v>34</v>
      </c>
      <c r="M290" t="s">
        <v>35</v>
      </c>
      <c r="N290" t="s">
        <v>71</v>
      </c>
      <c r="O290" t="s">
        <v>72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44</v>
      </c>
      <c r="W290" t="s">
        <v>45</v>
      </c>
      <c r="X290" t="s">
        <v>43</v>
      </c>
      <c r="Y290" t="s">
        <v>46</v>
      </c>
      <c r="Z290" t="s">
        <v>43</v>
      </c>
      <c r="AA290" t="s">
        <v>43</v>
      </c>
      <c r="AB290" t="s">
        <v>43</v>
      </c>
      <c r="AC290" t="str">
        <f>VLOOKUP(Table1[[#This Row],[Capacitance]],Values!A$13:B$50,2,0)</f>
        <v>STOCK</v>
      </c>
      <c r="AE290" t="str">
        <f>CONCATENATE(Table1[[#This Row],[Capacitance]],Table1[[#This Row],[Stock]])</f>
        <v>4700pF</v>
      </c>
    </row>
    <row r="291" spans="1:31" hidden="1">
      <c r="A291" t="s">
        <v>28</v>
      </c>
      <c r="B291" t="s">
        <v>29</v>
      </c>
      <c r="C291" t="s">
        <v>835</v>
      </c>
      <c r="D291" t="s">
        <v>836</v>
      </c>
      <c r="E291" t="s">
        <v>32</v>
      </c>
      <c r="F291" t="s">
        <v>837</v>
      </c>
      <c r="G291">
        <v>11730</v>
      </c>
      <c r="H291">
        <v>0</v>
      </c>
      <c r="I291">
        <v>0.1</v>
      </c>
      <c r="J291">
        <v>0</v>
      </c>
      <c r="K291">
        <v>1</v>
      </c>
      <c r="L291" t="s">
        <v>34</v>
      </c>
      <c r="M291" t="s">
        <v>35</v>
      </c>
      <c r="N291" t="s">
        <v>71</v>
      </c>
      <c r="O291" t="s">
        <v>37</v>
      </c>
      <c r="P291" t="s">
        <v>38</v>
      </c>
      <c r="Q291" t="s">
        <v>39</v>
      </c>
      <c r="R291" t="s">
        <v>40</v>
      </c>
      <c r="S291" t="s">
        <v>41</v>
      </c>
      <c r="T291" t="s">
        <v>42</v>
      </c>
      <c r="U291" t="s">
        <v>43</v>
      </c>
      <c r="V291" t="s">
        <v>44</v>
      </c>
      <c r="W291" t="s">
        <v>45</v>
      </c>
      <c r="X291" t="s">
        <v>43</v>
      </c>
      <c r="Y291" t="s">
        <v>46</v>
      </c>
      <c r="Z291" t="s">
        <v>43</v>
      </c>
      <c r="AA291" t="s">
        <v>43</v>
      </c>
      <c r="AB291" t="s">
        <v>43</v>
      </c>
      <c r="AC291" t="str">
        <f>VLOOKUP(Table1[[#This Row],[Capacitance]],Values!A$13:B$50,2,0)</f>
        <v>STOCK</v>
      </c>
      <c r="AE291" t="str">
        <f>CONCATENATE(Table1[[#This Row],[Capacitance]],Table1[[#This Row],[Stock]])</f>
        <v>4700pF</v>
      </c>
    </row>
    <row r="292" spans="1:31" hidden="1">
      <c r="A292" t="s">
        <v>28</v>
      </c>
      <c r="B292" t="s">
        <v>29</v>
      </c>
      <c r="C292" t="s">
        <v>566</v>
      </c>
      <c r="D292" t="s">
        <v>567</v>
      </c>
      <c r="E292" t="s">
        <v>32</v>
      </c>
      <c r="F292" t="s">
        <v>568</v>
      </c>
      <c r="G292">
        <v>3924</v>
      </c>
      <c r="H292">
        <v>0</v>
      </c>
      <c r="I292">
        <v>0.35</v>
      </c>
      <c r="J292">
        <v>0</v>
      </c>
      <c r="K292">
        <v>1</v>
      </c>
      <c r="L292" t="s">
        <v>34</v>
      </c>
      <c r="M292" t="s">
        <v>35</v>
      </c>
      <c r="N292" t="s">
        <v>71</v>
      </c>
      <c r="O292" t="s">
        <v>569</v>
      </c>
      <c r="P292" t="s">
        <v>38</v>
      </c>
      <c r="Q292" t="s">
        <v>73</v>
      </c>
      <c r="R292" t="s">
        <v>40</v>
      </c>
      <c r="S292" t="s">
        <v>41</v>
      </c>
      <c r="T292" t="s">
        <v>42</v>
      </c>
      <c r="U292" t="s">
        <v>43</v>
      </c>
      <c r="V292" t="s">
        <v>44</v>
      </c>
      <c r="W292" t="s">
        <v>45</v>
      </c>
      <c r="X292" t="s">
        <v>43</v>
      </c>
      <c r="Y292" t="s">
        <v>46</v>
      </c>
      <c r="Z292" t="s">
        <v>43</v>
      </c>
      <c r="AA292" t="s">
        <v>43</v>
      </c>
      <c r="AB292" t="s">
        <v>43</v>
      </c>
      <c r="AC292" t="str">
        <f>VLOOKUP(Table1[[#This Row],[Capacitance]],Values!A$13:B$50,2,0)</f>
        <v>STOCK</v>
      </c>
      <c r="AE292" t="str">
        <f>CONCATENATE(Table1[[#This Row],[Capacitance]],Table1[[#This Row],[Stock]])</f>
        <v>4700pF</v>
      </c>
    </row>
    <row r="293" spans="1:31" hidden="1">
      <c r="A293" t="s">
        <v>28</v>
      </c>
      <c r="B293" t="s">
        <v>29</v>
      </c>
      <c r="C293" t="s">
        <v>647</v>
      </c>
      <c r="D293" t="s">
        <v>648</v>
      </c>
      <c r="E293" t="s">
        <v>32</v>
      </c>
      <c r="F293" t="s">
        <v>649</v>
      </c>
      <c r="G293">
        <v>2850</v>
      </c>
      <c r="H293">
        <v>0</v>
      </c>
      <c r="I293">
        <v>0.43</v>
      </c>
      <c r="J293">
        <v>0</v>
      </c>
      <c r="K293">
        <v>1</v>
      </c>
      <c r="L293" t="s">
        <v>34</v>
      </c>
      <c r="M293" t="s">
        <v>35</v>
      </c>
      <c r="N293" t="s">
        <v>71</v>
      </c>
      <c r="O293" t="s">
        <v>185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44</v>
      </c>
      <c r="W293" t="s">
        <v>45</v>
      </c>
      <c r="X293" t="s">
        <v>43</v>
      </c>
      <c r="Y293" t="s">
        <v>46</v>
      </c>
      <c r="Z293" t="s">
        <v>43</v>
      </c>
      <c r="AA293" t="s">
        <v>43</v>
      </c>
      <c r="AB293" t="s">
        <v>43</v>
      </c>
      <c r="AC293" t="str">
        <f>VLOOKUP(Table1[[#This Row],[Capacitance]],Values!A$13:B$50,2,0)</f>
        <v>STOCK</v>
      </c>
      <c r="AD293" t="s">
        <v>1247</v>
      </c>
      <c r="AE293" t="str">
        <f>CONCATENATE(Table1[[#This Row],[Capacitance]],Table1[[#This Row],[Stock]])</f>
        <v>4700pFSTOCK</v>
      </c>
    </row>
    <row r="294" spans="1:31" hidden="1">
      <c r="A294" t="s">
        <v>28</v>
      </c>
      <c r="B294" t="s">
        <v>91</v>
      </c>
      <c r="C294" t="s">
        <v>953</v>
      </c>
      <c r="D294" t="s">
        <v>954</v>
      </c>
      <c r="E294" t="s">
        <v>32</v>
      </c>
      <c r="F294" t="s">
        <v>955</v>
      </c>
      <c r="G294">
        <v>6449</v>
      </c>
      <c r="H294">
        <v>0</v>
      </c>
      <c r="I294">
        <v>0.16400000000000001</v>
      </c>
      <c r="J294">
        <v>0</v>
      </c>
      <c r="K294">
        <v>10</v>
      </c>
      <c r="L294" t="s">
        <v>34</v>
      </c>
      <c r="M294" t="s">
        <v>35</v>
      </c>
      <c r="N294" t="s">
        <v>71</v>
      </c>
      <c r="O294" t="s">
        <v>52</v>
      </c>
      <c r="P294" t="s">
        <v>178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44</v>
      </c>
      <c r="W294" t="s">
        <v>45</v>
      </c>
      <c r="X294" t="s">
        <v>43</v>
      </c>
      <c r="Y294" t="s">
        <v>96</v>
      </c>
      <c r="Z294" t="s">
        <v>43</v>
      </c>
      <c r="AA294" t="s">
        <v>43</v>
      </c>
      <c r="AB294" t="s">
        <v>43</v>
      </c>
      <c r="AC294" t="str">
        <f>VLOOKUP(Table1[[#This Row],[Capacitance]],Values!A$13:B$50,2,0)</f>
        <v>STOCK</v>
      </c>
      <c r="AE294" t="str">
        <f>CONCATENATE(Table1[[#This Row],[Capacitance]],Table1[[#This Row],[Stock]])</f>
        <v>4700pF</v>
      </c>
    </row>
    <row r="295" spans="1:31" hidden="1">
      <c r="A295" t="s">
        <v>28</v>
      </c>
      <c r="B295" t="s">
        <v>283</v>
      </c>
      <c r="C295" t="s">
        <v>320</v>
      </c>
      <c r="D295" t="s">
        <v>321</v>
      </c>
      <c r="E295" t="s">
        <v>32</v>
      </c>
      <c r="F295" t="s">
        <v>322</v>
      </c>
      <c r="G295">
        <v>91096</v>
      </c>
      <c r="H295">
        <v>0</v>
      </c>
      <c r="I295">
        <v>0.2</v>
      </c>
      <c r="J295">
        <v>0</v>
      </c>
      <c r="K295">
        <v>1</v>
      </c>
      <c r="L295" t="s">
        <v>34</v>
      </c>
      <c r="M295" t="s">
        <v>35</v>
      </c>
      <c r="N295" t="s">
        <v>71</v>
      </c>
      <c r="O295" t="s">
        <v>37</v>
      </c>
      <c r="P295" t="s">
        <v>287</v>
      </c>
      <c r="Q295" t="s">
        <v>39</v>
      </c>
      <c r="R295" t="s">
        <v>40</v>
      </c>
      <c r="S295" t="s">
        <v>41</v>
      </c>
      <c r="T295" t="s">
        <v>42</v>
      </c>
      <c r="U295" t="s">
        <v>43</v>
      </c>
      <c r="V295" t="s">
        <v>44</v>
      </c>
      <c r="W295" t="s">
        <v>45</v>
      </c>
      <c r="X295" t="s">
        <v>43</v>
      </c>
      <c r="Y295" t="s">
        <v>288</v>
      </c>
      <c r="Z295" t="s">
        <v>43</v>
      </c>
      <c r="AA295" t="s">
        <v>43</v>
      </c>
      <c r="AB295" t="s">
        <v>43</v>
      </c>
      <c r="AC295" t="str">
        <f>VLOOKUP(Table1[[#This Row],[Capacitance]],Values!A$13:B$50,2,0)</f>
        <v>STOCK</v>
      </c>
      <c r="AE295" t="str">
        <f>CONCATENATE(Table1[[#This Row],[Capacitance]],Table1[[#This Row],[Stock]])</f>
        <v>4700pF</v>
      </c>
    </row>
    <row r="296" spans="1:31" hidden="1">
      <c r="A296" t="s">
        <v>28</v>
      </c>
      <c r="B296" t="s">
        <v>91</v>
      </c>
      <c r="C296" t="s">
        <v>246</v>
      </c>
      <c r="D296" t="s">
        <v>247</v>
      </c>
      <c r="E296" t="s">
        <v>32</v>
      </c>
      <c r="F296" t="s">
        <v>248</v>
      </c>
      <c r="G296">
        <v>18014</v>
      </c>
      <c r="H296">
        <v>0</v>
      </c>
      <c r="I296">
        <v>0.16</v>
      </c>
      <c r="J296">
        <v>0</v>
      </c>
      <c r="K296">
        <v>1</v>
      </c>
      <c r="L296" t="s">
        <v>34</v>
      </c>
      <c r="M296" t="s">
        <v>35</v>
      </c>
      <c r="N296" t="s">
        <v>71</v>
      </c>
      <c r="O296" t="s">
        <v>37</v>
      </c>
      <c r="P296" t="s">
        <v>178</v>
      </c>
      <c r="Q296" t="s">
        <v>39</v>
      </c>
      <c r="R296" t="s">
        <v>40</v>
      </c>
      <c r="S296" t="s">
        <v>41</v>
      </c>
      <c r="T296" t="s">
        <v>42</v>
      </c>
      <c r="U296" t="s">
        <v>43</v>
      </c>
      <c r="V296" t="s">
        <v>44</v>
      </c>
      <c r="W296" t="s">
        <v>45</v>
      </c>
      <c r="X296" t="s">
        <v>43</v>
      </c>
      <c r="Y296" t="s">
        <v>96</v>
      </c>
      <c r="Z296" t="s">
        <v>43</v>
      </c>
      <c r="AA296" t="s">
        <v>43</v>
      </c>
      <c r="AB296" t="s">
        <v>43</v>
      </c>
      <c r="AC296" t="str">
        <f>VLOOKUP(Table1[[#This Row],[Capacitance]],Values!A$13:B$50,2,0)</f>
        <v>STOCK</v>
      </c>
      <c r="AE296" t="str">
        <f>CONCATENATE(Table1[[#This Row],[Capacitance]],Table1[[#This Row],[Stock]])</f>
        <v>4700pF</v>
      </c>
    </row>
    <row r="297" spans="1:31" hidden="1">
      <c r="A297" t="s">
        <v>28</v>
      </c>
      <c r="B297" t="s">
        <v>29</v>
      </c>
      <c r="C297" t="s">
        <v>359</v>
      </c>
      <c r="D297" t="s">
        <v>360</v>
      </c>
      <c r="E297" t="s">
        <v>32</v>
      </c>
      <c r="F297" t="s">
        <v>361</v>
      </c>
      <c r="G297">
        <v>26558</v>
      </c>
      <c r="H297">
        <v>0</v>
      </c>
      <c r="I297">
        <v>0.2</v>
      </c>
      <c r="J297">
        <v>0</v>
      </c>
      <c r="K297">
        <v>1</v>
      </c>
      <c r="L297" t="s">
        <v>34</v>
      </c>
      <c r="M297" t="s">
        <v>35</v>
      </c>
      <c r="N297" t="s">
        <v>362</v>
      </c>
      <c r="O297" t="s">
        <v>72</v>
      </c>
      <c r="P297" t="s">
        <v>38</v>
      </c>
      <c r="Q297" t="s">
        <v>73</v>
      </c>
      <c r="R297" t="s">
        <v>40</v>
      </c>
      <c r="S297" t="s">
        <v>41</v>
      </c>
      <c r="T297" t="s">
        <v>42</v>
      </c>
      <c r="U297" t="s">
        <v>43</v>
      </c>
      <c r="V297" t="s">
        <v>44</v>
      </c>
      <c r="W297" t="s">
        <v>45</v>
      </c>
      <c r="X297" t="s">
        <v>43</v>
      </c>
      <c r="Y297" t="s">
        <v>46</v>
      </c>
      <c r="Z297" t="s">
        <v>43</v>
      </c>
      <c r="AA297" t="s">
        <v>43</v>
      </c>
      <c r="AB297" t="s">
        <v>43</v>
      </c>
      <c r="AC297" t="str">
        <f>VLOOKUP(Table1[[#This Row],[Capacitance]],Values!A$13:B$50,2,0)</f>
        <v>STOCK</v>
      </c>
      <c r="AE297" t="str">
        <f>CONCATENATE(Table1[[#This Row],[Capacitance]],Table1[[#This Row],[Stock]])</f>
        <v>470pF</v>
      </c>
    </row>
    <row r="298" spans="1:31" hidden="1">
      <c r="A298" t="s">
        <v>28</v>
      </c>
      <c r="B298" t="s">
        <v>283</v>
      </c>
      <c r="C298" t="s">
        <v>900</v>
      </c>
      <c r="D298" t="s">
        <v>901</v>
      </c>
      <c r="E298" t="s">
        <v>32</v>
      </c>
      <c r="F298" t="s">
        <v>902</v>
      </c>
      <c r="G298">
        <v>3885</v>
      </c>
      <c r="H298">
        <v>0</v>
      </c>
      <c r="I298">
        <v>0.27</v>
      </c>
      <c r="J298">
        <v>0</v>
      </c>
      <c r="K298">
        <v>1</v>
      </c>
      <c r="L298" t="s">
        <v>34</v>
      </c>
      <c r="M298" t="s">
        <v>35</v>
      </c>
      <c r="N298" t="s">
        <v>362</v>
      </c>
      <c r="O298" t="s">
        <v>72</v>
      </c>
      <c r="P298" t="s">
        <v>287</v>
      </c>
      <c r="Q298" t="s">
        <v>478</v>
      </c>
      <c r="R298" t="s">
        <v>40</v>
      </c>
      <c r="S298" t="s">
        <v>41</v>
      </c>
      <c r="T298" t="s">
        <v>42</v>
      </c>
      <c r="U298" t="s">
        <v>43</v>
      </c>
      <c r="V298" t="s">
        <v>44</v>
      </c>
      <c r="W298" t="s">
        <v>45</v>
      </c>
      <c r="X298" t="s">
        <v>43</v>
      </c>
      <c r="Y298" t="s">
        <v>288</v>
      </c>
      <c r="Z298" t="s">
        <v>43</v>
      </c>
      <c r="AA298" t="s">
        <v>43</v>
      </c>
      <c r="AB298" t="s">
        <v>43</v>
      </c>
      <c r="AC298" t="str">
        <f>VLOOKUP(Table1[[#This Row],[Capacitance]],Values!A$13:B$50,2,0)</f>
        <v>STOCK</v>
      </c>
      <c r="AD298" t="s">
        <v>1247</v>
      </c>
      <c r="AE298" t="str">
        <f>CONCATENATE(Table1[[#This Row],[Capacitance]],Table1[[#This Row],[Stock]])</f>
        <v>470pFSTOCK</v>
      </c>
    </row>
    <row r="299" spans="1:31" hidden="1">
      <c r="A299" t="s">
        <v>28</v>
      </c>
      <c r="B299" t="s">
        <v>29</v>
      </c>
      <c r="C299" t="s">
        <v>373</v>
      </c>
      <c r="D299" t="s">
        <v>374</v>
      </c>
      <c r="E299" t="s">
        <v>32</v>
      </c>
      <c r="F299" t="s">
        <v>375</v>
      </c>
      <c r="G299">
        <v>38580</v>
      </c>
      <c r="H299">
        <v>0</v>
      </c>
      <c r="I299">
        <v>0.21</v>
      </c>
      <c r="J299">
        <v>0</v>
      </c>
      <c r="K299">
        <v>1</v>
      </c>
      <c r="L299" t="s">
        <v>34</v>
      </c>
      <c r="M299" t="s">
        <v>35</v>
      </c>
      <c r="N299" t="s">
        <v>362</v>
      </c>
      <c r="O299" t="s">
        <v>72</v>
      </c>
      <c r="P299" t="s">
        <v>178</v>
      </c>
      <c r="Q299" t="s">
        <v>73</v>
      </c>
      <c r="R299" t="s">
        <v>40</v>
      </c>
      <c r="S299" t="s">
        <v>41</v>
      </c>
      <c r="T299" t="s">
        <v>42</v>
      </c>
      <c r="U299" t="s">
        <v>43</v>
      </c>
      <c r="V299" t="s">
        <v>44</v>
      </c>
      <c r="W299" t="s">
        <v>45</v>
      </c>
      <c r="X299" t="s">
        <v>43</v>
      </c>
      <c r="Y299" t="s">
        <v>46</v>
      </c>
      <c r="Z299" t="s">
        <v>43</v>
      </c>
      <c r="AA299" t="s">
        <v>43</v>
      </c>
      <c r="AB299" t="s">
        <v>43</v>
      </c>
      <c r="AC299" t="str">
        <f>VLOOKUP(Table1[[#This Row],[Capacitance]],Values!A$13:B$50,2,0)</f>
        <v>STOCK</v>
      </c>
      <c r="AE299" t="str">
        <f>CONCATENATE(Table1[[#This Row],[Capacitance]],Table1[[#This Row],[Stock]])</f>
        <v>470pF</v>
      </c>
    </row>
    <row r="300" spans="1:31" hidden="1">
      <c r="A300" t="s">
        <v>28</v>
      </c>
      <c r="B300" t="s">
        <v>91</v>
      </c>
      <c r="C300" t="s">
        <v>825</v>
      </c>
      <c r="D300" t="s">
        <v>826</v>
      </c>
      <c r="E300" t="s">
        <v>32</v>
      </c>
      <c r="F300" t="s">
        <v>827</v>
      </c>
      <c r="G300">
        <v>3100</v>
      </c>
      <c r="H300">
        <v>0</v>
      </c>
      <c r="I300">
        <v>0.71</v>
      </c>
      <c r="J300">
        <v>0</v>
      </c>
      <c r="K300">
        <v>1</v>
      </c>
      <c r="L300" t="s">
        <v>34</v>
      </c>
      <c r="M300" t="s">
        <v>35</v>
      </c>
      <c r="N300" t="s">
        <v>6773</v>
      </c>
      <c r="O300" t="s">
        <v>52</v>
      </c>
      <c r="P300" t="s">
        <v>590</v>
      </c>
      <c r="Q300" t="s">
        <v>54</v>
      </c>
      <c r="R300" t="s">
        <v>40</v>
      </c>
      <c r="S300" t="s">
        <v>55</v>
      </c>
      <c r="T300" t="s">
        <v>42</v>
      </c>
      <c r="U300" t="s">
        <v>43</v>
      </c>
      <c r="V300" t="s">
        <v>44</v>
      </c>
      <c r="W300" t="s">
        <v>45</v>
      </c>
      <c r="X300" t="s">
        <v>43</v>
      </c>
      <c r="Y300" t="s">
        <v>96</v>
      </c>
      <c r="Z300" t="s">
        <v>43</v>
      </c>
      <c r="AA300" t="s">
        <v>43</v>
      </c>
      <c r="AB300" t="s">
        <v>43</v>
      </c>
      <c r="AC300" t="str">
        <f>VLOOKUP(Table1[[#This Row],[Capacitance]],Values!A$13:B$50,2,0)</f>
        <v>STOCK</v>
      </c>
      <c r="AE300" t="str">
        <f>CONCATENATE(Table1[[#This Row],[Capacitance]],Table1[[#This Row],[Stock]])</f>
        <v>47ÂuF</v>
      </c>
    </row>
    <row r="301" spans="1:31" hidden="1">
      <c r="A301" t="s">
        <v>28</v>
      </c>
      <c r="B301" t="s">
        <v>47</v>
      </c>
      <c r="C301" t="s">
        <v>997</v>
      </c>
      <c r="D301" t="s">
        <v>998</v>
      </c>
      <c r="E301" t="s">
        <v>32</v>
      </c>
      <c r="F301" t="s">
        <v>827</v>
      </c>
      <c r="G301">
        <v>180</v>
      </c>
      <c r="H301">
        <v>0</v>
      </c>
      <c r="I301">
        <v>0.69</v>
      </c>
      <c r="J301">
        <v>0</v>
      </c>
      <c r="K301">
        <v>1</v>
      </c>
      <c r="L301" t="s">
        <v>34</v>
      </c>
      <c r="M301" t="s">
        <v>35</v>
      </c>
      <c r="N301" t="s">
        <v>6773</v>
      </c>
      <c r="O301" t="s">
        <v>52</v>
      </c>
      <c r="P301" t="s">
        <v>590</v>
      </c>
      <c r="Q301" t="s">
        <v>54</v>
      </c>
      <c r="R301" t="s">
        <v>40</v>
      </c>
      <c r="S301" t="s">
        <v>55</v>
      </c>
      <c r="T301" t="s">
        <v>42</v>
      </c>
      <c r="U301" t="s">
        <v>43</v>
      </c>
      <c r="V301" t="s">
        <v>44</v>
      </c>
      <c r="W301" t="s">
        <v>45</v>
      </c>
      <c r="X301" t="s">
        <v>43</v>
      </c>
      <c r="Y301" t="s">
        <v>56</v>
      </c>
      <c r="Z301" t="s">
        <v>43</v>
      </c>
      <c r="AA301" t="s">
        <v>43</v>
      </c>
      <c r="AB301" t="s">
        <v>43</v>
      </c>
      <c r="AC301" t="str">
        <f>VLOOKUP(Table1[[#This Row],[Capacitance]],Values!A$13:B$50,2,0)</f>
        <v>STOCK</v>
      </c>
      <c r="AE301" t="str">
        <f>CONCATENATE(Table1[[#This Row],[Capacitance]],Table1[[#This Row],[Stock]])</f>
        <v>47ÂuF</v>
      </c>
    </row>
    <row r="302" spans="1:31" hidden="1">
      <c r="A302" t="s">
        <v>28</v>
      </c>
      <c r="B302" t="s">
        <v>47</v>
      </c>
      <c r="C302" t="s">
        <v>1016</v>
      </c>
      <c r="D302" t="s">
        <v>1017</v>
      </c>
      <c r="E302" t="s">
        <v>32</v>
      </c>
      <c r="F302" t="s">
        <v>1018</v>
      </c>
      <c r="G302">
        <v>0</v>
      </c>
      <c r="H302">
        <v>0</v>
      </c>
      <c r="I302">
        <v>0.84</v>
      </c>
      <c r="J302">
        <v>0</v>
      </c>
      <c r="K302">
        <v>1</v>
      </c>
      <c r="L302" t="s">
        <v>34</v>
      </c>
      <c r="M302" t="s">
        <v>35</v>
      </c>
      <c r="N302" t="s">
        <v>6773</v>
      </c>
      <c r="O302" t="s">
        <v>52</v>
      </c>
      <c r="P302" t="s">
        <v>64</v>
      </c>
      <c r="Q302" t="s">
        <v>54</v>
      </c>
      <c r="R302" t="s">
        <v>40</v>
      </c>
      <c r="S302" t="s">
        <v>55</v>
      </c>
      <c r="T302" t="s">
        <v>42</v>
      </c>
      <c r="U302" t="s">
        <v>43</v>
      </c>
      <c r="V302" t="s">
        <v>44</v>
      </c>
      <c r="W302" t="s">
        <v>45</v>
      </c>
      <c r="X302" t="s">
        <v>43</v>
      </c>
      <c r="Y302" t="s">
        <v>810</v>
      </c>
      <c r="Z302" t="s">
        <v>43</v>
      </c>
      <c r="AA302" t="s">
        <v>43</v>
      </c>
      <c r="AB302" t="s">
        <v>43</v>
      </c>
      <c r="AC302" t="str">
        <f>VLOOKUP(Table1[[#This Row],[Capacitance]],Values!A$13:B$50,2,0)</f>
        <v>STOCK</v>
      </c>
      <c r="AE302" t="str">
        <f>CONCATENATE(Table1[[#This Row],[Capacitance]],Table1[[#This Row],[Stock]])</f>
        <v>47ÂuF</v>
      </c>
    </row>
    <row r="303" spans="1:31" hidden="1">
      <c r="A303" t="s">
        <v>28</v>
      </c>
      <c r="B303" t="s">
        <v>47</v>
      </c>
      <c r="C303" t="s">
        <v>1048</v>
      </c>
      <c r="D303" t="s">
        <v>1049</v>
      </c>
      <c r="E303" t="s">
        <v>32</v>
      </c>
      <c r="F303" t="s">
        <v>1050</v>
      </c>
      <c r="G303">
        <v>0</v>
      </c>
      <c r="H303">
        <v>0</v>
      </c>
      <c r="I303">
        <v>0.5</v>
      </c>
      <c r="J303">
        <v>0</v>
      </c>
      <c r="K303">
        <v>1</v>
      </c>
      <c r="L303" t="s">
        <v>34</v>
      </c>
      <c r="M303" t="s">
        <v>35</v>
      </c>
      <c r="N303" t="s">
        <v>6773</v>
      </c>
      <c r="O303" t="s">
        <v>52</v>
      </c>
      <c r="P303" t="s">
        <v>590</v>
      </c>
      <c r="Q303" t="s">
        <v>115</v>
      </c>
      <c r="R303" t="s">
        <v>40</v>
      </c>
      <c r="S303" t="s">
        <v>116</v>
      </c>
      <c r="T303" t="s">
        <v>42</v>
      </c>
      <c r="U303" t="s">
        <v>43</v>
      </c>
      <c r="V303" t="s">
        <v>44</v>
      </c>
      <c r="W303" t="s">
        <v>45</v>
      </c>
      <c r="X303" t="s">
        <v>43</v>
      </c>
      <c r="Y303" t="s">
        <v>810</v>
      </c>
      <c r="Z303" t="s">
        <v>43</v>
      </c>
      <c r="AA303" t="s">
        <v>43</v>
      </c>
      <c r="AB303" t="s">
        <v>43</v>
      </c>
      <c r="AC303" t="str">
        <f>VLOOKUP(Table1[[#This Row],[Capacitance]],Values!A$13:B$50,2,0)</f>
        <v>STOCK</v>
      </c>
      <c r="AE303" t="str">
        <f>CONCATENATE(Table1[[#This Row],[Capacitance]],Table1[[#This Row],[Stock]])</f>
        <v>47ÂuF</v>
      </c>
    </row>
    <row r="304" spans="1:31" hidden="1">
      <c r="A304" t="s">
        <v>28</v>
      </c>
      <c r="B304" t="s">
        <v>47</v>
      </c>
      <c r="C304" t="s">
        <v>1051</v>
      </c>
      <c r="D304" t="s">
        <v>1052</v>
      </c>
      <c r="E304" t="s">
        <v>32</v>
      </c>
      <c r="F304" t="s">
        <v>1053</v>
      </c>
      <c r="G304">
        <v>0</v>
      </c>
      <c r="H304">
        <v>0</v>
      </c>
      <c r="I304">
        <v>0.5</v>
      </c>
      <c r="J304">
        <v>0</v>
      </c>
      <c r="K304">
        <v>1</v>
      </c>
      <c r="L304" t="s">
        <v>34</v>
      </c>
      <c r="M304" t="s">
        <v>35</v>
      </c>
      <c r="N304" t="s">
        <v>6773</v>
      </c>
      <c r="O304" t="s">
        <v>52</v>
      </c>
      <c r="P304" t="s">
        <v>53</v>
      </c>
      <c r="Q304" t="s">
        <v>54</v>
      </c>
      <c r="R304" t="s">
        <v>40</v>
      </c>
      <c r="S304" t="s">
        <v>55</v>
      </c>
      <c r="T304" t="s">
        <v>42</v>
      </c>
      <c r="U304" t="s">
        <v>43</v>
      </c>
      <c r="V304" t="s">
        <v>44</v>
      </c>
      <c r="W304" t="s">
        <v>45</v>
      </c>
      <c r="X304" t="s">
        <v>43</v>
      </c>
      <c r="Y304" t="s">
        <v>810</v>
      </c>
      <c r="Z304" t="s">
        <v>43</v>
      </c>
      <c r="AA304" t="s">
        <v>43</v>
      </c>
      <c r="AB304" t="s">
        <v>43</v>
      </c>
      <c r="AC304" t="str">
        <f>VLOOKUP(Table1[[#This Row],[Capacitance]],Values!A$13:B$50,2,0)</f>
        <v>STOCK</v>
      </c>
      <c r="AE304" t="str">
        <f>CONCATENATE(Table1[[#This Row],[Capacitance]],Table1[[#This Row],[Stock]])</f>
        <v>47ÂuF</v>
      </c>
    </row>
    <row r="305" spans="1:31" hidden="1">
      <c r="A305" t="s">
        <v>28</v>
      </c>
      <c r="B305" t="s">
        <v>283</v>
      </c>
      <c r="C305" t="s">
        <v>529</v>
      </c>
      <c r="D305" t="s">
        <v>530</v>
      </c>
      <c r="E305" t="s">
        <v>32</v>
      </c>
      <c r="F305" t="s">
        <v>531</v>
      </c>
      <c r="G305">
        <v>5581</v>
      </c>
      <c r="H305">
        <v>0</v>
      </c>
      <c r="I305">
        <v>0.3</v>
      </c>
      <c r="J305">
        <v>0</v>
      </c>
      <c r="K305">
        <v>1</v>
      </c>
      <c r="L305" t="s">
        <v>34</v>
      </c>
      <c r="M305" t="s">
        <v>35</v>
      </c>
      <c r="N305" t="s">
        <v>532</v>
      </c>
      <c r="O305" t="s">
        <v>72</v>
      </c>
      <c r="P305" t="s">
        <v>287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44</v>
      </c>
      <c r="W305" t="s">
        <v>45</v>
      </c>
      <c r="X305" t="s">
        <v>43</v>
      </c>
      <c r="Y305" t="s">
        <v>288</v>
      </c>
      <c r="Z305" t="s">
        <v>43</v>
      </c>
      <c r="AA305" t="s">
        <v>43</v>
      </c>
      <c r="AB305" t="s">
        <v>43</v>
      </c>
      <c r="AC305" t="str">
        <f>VLOOKUP(Table1[[#This Row],[Capacitance]],Values!A$13:B$50,2,0)</f>
        <v>STOCK</v>
      </c>
      <c r="AD305" t="s">
        <v>1247</v>
      </c>
      <c r="AE305" t="str">
        <f>CONCATENATE(Table1[[#This Row],[Capacitance]],Table1[[#This Row],[Stock]])</f>
        <v>47pFSTOCK</v>
      </c>
    </row>
    <row r="306" spans="1:31" hidden="1">
      <c r="A306" t="s">
        <v>28</v>
      </c>
      <c r="B306" t="s">
        <v>91</v>
      </c>
      <c r="C306" t="s">
        <v>452</v>
      </c>
      <c r="D306" t="s">
        <v>453</v>
      </c>
      <c r="E306" t="s">
        <v>32</v>
      </c>
      <c r="F306" t="s">
        <v>454</v>
      </c>
      <c r="G306">
        <v>30550</v>
      </c>
      <c r="H306">
        <v>0</v>
      </c>
      <c r="I306">
        <v>0.25</v>
      </c>
      <c r="J306">
        <v>0</v>
      </c>
      <c r="K306">
        <v>1</v>
      </c>
      <c r="L306" t="s">
        <v>34</v>
      </c>
      <c r="M306" t="s">
        <v>35</v>
      </c>
      <c r="N306" t="s">
        <v>455</v>
      </c>
      <c r="O306" t="s">
        <v>72</v>
      </c>
      <c r="P306" t="s">
        <v>38</v>
      </c>
      <c r="Q306" t="s">
        <v>73</v>
      </c>
      <c r="R306" t="s">
        <v>40</v>
      </c>
      <c r="S306" t="s">
        <v>41</v>
      </c>
      <c r="T306" t="s">
        <v>42</v>
      </c>
      <c r="U306" t="s">
        <v>43</v>
      </c>
      <c r="V306" t="s">
        <v>44</v>
      </c>
      <c r="W306" t="s">
        <v>45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t="e">
        <f>VLOOKUP(Table1[[#This Row],[Capacitance]],Values!A$13:B$50,2,0)</f>
        <v>#N/A</v>
      </c>
      <c r="AE306" t="str">
        <f>CONCATENATE(Table1[[#This Row],[Capacitance]],Table1[[#This Row],[Stock]])</f>
        <v>5100pF</v>
      </c>
    </row>
    <row r="307" spans="1:31" hidden="1">
      <c r="A307" t="s">
        <v>28</v>
      </c>
      <c r="B307" t="s">
        <v>91</v>
      </c>
      <c r="C307" t="s">
        <v>427</v>
      </c>
      <c r="D307" t="s">
        <v>428</v>
      </c>
      <c r="E307" t="s">
        <v>32</v>
      </c>
      <c r="F307" t="s">
        <v>429</v>
      </c>
      <c r="G307">
        <v>21796</v>
      </c>
      <c r="H307">
        <v>0</v>
      </c>
      <c r="I307">
        <v>0.26</v>
      </c>
      <c r="J307">
        <v>0</v>
      </c>
      <c r="K307">
        <v>1</v>
      </c>
      <c r="L307" t="s">
        <v>34</v>
      </c>
      <c r="M307" t="s">
        <v>35</v>
      </c>
      <c r="N307" t="s">
        <v>430</v>
      </c>
      <c r="O307" t="s">
        <v>72</v>
      </c>
      <c r="P307" t="s">
        <v>38</v>
      </c>
      <c r="Q307" t="s">
        <v>73</v>
      </c>
      <c r="R307" t="s">
        <v>40</v>
      </c>
      <c r="S307" t="s">
        <v>41</v>
      </c>
      <c r="T307" t="s">
        <v>42</v>
      </c>
      <c r="U307" t="s">
        <v>43</v>
      </c>
      <c r="V307" t="s">
        <v>44</v>
      </c>
      <c r="W307" t="s">
        <v>45</v>
      </c>
      <c r="X307" t="s">
        <v>43</v>
      </c>
      <c r="Y307" t="s">
        <v>96</v>
      </c>
      <c r="Z307" t="s">
        <v>43</v>
      </c>
      <c r="AA307" t="s">
        <v>43</v>
      </c>
      <c r="AB307" t="s">
        <v>43</v>
      </c>
      <c r="AC307" t="e">
        <f>VLOOKUP(Table1[[#This Row],[Capacitance]],Values!A$13:B$50,2,0)</f>
        <v>#N/A</v>
      </c>
      <c r="AE307" t="str">
        <f>CONCATENATE(Table1[[#This Row],[Capacitance]],Table1[[#This Row],[Stock]])</f>
        <v>5600pF</v>
      </c>
    </row>
    <row r="308" spans="1:31" hidden="1">
      <c r="A308" t="s">
        <v>28</v>
      </c>
      <c r="B308" t="s">
        <v>91</v>
      </c>
      <c r="C308" t="s">
        <v>628</v>
      </c>
      <c r="D308" t="s">
        <v>629</v>
      </c>
      <c r="E308" t="s">
        <v>32</v>
      </c>
      <c r="F308" t="s">
        <v>630</v>
      </c>
      <c r="G308">
        <v>5408</v>
      </c>
      <c r="H308">
        <v>0</v>
      </c>
      <c r="I308">
        <v>0.5</v>
      </c>
      <c r="J308">
        <v>0</v>
      </c>
      <c r="K308">
        <v>1</v>
      </c>
      <c r="L308" t="s">
        <v>34</v>
      </c>
      <c r="M308" t="s">
        <v>35</v>
      </c>
      <c r="N308" t="s">
        <v>430</v>
      </c>
      <c r="O308" t="s">
        <v>185</v>
      </c>
      <c r="P308" t="s">
        <v>38</v>
      </c>
      <c r="Q308" t="s">
        <v>73</v>
      </c>
      <c r="R308" t="s">
        <v>40</v>
      </c>
      <c r="S308" t="s">
        <v>41</v>
      </c>
      <c r="T308" t="s">
        <v>42</v>
      </c>
      <c r="U308" t="s">
        <v>43</v>
      </c>
      <c r="V308" t="s">
        <v>44</v>
      </c>
      <c r="W308" t="s">
        <v>45</v>
      </c>
      <c r="X308" t="s">
        <v>43</v>
      </c>
      <c r="Y308" t="s">
        <v>96</v>
      </c>
      <c r="Z308" t="s">
        <v>43</v>
      </c>
      <c r="AA308" t="s">
        <v>43</v>
      </c>
      <c r="AB308" t="s">
        <v>43</v>
      </c>
      <c r="AC308" t="e">
        <f>VLOOKUP(Table1[[#This Row],[Capacitance]],Values!A$13:B$50,2,0)</f>
        <v>#N/A</v>
      </c>
      <c r="AE308" t="str">
        <f>CONCATENATE(Table1[[#This Row],[Capacitance]],Table1[[#This Row],[Stock]])</f>
        <v>5600pF</v>
      </c>
    </row>
    <row r="309" spans="1:31" hidden="1">
      <c r="A309" t="s">
        <v>28</v>
      </c>
      <c r="B309" t="s">
        <v>91</v>
      </c>
      <c r="C309" t="s">
        <v>871</v>
      </c>
      <c r="D309" t="s">
        <v>872</v>
      </c>
      <c r="E309" t="s">
        <v>32</v>
      </c>
      <c r="F309" t="s">
        <v>873</v>
      </c>
      <c r="G309">
        <v>1377</v>
      </c>
      <c r="H309">
        <v>0</v>
      </c>
      <c r="I309">
        <v>0.19</v>
      </c>
      <c r="J309">
        <v>0</v>
      </c>
      <c r="K309">
        <v>1</v>
      </c>
      <c r="L309" t="s">
        <v>34</v>
      </c>
      <c r="M309" t="s">
        <v>35</v>
      </c>
      <c r="N309" t="s">
        <v>430</v>
      </c>
      <c r="O309" t="s">
        <v>37</v>
      </c>
      <c r="P309" t="s">
        <v>178</v>
      </c>
      <c r="Q309" t="s">
        <v>39</v>
      </c>
      <c r="R309" t="s">
        <v>40</v>
      </c>
      <c r="S309" t="s">
        <v>41</v>
      </c>
      <c r="T309" t="s">
        <v>42</v>
      </c>
      <c r="U309" t="s">
        <v>43</v>
      </c>
      <c r="V309" t="s">
        <v>44</v>
      </c>
      <c r="W309" t="s">
        <v>45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t="e">
        <f>VLOOKUP(Table1[[#This Row],[Capacitance]],Values!A$13:B$50,2,0)</f>
        <v>#N/A</v>
      </c>
      <c r="AE309" t="str">
        <f>CONCATENATE(Table1[[#This Row],[Capacitance]],Table1[[#This Row],[Stock]])</f>
        <v>5600pF</v>
      </c>
    </row>
    <row r="310" spans="1:31" hidden="1">
      <c r="A310" t="s">
        <v>28</v>
      </c>
      <c r="B310" t="s">
        <v>29</v>
      </c>
      <c r="C310" t="s">
        <v>757</v>
      </c>
      <c r="D310" t="s">
        <v>758</v>
      </c>
      <c r="E310" t="s">
        <v>32</v>
      </c>
      <c r="F310" t="s">
        <v>759</v>
      </c>
      <c r="G310">
        <v>7690</v>
      </c>
      <c r="H310">
        <v>0</v>
      </c>
      <c r="I310">
        <v>0.2</v>
      </c>
      <c r="J310">
        <v>0</v>
      </c>
      <c r="K310">
        <v>1</v>
      </c>
      <c r="L310" t="s">
        <v>34</v>
      </c>
      <c r="M310" t="s">
        <v>35</v>
      </c>
      <c r="N310" t="s">
        <v>379</v>
      </c>
      <c r="O310" t="s">
        <v>72</v>
      </c>
      <c r="P310" t="s">
        <v>38</v>
      </c>
      <c r="Q310" t="s">
        <v>73</v>
      </c>
      <c r="R310" t="s">
        <v>40</v>
      </c>
      <c r="S310" t="s">
        <v>41</v>
      </c>
      <c r="T310" t="s">
        <v>42</v>
      </c>
      <c r="U310" t="s">
        <v>43</v>
      </c>
      <c r="V310" t="s">
        <v>44</v>
      </c>
      <c r="W310" t="s">
        <v>45</v>
      </c>
      <c r="X310" t="s">
        <v>43</v>
      </c>
      <c r="Y310" t="s">
        <v>46</v>
      </c>
      <c r="Z310" t="s">
        <v>43</v>
      </c>
      <c r="AA310" t="s">
        <v>43</v>
      </c>
      <c r="AB310" t="s">
        <v>43</v>
      </c>
      <c r="AC310" t="str">
        <f>VLOOKUP(Table1[[#This Row],[Capacitance]],Values!A$13:B$50,2,0)</f>
        <v>STOCK</v>
      </c>
      <c r="AE310" t="str">
        <f>CONCATENATE(Table1[[#This Row],[Capacitance]],Table1[[#This Row],[Stock]])</f>
        <v>560pF</v>
      </c>
    </row>
    <row r="311" spans="1:31" hidden="1">
      <c r="A311" t="s">
        <v>28</v>
      </c>
      <c r="B311" t="s">
        <v>29</v>
      </c>
      <c r="C311" t="s">
        <v>376</v>
      </c>
      <c r="D311" t="s">
        <v>377</v>
      </c>
      <c r="E311" t="s">
        <v>32</v>
      </c>
      <c r="F311" t="s">
        <v>378</v>
      </c>
      <c r="G311">
        <v>33952</v>
      </c>
      <c r="H311">
        <v>0</v>
      </c>
      <c r="I311">
        <v>0.21</v>
      </c>
      <c r="J311">
        <v>0</v>
      </c>
      <c r="K311">
        <v>1</v>
      </c>
      <c r="L311" t="s">
        <v>34</v>
      </c>
      <c r="M311" t="s">
        <v>35</v>
      </c>
      <c r="N311" t="s">
        <v>379</v>
      </c>
      <c r="O311" t="s">
        <v>72</v>
      </c>
      <c r="P311" t="s">
        <v>178</v>
      </c>
      <c r="Q311" t="s">
        <v>73</v>
      </c>
      <c r="R311" t="s">
        <v>40</v>
      </c>
      <c r="S311" t="s">
        <v>41</v>
      </c>
      <c r="T311" t="s">
        <v>42</v>
      </c>
      <c r="U311" t="s">
        <v>43</v>
      </c>
      <c r="V311" t="s">
        <v>44</v>
      </c>
      <c r="W311" t="s">
        <v>45</v>
      </c>
      <c r="X311" t="s">
        <v>43</v>
      </c>
      <c r="Y311" t="s">
        <v>46</v>
      </c>
      <c r="Z311" t="s">
        <v>43</v>
      </c>
      <c r="AA311" t="s">
        <v>43</v>
      </c>
      <c r="AB311" t="s">
        <v>43</v>
      </c>
      <c r="AC311" t="str">
        <f>VLOOKUP(Table1[[#This Row],[Capacitance]],Values!A$13:B$50,2,0)</f>
        <v>STOCK</v>
      </c>
      <c r="AD311" t="s">
        <v>1247</v>
      </c>
      <c r="AE311" t="str">
        <f>CONCATENATE(Table1[[#This Row],[Capacitance]],Table1[[#This Row],[Stock]])</f>
        <v>560pFSTOCK</v>
      </c>
    </row>
    <row r="312" spans="1:31" hidden="1">
      <c r="A312" t="s">
        <v>28</v>
      </c>
      <c r="B312" t="s">
        <v>283</v>
      </c>
      <c r="C312" t="s">
        <v>497</v>
      </c>
      <c r="D312" t="s">
        <v>498</v>
      </c>
      <c r="E312" t="s">
        <v>32</v>
      </c>
      <c r="F312" t="s">
        <v>499</v>
      </c>
      <c r="G312">
        <v>32646</v>
      </c>
      <c r="H312">
        <v>0</v>
      </c>
      <c r="I312">
        <v>0.3</v>
      </c>
      <c r="J312">
        <v>0</v>
      </c>
      <c r="K312">
        <v>1</v>
      </c>
      <c r="L312" t="s">
        <v>34</v>
      </c>
      <c r="M312" t="s">
        <v>35</v>
      </c>
      <c r="N312" t="s">
        <v>500</v>
      </c>
      <c r="O312" t="s">
        <v>72</v>
      </c>
      <c r="P312" t="s">
        <v>287</v>
      </c>
      <c r="Q312" t="s">
        <v>73</v>
      </c>
      <c r="R312" t="s">
        <v>40</v>
      </c>
      <c r="S312" t="s">
        <v>41</v>
      </c>
      <c r="T312" t="s">
        <v>42</v>
      </c>
      <c r="U312" t="s">
        <v>43</v>
      </c>
      <c r="V312" t="s">
        <v>44</v>
      </c>
      <c r="W312" t="s">
        <v>45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t="e">
        <f>VLOOKUP(Table1[[#This Row],[Capacitance]],Values!A$13:B$50,2,0)</f>
        <v>#N/A</v>
      </c>
      <c r="AE312" t="str">
        <f>CONCATENATE(Table1[[#This Row],[Capacitance]],Table1[[#This Row],[Stock]])</f>
        <v>56pF</v>
      </c>
    </row>
    <row r="313" spans="1:31" hidden="1">
      <c r="A313" t="s">
        <v>28</v>
      </c>
      <c r="B313" t="s">
        <v>91</v>
      </c>
      <c r="C313" t="s">
        <v>484</v>
      </c>
      <c r="D313" t="s">
        <v>485</v>
      </c>
      <c r="E313" t="s">
        <v>32</v>
      </c>
      <c r="F313" t="s">
        <v>486</v>
      </c>
      <c r="G313">
        <v>18370</v>
      </c>
      <c r="H313">
        <v>0</v>
      </c>
      <c r="I313">
        <v>0.27</v>
      </c>
      <c r="J313">
        <v>0</v>
      </c>
      <c r="K313">
        <v>1</v>
      </c>
      <c r="L313" t="s">
        <v>34</v>
      </c>
      <c r="M313" t="s">
        <v>35</v>
      </c>
      <c r="N313" t="s">
        <v>487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44</v>
      </c>
      <c r="W313" t="s">
        <v>45</v>
      </c>
      <c r="X313" t="s">
        <v>43</v>
      </c>
      <c r="Y313" t="s">
        <v>96</v>
      </c>
      <c r="Z313" t="s">
        <v>43</v>
      </c>
      <c r="AA313" t="s">
        <v>43</v>
      </c>
      <c r="AB313" t="s">
        <v>43</v>
      </c>
      <c r="AC313" t="e">
        <f>VLOOKUP(Table1[[#This Row],[Capacitance]],Values!A$13:B$50,2,0)</f>
        <v>#N/A</v>
      </c>
      <c r="AE313" t="str">
        <f>CONCATENATE(Table1[[#This Row],[Capacitance]],Table1[[#This Row],[Stock]])</f>
        <v>6200pF</v>
      </c>
    </row>
    <row r="314" spans="1:31" hidden="1">
      <c r="A314" t="s">
        <v>28</v>
      </c>
      <c r="B314" t="s">
        <v>91</v>
      </c>
      <c r="C314" t="s">
        <v>92</v>
      </c>
      <c r="D314" t="s">
        <v>93</v>
      </c>
      <c r="E314" t="s">
        <v>32</v>
      </c>
      <c r="F314" t="s">
        <v>94</v>
      </c>
      <c r="G314">
        <v>127035</v>
      </c>
      <c r="H314">
        <v>0</v>
      </c>
      <c r="I314">
        <v>0.25</v>
      </c>
      <c r="J314">
        <v>0</v>
      </c>
      <c r="K314">
        <v>1</v>
      </c>
      <c r="L314" t="s">
        <v>34</v>
      </c>
      <c r="M314" t="s">
        <v>35</v>
      </c>
      <c r="N314" t="s">
        <v>95</v>
      </c>
      <c r="O314" t="s">
        <v>72</v>
      </c>
      <c r="P314" t="s">
        <v>38</v>
      </c>
      <c r="Q314" t="s">
        <v>73</v>
      </c>
      <c r="R314" t="s">
        <v>40</v>
      </c>
      <c r="S314" t="s">
        <v>41</v>
      </c>
      <c r="T314" t="s">
        <v>42</v>
      </c>
      <c r="U314" t="s">
        <v>43</v>
      </c>
      <c r="V314" t="s">
        <v>44</v>
      </c>
      <c r="W314" t="s">
        <v>45</v>
      </c>
      <c r="X314" t="s">
        <v>43</v>
      </c>
      <c r="Y314" t="s">
        <v>96</v>
      </c>
      <c r="Z314" t="s">
        <v>43</v>
      </c>
      <c r="AA314" t="s">
        <v>43</v>
      </c>
      <c r="AB314" t="s">
        <v>43</v>
      </c>
      <c r="AC314" t="e">
        <f>VLOOKUP(Table1[[#This Row],[Capacitance]],Values!A$13:B$50,2,0)</f>
        <v>#N/A</v>
      </c>
      <c r="AE314" t="str">
        <f>CONCATENATE(Table1[[#This Row],[Capacitance]],Table1[[#This Row],[Stock]])</f>
        <v>6800pF</v>
      </c>
    </row>
    <row r="315" spans="1:31" hidden="1">
      <c r="A315" t="s">
        <v>28</v>
      </c>
      <c r="B315" t="s">
        <v>91</v>
      </c>
      <c r="C315" t="s">
        <v>622</v>
      </c>
      <c r="D315" t="s">
        <v>623</v>
      </c>
      <c r="E315" t="s">
        <v>32</v>
      </c>
      <c r="F315" t="s">
        <v>624</v>
      </c>
      <c r="G315">
        <v>6318</v>
      </c>
      <c r="H315">
        <v>0</v>
      </c>
      <c r="I315">
        <v>0.49</v>
      </c>
      <c r="J315">
        <v>0</v>
      </c>
      <c r="K315">
        <v>1</v>
      </c>
      <c r="L315" t="s">
        <v>34</v>
      </c>
      <c r="M315" t="s">
        <v>35</v>
      </c>
      <c r="N315" t="s">
        <v>95</v>
      </c>
      <c r="O315" t="s">
        <v>569</v>
      </c>
      <c r="P315" t="s">
        <v>38</v>
      </c>
      <c r="Q315" t="s">
        <v>73</v>
      </c>
      <c r="R315" t="s">
        <v>40</v>
      </c>
      <c r="S315" t="s">
        <v>41</v>
      </c>
      <c r="T315" t="s">
        <v>42</v>
      </c>
      <c r="U315" t="s">
        <v>43</v>
      </c>
      <c r="V315" t="s">
        <v>44</v>
      </c>
      <c r="W315" t="s">
        <v>45</v>
      </c>
      <c r="X315" t="s">
        <v>43</v>
      </c>
      <c r="Y315" t="s">
        <v>96</v>
      </c>
      <c r="Z315" t="s">
        <v>43</v>
      </c>
      <c r="AA315" t="s">
        <v>43</v>
      </c>
      <c r="AB315" t="s">
        <v>43</v>
      </c>
      <c r="AC315" t="e">
        <f>VLOOKUP(Table1[[#This Row],[Capacitance]],Values!A$13:B$50,2,0)</f>
        <v>#N/A</v>
      </c>
      <c r="AE315" t="str">
        <f>CONCATENATE(Table1[[#This Row],[Capacitance]],Table1[[#This Row],[Stock]])</f>
        <v>6800pF</v>
      </c>
    </row>
    <row r="316" spans="1:31" hidden="1">
      <c r="A316" t="s">
        <v>28</v>
      </c>
      <c r="B316" t="s">
        <v>91</v>
      </c>
      <c r="C316" t="s">
        <v>657</v>
      </c>
      <c r="D316" t="s">
        <v>658</v>
      </c>
      <c r="E316" t="s">
        <v>32</v>
      </c>
      <c r="F316" t="s">
        <v>659</v>
      </c>
      <c r="G316">
        <v>15863</v>
      </c>
      <c r="H316">
        <v>0</v>
      </c>
      <c r="I316">
        <v>0.18</v>
      </c>
      <c r="J316">
        <v>0</v>
      </c>
      <c r="K316">
        <v>1</v>
      </c>
      <c r="L316" t="s">
        <v>34</v>
      </c>
      <c r="M316" t="s">
        <v>35</v>
      </c>
      <c r="N316" t="s">
        <v>95</v>
      </c>
      <c r="O316" t="s">
        <v>37</v>
      </c>
      <c r="P316" t="s">
        <v>178</v>
      </c>
      <c r="Q316" t="s">
        <v>39</v>
      </c>
      <c r="R316" t="s">
        <v>40</v>
      </c>
      <c r="S316" t="s">
        <v>41</v>
      </c>
      <c r="T316" t="s">
        <v>42</v>
      </c>
      <c r="U316" t="s">
        <v>43</v>
      </c>
      <c r="V316" t="s">
        <v>44</v>
      </c>
      <c r="W316" t="s">
        <v>45</v>
      </c>
      <c r="X316" t="s">
        <v>43</v>
      </c>
      <c r="Y316" t="s">
        <v>96</v>
      </c>
      <c r="Z316" t="s">
        <v>43</v>
      </c>
      <c r="AA316" t="s">
        <v>43</v>
      </c>
      <c r="AB316" t="s">
        <v>43</v>
      </c>
      <c r="AC316" t="e">
        <f>VLOOKUP(Table1[[#This Row],[Capacitance]],Values!A$13:B$50,2,0)</f>
        <v>#N/A</v>
      </c>
      <c r="AE316" t="str">
        <f>CONCATENATE(Table1[[#This Row],[Capacitance]],Table1[[#This Row],[Stock]])</f>
        <v>6800pF</v>
      </c>
    </row>
    <row r="317" spans="1:31" hidden="1">
      <c r="A317" t="s">
        <v>28</v>
      </c>
      <c r="B317" t="s">
        <v>91</v>
      </c>
      <c r="C317" t="s">
        <v>746</v>
      </c>
      <c r="D317" t="s">
        <v>747</v>
      </c>
      <c r="E317" t="s">
        <v>32</v>
      </c>
      <c r="F317" t="s">
        <v>748</v>
      </c>
      <c r="G317">
        <v>12044</v>
      </c>
      <c r="H317">
        <v>0</v>
      </c>
      <c r="I317">
        <v>0.17699999999999999</v>
      </c>
      <c r="J317">
        <v>0</v>
      </c>
      <c r="K317">
        <v>10</v>
      </c>
      <c r="L317" t="s">
        <v>34</v>
      </c>
      <c r="M317" t="s">
        <v>35</v>
      </c>
      <c r="N317" t="s">
        <v>95</v>
      </c>
      <c r="O317" t="s">
        <v>52</v>
      </c>
      <c r="P317" t="s">
        <v>178</v>
      </c>
      <c r="Q317" t="s">
        <v>39</v>
      </c>
      <c r="R317" t="s">
        <v>40</v>
      </c>
      <c r="S317" t="s">
        <v>41</v>
      </c>
      <c r="T317" t="s">
        <v>42</v>
      </c>
      <c r="U317" t="s">
        <v>43</v>
      </c>
      <c r="V317" t="s">
        <v>44</v>
      </c>
      <c r="W317" t="s">
        <v>45</v>
      </c>
      <c r="X317" t="s">
        <v>43</v>
      </c>
      <c r="Y317" t="s">
        <v>96</v>
      </c>
      <c r="Z317" t="s">
        <v>43</v>
      </c>
      <c r="AA317" t="s">
        <v>43</v>
      </c>
      <c r="AB317" t="s">
        <v>43</v>
      </c>
      <c r="AC317" t="e">
        <f>VLOOKUP(Table1[[#This Row],[Capacitance]],Values!A$13:B$50,2,0)</f>
        <v>#N/A</v>
      </c>
      <c r="AE317" t="str">
        <f>CONCATENATE(Table1[[#This Row],[Capacitance]],Table1[[#This Row],[Stock]])</f>
        <v>6800pF</v>
      </c>
    </row>
    <row r="318" spans="1:31" hidden="1">
      <c r="A318" t="s">
        <v>28</v>
      </c>
      <c r="B318" t="s">
        <v>283</v>
      </c>
      <c r="C318" t="s">
        <v>882</v>
      </c>
      <c r="D318" t="s">
        <v>883</v>
      </c>
      <c r="E318" t="s">
        <v>32</v>
      </c>
      <c r="F318" t="s">
        <v>884</v>
      </c>
      <c r="G318">
        <v>2005</v>
      </c>
      <c r="H318">
        <v>0</v>
      </c>
      <c r="I318">
        <v>0.21</v>
      </c>
      <c r="J318">
        <v>0</v>
      </c>
      <c r="K318">
        <v>1</v>
      </c>
      <c r="L318" t="s">
        <v>34</v>
      </c>
      <c r="M318" t="s">
        <v>35</v>
      </c>
      <c r="N318" t="s">
        <v>95</v>
      </c>
      <c r="O318" t="s">
        <v>37</v>
      </c>
      <c r="P318" t="s">
        <v>287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44</v>
      </c>
      <c r="W318" t="s">
        <v>45</v>
      </c>
      <c r="X318" t="s">
        <v>43</v>
      </c>
      <c r="Y318" t="s">
        <v>288</v>
      </c>
      <c r="Z318" t="s">
        <v>43</v>
      </c>
      <c r="AA318" t="s">
        <v>43</v>
      </c>
      <c r="AB318" t="s">
        <v>43</v>
      </c>
      <c r="AC318" t="e">
        <f>VLOOKUP(Table1[[#This Row],[Capacitance]],Values!A$13:B$50,2,0)</f>
        <v>#N/A</v>
      </c>
      <c r="AE318" t="str">
        <f>CONCATENATE(Table1[[#This Row],[Capacitance]],Table1[[#This Row],[Stock]])</f>
        <v>6800pF</v>
      </c>
    </row>
    <row r="319" spans="1:31" hidden="1">
      <c r="A319" t="s">
        <v>28</v>
      </c>
      <c r="B319" t="s">
        <v>29</v>
      </c>
      <c r="C319" t="s">
        <v>956</v>
      </c>
      <c r="D319" t="s">
        <v>957</v>
      </c>
      <c r="E319" t="s">
        <v>32</v>
      </c>
      <c r="F319" t="s">
        <v>958</v>
      </c>
      <c r="G319">
        <v>7940</v>
      </c>
      <c r="H319">
        <v>0</v>
      </c>
      <c r="I319">
        <v>0.1</v>
      </c>
      <c r="J319">
        <v>0</v>
      </c>
      <c r="K319">
        <v>1</v>
      </c>
      <c r="L319" t="s">
        <v>34</v>
      </c>
      <c r="M319" t="s">
        <v>35</v>
      </c>
      <c r="N319" t="s">
        <v>95</v>
      </c>
      <c r="O319" t="s">
        <v>37</v>
      </c>
      <c r="P319" t="s">
        <v>38</v>
      </c>
      <c r="Q319" t="s">
        <v>39</v>
      </c>
      <c r="R319" t="s">
        <v>40</v>
      </c>
      <c r="S319" t="s">
        <v>41</v>
      </c>
      <c r="T319" t="s">
        <v>42</v>
      </c>
      <c r="U319" t="s">
        <v>43</v>
      </c>
      <c r="V319" t="s">
        <v>44</v>
      </c>
      <c r="W319" t="s">
        <v>45</v>
      </c>
      <c r="X319" t="s">
        <v>43</v>
      </c>
      <c r="Y319" t="s">
        <v>46</v>
      </c>
      <c r="Z319" t="s">
        <v>43</v>
      </c>
      <c r="AA319" t="s">
        <v>43</v>
      </c>
      <c r="AB319" t="s">
        <v>43</v>
      </c>
      <c r="AC319" t="e">
        <f>VLOOKUP(Table1[[#This Row],[Capacitance]],Values!A$13:B$50,2,0)</f>
        <v>#N/A</v>
      </c>
      <c r="AE319" t="str">
        <f>CONCATENATE(Table1[[#This Row],[Capacitance]],Table1[[#This Row],[Stock]])</f>
        <v>6800pF</v>
      </c>
    </row>
    <row r="320" spans="1:31" hidden="1">
      <c r="A320" t="s">
        <v>28</v>
      </c>
      <c r="B320" t="s">
        <v>29</v>
      </c>
      <c r="C320" t="s">
        <v>380</v>
      </c>
      <c r="D320" t="s">
        <v>381</v>
      </c>
      <c r="E320" t="s">
        <v>32</v>
      </c>
      <c r="F320" t="s">
        <v>382</v>
      </c>
      <c r="G320">
        <v>16355</v>
      </c>
      <c r="H320">
        <v>0</v>
      </c>
      <c r="I320">
        <v>0.21</v>
      </c>
      <c r="J320">
        <v>0</v>
      </c>
      <c r="K320">
        <v>1</v>
      </c>
      <c r="L320" t="s">
        <v>34</v>
      </c>
      <c r="M320" t="s">
        <v>35</v>
      </c>
      <c r="N320" t="s">
        <v>383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44</v>
      </c>
      <c r="W320" t="s">
        <v>45</v>
      </c>
      <c r="X320" t="s">
        <v>43</v>
      </c>
      <c r="Y320" t="s">
        <v>46</v>
      </c>
      <c r="Z320" t="s">
        <v>43</v>
      </c>
      <c r="AA320" t="s">
        <v>43</v>
      </c>
      <c r="AB320" t="s">
        <v>43</v>
      </c>
      <c r="AC320" t="e">
        <f>VLOOKUP(Table1[[#This Row],[Capacitance]],Values!A$13:B$50,2,0)</f>
        <v>#N/A</v>
      </c>
      <c r="AE320" t="str">
        <f>CONCATENATE(Table1[[#This Row],[Capacitance]],Table1[[#This Row],[Stock]])</f>
        <v>680pF</v>
      </c>
    </row>
    <row r="321" spans="1:31" hidden="1">
      <c r="A321" t="s">
        <v>28</v>
      </c>
      <c r="B321" t="s">
        <v>283</v>
      </c>
      <c r="C321" t="s">
        <v>521</v>
      </c>
      <c r="D321" t="s">
        <v>522</v>
      </c>
      <c r="E321" t="s">
        <v>32</v>
      </c>
      <c r="F321" t="s">
        <v>523</v>
      </c>
      <c r="G321">
        <v>11664</v>
      </c>
      <c r="H321">
        <v>0</v>
      </c>
      <c r="I321">
        <v>0.3</v>
      </c>
      <c r="J321">
        <v>0</v>
      </c>
      <c r="K321">
        <v>1</v>
      </c>
      <c r="L321" t="s">
        <v>34</v>
      </c>
      <c r="M321" t="s">
        <v>35</v>
      </c>
      <c r="N321" t="s">
        <v>524</v>
      </c>
      <c r="O321" t="s">
        <v>72</v>
      </c>
      <c r="P321" t="s">
        <v>287</v>
      </c>
      <c r="Q321" t="s">
        <v>73</v>
      </c>
      <c r="R321" t="s">
        <v>40</v>
      </c>
      <c r="S321" t="s">
        <v>41</v>
      </c>
      <c r="T321" t="s">
        <v>42</v>
      </c>
      <c r="U321" t="s">
        <v>43</v>
      </c>
      <c r="V321" t="s">
        <v>44</v>
      </c>
      <c r="W321" t="s">
        <v>45</v>
      </c>
      <c r="X321" t="s">
        <v>43</v>
      </c>
      <c r="Y321" t="s">
        <v>288</v>
      </c>
      <c r="Z321" t="s">
        <v>43</v>
      </c>
      <c r="AA321" t="s">
        <v>43</v>
      </c>
      <c r="AB321" t="s">
        <v>43</v>
      </c>
      <c r="AC321" t="e">
        <f>VLOOKUP(Table1[[#This Row],[Capacitance]],Values!A$13:B$50,2,0)</f>
        <v>#N/A</v>
      </c>
      <c r="AE321" t="str">
        <f>CONCATENATE(Table1[[#This Row],[Capacitance]],Table1[[#This Row],[Stock]])</f>
        <v>68pF</v>
      </c>
    </row>
    <row r="322" spans="1:31" hidden="1">
      <c r="A322" t="s">
        <v>28</v>
      </c>
      <c r="B322" t="s">
        <v>91</v>
      </c>
      <c r="C322" t="s">
        <v>123</v>
      </c>
      <c r="D322" t="s">
        <v>124</v>
      </c>
      <c r="E322" t="s">
        <v>32</v>
      </c>
      <c r="F322" t="s">
        <v>125</v>
      </c>
      <c r="G322">
        <v>48515</v>
      </c>
      <c r="H322">
        <v>0</v>
      </c>
      <c r="I322">
        <v>0.3</v>
      </c>
      <c r="J322">
        <v>0</v>
      </c>
      <c r="K322">
        <v>1</v>
      </c>
      <c r="L322" t="s">
        <v>34</v>
      </c>
      <c r="M322" t="s">
        <v>35</v>
      </c>
      <c r="N322" t="s">
        <v>126</v>
      </c>
      <c r="O322" t="s">
        <v>72</v>
      </c>
      <c r="P322" t="s">
        <v>38</v>
      </c>
      <c r="Q322" t="s">
        <v>73</v>
      </c>
      <c r="R322" t="s">
        <v>40</v>
      </c>
      <c r="S322" t="s">
        <v>41</v>
      </c>
      <c r="T322" t="s">
        <v>42</v>
      </c>
      <c r="U322" t="s">
        <v>43</v>
      </c>
      <c r="V322" t="s">
        <v>44</v>
      </c>
      <c r="W322" t="s">
        <v>45</v>
      </c>
      <c r="X322" t="s">
        <v>43</v>
      </c>
      <c r="Y322" t="s">
        <v>96</v>
      </c>
      <c r="Z322" t="s">
        <v>43</v>
      </c>
      <c r="AA322" t="s">
        <v>43</v>
      </c>
      <c r="AB322" t="s">
        <v>43</v>
      </c>
      <c r="AC322" t="e">
        <f>VLOOKUP(Table1[[#This Row],[Capacitance]],Values!A$13:B$50,2,0)</f>
        <v>#N/A</v>
      </c>
      <c r="AE322" t="str">
        <f>CONCATENATE(Table1[[#This Row],[Capacitance]],Table1[[#This Row],[Stock]])</f>
        <v>7500pF</v>
      </c>
    </row>
    <row r="323" spans="1:31" hidden="1">
      <c r="A323" t="s">
        <v>28</v>
      </c>
      <c r="B323" t="s">
        <v>91</v>
      </c>
      <c r="C323" t="s">
        <v>101</v>
      </c>
      <c r="D323" t="s">
        <v>102</v>
      </c>
      <c r="E323" t="s">
        <v>32</v>
      </c>
      <c r="F323" t="s">
        <v>103</v>
      </c>
      <c r="G323">
        <v>61496</v>
      </c>
      <c r="H323">
        <v>0</v>
      </c>
      <c r="I323">
        <v>0.26</v>
      </c>
      <c r="J323">
        <v>0</v>
      </c>
      <c r="K323">
        <v>1</v>
      </c>
      <c r="L323" t="s">
        <v>34</v>
      </c>
      <c r="M323" t="s">
        <v>35</v>
      </c>
      <c r="N323" t="s">
        <v>104</v>
      </c>
      <c r="O323" t="s">
        <v>72</v>
      </c>
      <c r="P323" t="s">
        <v>38</v>
      </c>
      <c r="Q323" t="s">
        <v>73</v>
      </c>
      <c r="R323" t="s">
        <v>40</v>
      </c>
      <c r="S323" t="s">
        <v>41</v>
      </c>
      <c r="T323" t="s">
        <v>42</v>
      </c>
      <c r="U323" t="s">
        <v>43</v>
      </c>
      <c r="V323" t="s">
        <v>44</v>
      </c>
      <c r="W323" t="s">
        <v>45</v>
      </c>
      <c r="X323" t="s">
        <v>43</v>
      </c>
      <c r="Y323" t="s">
        <v>96</v>
      </c>
      <c r="Z323" t="s">
        <v>43</v>
      </c>
      <c r="AA323" t="s">
        <v>43</v>
      </c>
      <c r="AB323" t="s">
        <v>43</v>
      </c>
      <c r="AC323" t="e">
        <f>VLOOKUP(Table1[[#This Row],[Capacitance]],Values!A$13:B$50,2,0)</f>
        <v>#N/A</v>
      </c>
      <c r="AE323" t="str">
        <f>CONCATENATE(Table1[[#This Row],[Capacitance]],Table1[[#This Row],[Stock]])</f>
        <v>8200pF</v>
      </c>
    </row>
    <row r="324" spans="1:31" hidden="1">
      <c r="A324" t="s">
        <v>28</v>
      </c>
      <c r="B324" t="s">
        <v>47</v>
      </c>
      <c r="C324" t="s">
        <v>370</v>
      </c>
      <c r="D324" t="s">
        <v>371</v>
      </c>
      <c r="E324" t="s">
        <v>32</v>
      </c>
      <c r="F324" t="s">
        <v>372</v>
      </c>
      <c r="G324">
        <v>94457</v>
      </c>
      <c r="H324">
        <v>0</v>
      </c>
      <c r="I324">
        <v>0.19</v>
      </c>
      <c r="J324">
        <v>0</v>
      </c>
      <c r="K324">
        <v>1</v>
      </c>
      <c r="L324" t="s">
        <v>34</v>
      </c>
      <c r="M324" t="s">
        <v>35</v>
      </c>
      <c r="N324" t="s">
        <v>104</v>
      </c>
      <c r="O324" t="s">
        <v>37</v>
      </c>
      <c r="P324" t="s">
        <v>178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44</v>
      </c>
      <c r="W324" t="s">
        <v>45</v>
      </c>
      <c r="X324" t="s">
        <v>43</v>
      </c>
      <c r="Y324" t="s">
        <v>56</v>
      </c>
      <c r="Z324" t="s">
        <v>43</v>
      </c>
      <c r="AA324" t="s">
        <v>43</v>
      </c>
      <c r="AB324" t="s">
        <v>43</v>
      </c>
      <c r="AC324" t="e">
        <f>VLOOKUP(Table1[[#This Row],[Capacitance]],Values!A$13:B$50,2,0)</f>
        <v>#N/A</v>
      </c>
      <c r="AE324" t="str">
        <f>CONCATENATE(Table1[[#This Row],[Capacitance]],Table1[[#This Row],[Stock]])</f>
        <v>8200pF</v>
      </c>
    </row>
    <row r="325" spans="1:31" hidden="1">
      <c r="A325" t="s">
        <v>28</v>
      </c>
      <c r="B325" t="s">
        <v>283</v>
      </c>
      <c r="C325" t="s">
        <v>915</v>
      </c>
      <c r="D325" t="s">
        <v>916</v>
      </c>
      <c r="E325" t="s">
        <v>32</v>
      </c>
      <c r="F325" t="s">
        <v>917</v>
      </c>
      <c r="G325">
        <v>2763</v>
      </c>
      <c r="H325">
        <v>0</v>
      </c>
      <c r="I325">
        <v>0.28999999999999998</v>
      </c>
      <c r="J325">
        <v>0</v>
      </c>
      <c r="K325">
        <v>1</v>
      </c>
      <c r="L325" t="s">
        <v>34</v>
      </c>
      <c r="M325" t="s">
        <v>35</v>
      </c>
      <c r="N325" t="s">
        <v>918</v>
      </c>
      <c r="O325" t="s">
        <v>72</v>
      </c>
      <c r="P325" t="s">
        <v>287</v>
      </c>
      <c r="Q325" t="s">
        <v>73</v>
      </c>
      <c r="R325" t="s">
        <v>40</v>
      </c>
      <c r="S325" t="s">
        <v>41</v>
      </c>
      <c r="T325" t="s">
        <v>42</v>
      </c>
      <c r="U325" t="s">
        <v>43</v>
      </c>
      <c r="V325" t="s">
        <v>44</v>
      </c>
      <c r="W325" t="s">
        <v>45</v>
      </c>
      <c r="X325" t="s">
        <v>43</v>
      </c>
      <c r="Y325" t="s">
        <v>288</v>
      </c>
      <c r="Z325" t="s">
        <v>43</v>
      </c>
      <c r="AA325" t="s">
        <v>43</v>
      </c>
      <c r="AB325" t="s">
        <v>43</v>
      </c>
      <c r="AC325" t="e">
        <f>VLOOKUP(Table1[[#This Row],[Capacitance]],Values!A$13:B$50,2,0)</f>
        <v>#N/A</v>
      </c>
      <c r="AE325" t="str">
        <f>CONCATENATE(Table1[[#This Row],[Capacitance]],Table1[[#This Row],[Stock]])</f>
        <v>82pF</v>
      </c>
    </row>
    <row r="326" spans="1:31" hidden="1">
      <c r="A326" t="s">
        <v>28</v>
      </c>
      <c r="B326" t="s">
        <v>29</v>
      </c>
      <c r="C326" t="s">
        <v>1064</v>
      </c>
      <c r="D326" t="s">
        <v>1065</v>
      </c>
      <c r="E326" t="s">
        <v>32</v>
      </c>
      <c r="F326" t="s">
        <v>1066</v>
      </c>
      <c r="G326">
        <v>0</v>
      </c>
      <c r="H326">
        <v>0</v>
      </c>
      <c r="I326" t="s">
        <v>1067</v>
      </c>
      <c r="J326">
        <v>0</v>
      </c>
      <c r="K326">
        <v>1</v>
      </c>
      <c r="L326" t="s">
        <v>34</v>
      </c>
      <c r="M326" t="s">
        <v>35</v>
      </c>
      <c r="N326" t="s">
        <v>6745</v>
      </c>
      <c r="O326" t="s">
        <v>189</v>
      </c>
      <c r="P326" t="s">
        <v>78</v>
      </c>
      <c r="Q326" t="s">
        <v>190</v>
      </c>
      <c r="R326" t="s">
        <v>40</v>
      </c>
      <c r="S326" t="s">
        <v>191</v>
      </c>
      <c r="T326" t="s">
        <v>42</v>
      </c>
      <c r="U326" t="s">
        <v>43</v>
      </c>
      <c r="V326" t="s">
        <v>44</v>
      </c>
      <c r="W326" t="s">
        <v>45</v>
      </c>
      <c r="X326" t="s">
        <v>43</v>
      </c>
      <c r="Y326" t="s">
        <v>46</v>
      </c>
      <c r="Z326" t="s">
        <v>43</v>
      </c>
      <c r="AA326" t="s">
        <v>43</v>
      </c>
      <c r="AB326" t="s">
        <v>43</v>
      </c>
      <c r="AC326" t="str">
        <f>VLOOKUP(Table1[[#This Row],[Capacitance]],Values!A$13:B$50,2,0)</f>
        <v>STOCK</v>
      </c>
      <c r="AE326" t="str">
        <f>CONCATENATE(Table1[[#This Row],[Capacitance]],Table1[[#This Row],[Stock]])</f>
        <v>0.1ÂuF</v>
      </c>
    </row>
    <row r="327" spans="1:31" hidden="1">
      <c r="A327" t="s">
        <v>28</v>
      </c>
      <c r="B327" t="s">
        <v>91</v>
      </c>
      <c r="C327" t="s">
        <v>1068</v>
      </c>
      <c r="D327" t="s">
        <v>1069</v>
      </c>
      <c r="E327" t="s">
        <v>32</v>
      </c>
      <c r="F327" t="s">
        <v>738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34</v>
      </c>
      <c r="M327" t="s">
        <v>35</v>
      </c>
      <c r="N327" t="s">
        <v>6749</v>
      </c>
      <c r="O327" t="s">
        <v>37</v>
      </c>
      <c r="P327" t="s">
        <v>64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44</v>
      </c>
      <c r="W327" t="s">
        <v>45</v>
      </c>
      <c r="X327" t="s">
        <v>43</v>
      </c>
      <c r="Y327" t="s">
        <v>96</v>
      </c>
      <c r="Z327" t="s">
        <v>43</v>
      </c>
      <c r="AA327" t="s">
        <v>43</v>
      </c>
      <c r="AB327" t="s">
        <v>43</v>
      </c>
      <c r="AC327" t="str">
        <f>VLOOKUP(Table1[[#This Row],[Capacitance]],Values!A$13:B$50,2,0)</f>
        <v>STOCK</v>
      </c>
      <c r="AE327" t="str">
        <f>CONCATENATE(Table1[[#This Row],[Capacitance]],Table1[[#This Row],[Stock]])</f>
        <v>1ÂuF</v>
      </c>
    </row>
    <row r="328" spans="1:31" hidden="1">
      <c r="A328" t="s">
        <v>28</v>
      </c>
      <c r="B328" t="s">
        <v>91</v>
      </c>
      <c r="C328" t="s">
        <v>1070</v>
      </c>
      <c r="D328" t="s">
        <v>1071</v>
      </c>
      <c r="E328" t="s">
        <v>32</v>
      </c>
      <c r="F328" t="s">
        <v>1072</v>
      </c>
      <c r="G328">
        <v>0</v>
      </c>
      <c r="H328">
        <v>0</v>
      </c>
      <c r="I328" t="s">
        <v>1067</v>
      </c>
      <c r="J328">
        <v>0</v>
      </c>
      <c r="K328">
        <v>1</v>
      </c>
      <c r="L328" t="s">
        <v>34</v>
      </c>
      <c r="M328" t="s">
        <v>35</v>
      </c>
      <c r="N328" t="s">
        <v>6746</v>
      </c>
      <c r="O328" t="s">
        <v>37</v>
      </c>
      <c r="P328" t="s">
        <v>78</v>
      </c>
      <c r="Q328" t="s">
        <v>39</v>
      </c>
      <c r="R328" t="s">
        <v>40</v>
      </c>
      <c r="S328" t="s">
        <v>41</v>
      </c>
      <c r="T328" t="s">
        <v>42</v>
      </c>
      <c r="U328" t="s">
        <v>43</v>
      </c>
      <c r="V328" t="s">
        <v>44</v>
      </c>
      <c r="W328" t="s">
        <v>45</v>
      </c>
      <c r="X328" t="s">
        <v>43</v>
      </c>
      <c r="Y328" t="s">
        <v>96</v>
      </c>
      <c r="Z328" t="s">
        <v>43</v>
      </c>
      <c r="AA328" t="s">
        <v>43</v>
      </c>
      <c r="AB328" t="s">
        <v>43</v>
      </c>
      <c r="AC328" t="str">
        <f>VLOOKUP(Table1[[#This Row],[Capacitance]],Values!A$13:B$50,2,0)</f>
        <v>STOCK</v>
      </c>
      <c r="AE328" t="str">
        <f>CONCATENATE(Table1[[#This Row],[Capacitance]],Table1[[#This Row],[Stock]])</f>
        <v>0.22ÂuF</v>
      </c>
    </row>
    <row r="329" spans="1:31" hidden="1">
      <c r="A329" t="s">
        <v>28</v>
      </c>
      <c r="B329" t="s">
        <v>91</v>
      </c>
      <c r="C329" t="s">
        <v>1073</v>
      </c>
      <c r="D329" t="s">
        <v>1074</v>
      </c>
      <c r="E329" t="s">
        <v>32</v>
      </c>
      <c r="F329" t="s">
        <v>1075</v>
      </c>
      <c r="G329">
        <v>0</v>
      </c>
      <c r="H329">
        <v>0</v>
      </c>
      <c r="I329" t="s">
        <v>1067</v>
      </c>
      <c r="J329">
        <v>0</v>
      </c>
      <c r="K329">
        <v>1</v>
      </c>
      <c r="L329" t="s">
        <v>34</v>
      </c>
      <c r="M329" t="s">
        <v>35</v>
      </c>
      <c r="N329" t="s">
        <v>6746</v>
      </c>
      <c r="O329" t="s">
        <v>189</v>
      </c>
      <c r="P329" t="s">
        <v>78</v>
      </c>
      <c r="Q329" t="s">
        <v>190</v>
      </c>
      <c r="R329" t="s">
        <v>40</v>
      </c>
      <c r="S329" t="s">
        <v>191</v>
      </c>
      <c r="T329" t="s">
        <v>42</v>
      </c>
      <c r="U329" t="s">
        <v>43</v>
      </c>
      <c r="V329" t="s">
        <v>44</v>
      </c>
      <c r="W329" t="s">
        <v>45</v>
      </c>
      <c r="X329" t="s">
        <v>43</v>
      </c>
      <c r="Y329" t="s">
        <v>96</v>
      </c>
      <c r="Z329" t="s">
        <v>43</v>
      </c>
      <c r="AA329" t="s">
        <v>43</v>
      </c>
      <c r="AB329" t="s">
        <v>43</v>
      </c>
      <c r="AC329" t="str">
        <f>VLOOKUP(Table1[[#This Row],[Capacitance]],Values!A$13:B$50,2,0)</f>
        <v>STOCK</v>
      </c>
      <c r="AE329" t="str">
        <f>CONCATENATE(Table1[[#This Row],[Capacitance]],Table1[[#This Row],[Stock]])</f>
        <v>0.22ÂuF</v>
      </c>
    </row>
    <row r="330" spans="1:31" hidden="1">
      <c r="A330" t="s">
        <v>28</v>
      </c>
      <c r="B330" t="s">
        <v>29</v>
      </c>
      <c r="C330" t="s">
        <v>1076</v>
      </c>
      <c r="D330" t="s">
        <v>1077</v>
      </c>
      <c r="E330" t="s">
        <v>32</v>
      </c>
      <c r="F330" t="s">
        <v>1078</v>
      </c>
      <c r="G330">
        <v>0</v>
      </c>
      <c r="H330">
        <v>0</v>
      </c>
      <c r="I330" t="s">
        <v>1067</v>
      </c>
      <c r="J330">
        <v>0</v>
      </c>
      <c r="K330">
        <v>1</v>
      </c>
      <c r="L330" t="s">
        <v>34</v>
      </c>
      <c r="M330" t="s">
        <v>35</v>
      </c>
      <c r="N330" t="s">
        <v>1079</v>
      </c>
      <c r="O330" t="s">
        <v>72</v>
      </c>
      <c r="P330" t="s">
        <v>38</v>
      </c>
      <c r="Q330" t="s">
        <v>73</v>
      </c>
      <c r="R330" t="s">
        <v>40</v>
      </c>
      <c r="S330" t="s">
        <v>41</v>
      </c>
      <c r="T330" t="s">
        <v>42</v>
      </c>
      <c r="U330" t="s">
        <v>43</v>
      </c>
      <c r="V330" t="s">
        <v>44</v>
      </c>
      <c r="W330" t="s">
        <v>45</v>
      </c>
      <c r="X330" t="s">
        <v>43</v>
      </c>
      <c r="Y330" t="s">
        <v>46</v>
      </c>
      <c r="Z330" t="s">
        <v>43</v>
      </c>
      <c r="AA330" t="s">
        <v>43</v>
      </c>
      <c r="AB330" t="s">
        <v>43</v>
      </c>
      <c r="AC330" t="e">
        <f>VLOOKUP(Table1[[#This Row],[Capacitance]],Values!A$13:B$50,2,0)</f>
        <v>#N/A</v>
      </c>
      <c r="AE330" t="str">
        <f>CONCATENATE(Table1[[#This Row],[Capacitance]],Table1[[#This Row],[Stock]])</f>
        <v>910pF</v>
      </c>
    </row>
    <row r="331" spans="1:31" hidden="1">
      <c r="A331" t="s">
        <v>28</v>
      </c>
      <c r="B331" t="s">
        <v>47</v>
      </c>
      <c r="C331" t="s">
        <v>1080</v>
      </c>
      <c r="D331" t="s">
        <v>1081</v>
      </c>
      <c r="E331" t="s">
        <v>32</v>
      </c>
      <c r="F331" t="s">
        <v>1082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34</v>
      </c>
      <c r="M331" t="s">
        <v>35</v>
      </c>
      <c r="N331" t="s">
        <v>6748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44</v>
      </c>
      <c r="W331" t="s">
        <v>45</v>
      </c>
      <c r="X331" t="s">
        <v>43</v>
      </c>
      <c r="Y331" t="s">
        <v>56</v>
      </c>
      <c r="Z331" t="s">
        <v>43</v>
      </c>
      <c r="AA331" t="s">
        <v>43</v>
      </c>
      <c r="AB331" t="s">
        <v>43</v>
      </c>
      <c r="AC331" t="str">
        <f>VLOOKUP(Table1[[#This Row],[Capacitance]],Values!A$13:B$50,2,0)</f>
        <v>STOCK</v>
      </c>
      <c r="AE331" t="str">
        <f>CONCATENATE(Table1[[#This Row],[Capacitance]],Table1[[#This Row],[Stock]])</f>
        <v>10ÂuF</v>
      </c>
    </row>
    <row r="332" spans="1:31" hidden="1">
      <c r="A332" t="s">
        <v>28</v>
      </c>
      <c r="B332" t="s">
        <v>91</v>
      </c>
      <c r="C332" t="s">
        <v>1083</v>
      </c>
      <c r="D332" t="s">
        <v>1084</v>
      </c>
      <c r="E332" t="s">
        <v>32</v>
      </c>
      <c r="F332" t="s">
        <v>1085</v>
      </c>
      <c r="G332">
        <v>0</v>
      </c>
      <c r="H332">
        <v>0</v>
      </c>
      <c r="I332" t="s">
        <v>1067</v>
      </c>
      <c r="J332">
        <v>0</v>
      </c>
      <c r="K332">
        <v>1</v>
      </c>
      <c r="L332" t="s">
        <v>34</v>
      </c>
      <c r="M332" t="s">
        <v>35</v>
      </c>
      <c r="N332" t="s">
        <v>383</v>
      </c>
      <c r="O332" t="s">
        <v>72</v>
      </c>
      <c r="P332" t="s">
        <v>178</v>
      </c>
      <c r="Q332" t="s">
        <v>73</v>
      </c>
      <c r="R332" t="s">
        <v>40</v>
      </c>
      <c r="S332" t="s">
        <v>41</v>
      </c>
      <c r="T332" t="s">
        <v>42</v>
      </c>
      <c r="U332" t="s">
        <v>43</v>
      </c>
      <c r="V332" t="s">
        <v>44</v>
      </c>
      <c r="W332" t="s">
        <v>45</v>
      </c>
      <c r="X332" t="s">
        <v>43</v>
      </c>
      <c r="Y332" t="s">
        <v>96</v>
      </c>
      <c r="Z332" t="s">
        <v>43</v>
      </c>
      <c r="AA332" t="s">
        <v>43</v>
      </c>
      <c r="AB332" t="s">
        <v>43</v>
      </c>
      <c r="AC332" t="e">
        <f>VLOOKUP(Table1[[#This Row],[Capacitance]],Values!A$13:B$50,2,0)</f>
        <v>#N/A</v>
      </c>
      <c r="AE332" t="str">
        <f>CONCATENATE(Table1[[#This Row],[Capacitance]],Table1[[#This Row],[Stock]])</f>
        <v>680pF</v>
      </c>
    </row>
    <row r="333" spans="1:31" hidden="1">
      <c r="A333" t="s">
        <v>28</v>
      </c>
      <c r="B333" t="s">
        <v>91</v>
      </c>
      <c r="C333" t="s">
        <v>1086</v>
      </c>
      <c r="D333" t="s">
        <v>1087</v>
      </c>
      <c r="E333" t="s">
        <v>32</v>
      </c>
      <c r="F333" t="s">
        <v>1088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34</v>
      </c>
      <c r="M333" t="s">
        <v>35</v>
      </c>
      <c r="N333" t="s">
        <v>6749</v>
      </c>
      <c r="O333" t="s">
        <v>189</v>
      </c>
      <c r="P333" t="s">
        <v>78</v>
      </c>
      <c r="Q333" t="s">
        <v>190</v>
      </c>
      <c r="R333" t="s">
        <v>40</v>
      </c>
      <c r="S333" t="s">
        <v>191</v>
      </c>
      <c r="T333" t="s">
        <v>42</v>
      </c>
      <c r="U333" t="s">
        <v>43</v>
      </c>
      <c r="V333" t="s">
        <v>44</v>
      </c>
      <c r="W333" t="s">
        <v>45</v>
      </c>
      <c r="X333" t="s">
        <v>43</v>
      </c>
      <c r="Y333" t="s">
        <v>96</v>
      </c>
      <c r="Z333" t="s">
        <v>43</v>
      </c>
      <c r="AA333" t="s">
        <v>43</v>
      </c>
      <c r="AB333" t="s">
        <v>43</v>
      </c>
      <c r="AC333" t="str">
        <f>VLOOKUP(Table1[[#This Row],[Capacitance]],Values!A$13:B$50,2,0)</f>
        <v>STOCK</v>
      </c>
      <c r="AE333" t="str">
        <f>CONCATENATE(Table1[[#This Row],[Capacitance]],Table1[[#This Row],[Stock]])</f>
        <v>1ÂuF</v>
      </c>
    </row>
    <row r="334" spans="1:31" hidden="1">
      <c r="A334" t="s">
        <v>28</v>
      </c>
      <c r="B334" t="s">
        <v>91</v>
      </c>
      <c r="C334" t="s">
        <v>1089</v>
      </c>
      <c r="D334" t="s">
        <v>1090</v>
      </c>
      <c r="E334" t="s">
        <v>32</v>
      </c>
      <c r="F334" t="s">
        <v>756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34</v>
      </c>
      <c r="M334" t="s">
        <v>35</v>
      </c>
      <c r="N334" t="s">
        <v>6749</v>
      </c>
      <c r="O334" t="s">
        <v>189</v>
      </c>
      <c r="P334" t="s">
        <v>83</v>
      </c>
      <c r="Q334" t="s">
        <v>190</v>
      </c>
      <c r="R334" t="s">
        <v>40</v>
      </c>
      <c r="S334" t="s">
        <v>191</v>
      </c>
      <c r="T334" t="s">
        <v>42</v>
      </c>
      <c r="U334" t="s">
        <v>43</v>
      </c>
      <c r="V334" t="s">
        <v>44</v>
      </c>
      <c r="W334" t="s">
        <v>45</v>
      </c>
      <c r="X334" t="s">
        <v>43</v>
      </c>
      <c r="Y334" t="s">
        <v>96</v>
      </c>
      <c r="Z334" t="s">
        <v>43</v>
      </c>
      <c r="AA334" t="s">
        <v>43</v>
      </c>
      <c r="AB334" t="s">
        <v>43</v>
      </c>
      <c r="AC334" t="str">
        <f>VLOOKUP(Table1[[#This Row],[Capacitance]],Values!A$13:B$50,2,0)</f>
        <v>STOCK</v>
      </c>
      <c r="AE334" t="str">
        <f>CONCATENATE(Table1[[#This Row],[Capacitance]],Table1[[#This Row],[Stock]])</f>
        <v>1ÂuF</v>
      </c>
    </row>
    <row r="335" spans="1:31" hidden="1">
      <c r="A335" t="s">
        <v>28</v>
      </c>
      <c r="B335" t="s">
        <v>47</v>
      </c>
      <c r="C335" t="s">
        <v>1091</v>
      </c>
      <c r="D335" t="s">
        <v>1092</v>
      </c>
      <c r="E335" t="s">
        <v>32</v>
      </c>
      <c r="F335" t="s">
        <v>1093</v>
      </c>
      <c r="G335">
        <v>0</v>
      </c>
      <c r="H335">
        <v>0</v>
      </c>
      <c r="I335" t="s">
        <v>1067</v>
      </c>
      <c r="J335">
        <v>0</v>
      </c>
      <c r="K335">
        <v>1</v>
      </c>
      <c r="L335" t="s">
        <v>34</v>
      </c>
      <c r="M335" t="s">
        <v>35</v>
      </c>
      <c r="N335" t="s">
        <v>6750</v>
      </c>
      <c r="O335" t="s">
        <v>52</v>
      </c>
      <c r="P335" t="s">
        <v>64</v>
      </c>
      <c r="Q335" t="s">
        <v>39</v>
      </c>
      <c r="R335" t="s">
        <v>40</v>
      </c>
      <c r="S335" t="s">
        <v>41</v>
      </c>
      <c r="T335" t="s">
        <v>42</v>
      </c>
      <c r="U335" t="s">
        <v>43</v>
      </c>
      <c r="V335" t="s">
        <v>44</v>
      </c>
      <c r="W335" t="s">
        <v>45</v>
      </c>
      <c r="X335" t="s">
        <v>43</v>
      </c>
      <c r="Y335" t="s">
        <v>56</v>
      </c>
      <c r="Z335" t="s">
        <v>43</v>
      </c>
      <c r="AA335" t="s">
        <v>43</v>
      </c>
      <c r="AB335" t="s">
        <v>43</v>
      </c>
      <c r="AC335" t="str">
        <f>VLOOKUP(Table1[[#This Row],[Capacitance]],Values!A$13:B$50,2,0)</f>
        <v>STOCK</v>
      </c>
      <c r="AE335" t="str">
        <f>CONCATENATE(Table1[[#This Row],[Capacitance]],Table1[[#This Row],[Stock]])</f>
        <v>2.2ÂuF</v>
      </c>
    </row>
    <row r="336" spans="1:31" hidden="1">
      <c r="A336" t="s">
        <v>28</v>
      </c>
      <c r="B336" t="s">
        <v>91</v>
      </c>
      <c r="C336" t="s">
        <v>1094</v>
      </c>
      <c r="D336" t="s">
        <v>1095</v>
      </c>
      <c r="E336" t="s">
        <v>32</v>
      </c>
      <c r="F336" t="s">
        <v>1096</v>
      </c>
      <c r="G336">
        <v>0</v>
      </c>
      <c r="H336">
        <v>0</v>
      </c>
      <c r="I336" t="s">
        <v>1067</v>
      </c>
      <c r="J336">
        <v>0</v>
      </c>
      <c r="K336">
        <v>1</v>
      </c>
      <c r="L336" t="s">
        <v>34</v>
      </c>
      <c r="M336" t="s">
        <v>35</v>
      </c>
      <c r="N336" t="s">
        <v>6746</v>
      </c>
      <c r="O336" t="s">
        <v>37</v>
      </c>
      <c r="P336" t="s">
        <v>83</v>
      </c>
      <c r="Q336" t="s">
        <v>39</v>
      </c>
      <c r="R336" t="s">
        <v>40</v>
      </c>
      <c r="S336" t="s">
        <v>41</v>
      </c>
      <c r="T336" t="s">
        <v>42</v>
      </c>
      <c r="U336" t="s">
        <v>43</v>
      </c>
      <c r="V336" t="s">
        <v>44</v>
      </c>
      <c r="W336" t="s">
        <v>45</v>
      </c>
      <c r="X336" t="s">
        <v>43</v>
      </c>
      <c r="Y336" t="s">
        <v>96</v>
      </c>
      <c r="Z336" t="s">
        <v>43</v>
      </c>
      <c r="AA336" t="s">
        <v>43</v>
      </c>
      <c r="AB336" t="s">
        <v>43</v>
      </c>
      <c r="AC336" t="str">
        <f>VLOOKUP(Table1[[#This Row],[Capacitance]],Values!A$13:B$50,2,0)</f>
        <v>STOCK</v>
      </c>
      <c r="AE336" t="str">
        <f>CONCATENATE(Table1[[#This Row],[Capacitance]],Table1[[#This Row],[Stock]])</f>
        <v>0.22ÂuF</v>
      </c>
    </row>
    <row r="337" spans="1:31" hidden="1">
      <c r="A337" t="s">
        <v>28</v>
      </c>
      <c r="B337" t="s">
        <v>47</v>
      </c>
      <c r="C337" t="s">
        <v>1097</v>
      </c>
      <c r="D337" t="s">
        <v>1098</v>
      </c>
      <c r="E337" t="s">
        <v>32</v>
      </c>
      <c r="F337" t="s">
        <v>1099</v>
      </c>
      <c r="G337">
        <v>0</v>
      </c>
      <c r="H337">
        <v>0</v>
      </c>
      <c r="I337" t="s">
        <v>1067</v>
      </c>
      <c r="J337">
        <v>0</v>
      </c>
      <c r="K337">
        <v>1</v>
      </c>
      <c r="L337" t="s">
        <v>34</v>
      </c>
      <c r="M337" t="s">
        <v>35</v>
      </c>
      <c r="N337" t="s">
        <v>6766</v>
      </c>
      <c r="O337" t="s">
        <v>189</v>
      </c>
      <c r="P337" t="s">
        <v>78</v>
      </c>
      <c r="Q337" t="s">
        <v>190</v>
      </c>
      <c r="R337" t="s">
        <v>40</v>
      </c>
      <c r="S337" t="s">
        <v>191</v>
      </c>
      <c r="T337" t="s">
        <v>42</v>
      </c>
      <c r="U337" t="s">
        <v>43</v>
      </c>
      <c r="V337" t="s">
        <v>44</v>
      </c>
      <c r="W337" t="s">
        <v>45</v>
      </c>
      <c r="X337" t="s">
        <v>43</v>
      </c>
      <c r="Y337" t="s">
        <v>56</v>
      </c>
      <c r="Z337" t="s">
        <v>43</v>
      </c>
      <c r="AA337" t="s">
        <v>43</v>
      </c>
      <c r="AB337" t="s">
        <v>43</v>
      </c>
      <c r="AC337" t="e">
        <f>VLOOKUP(Table1[[#This Row],[Capacitance]],Values!A$13:B$50,2,0)</f>
        <v>#N/A</v>
      </c>
      <c r="AE337" t="str">
        <f>CONCATENATE(Table1[[#This Row],[Capacitance]],Table1[[#This Row],[Stock]])</f>
        <v>0.47ÂuF</v>
      </c>
    </row>
    <row r="338" spans="1:31" hidden="1">
      <c r="A338" t="s">
        <v>28</v>
      </c>
      <c r="B338" t="s">
        <v>91</v>
      </c>
      <c r="C338" t="s">
        <v>1100</v>
      </c>
      <c r="D338" t="s">
        <v>1101</v>
      </c>
      <c r="E338" t="s">
        <v>32</v>
      </c>
      <c r="F338" t="s">
        <v>1102</v>
      </c>
      <c r="G338">
        <v>0</v>
      </c>
      <c r="H338">
        <v>0</v>
      </c>
      <c r="I338" t="s">
        <v>1067</v>
      </c>
      <c r="J338">
        <v>0</v>
      </c>
      <c r="K338">
        <v>1</v>
      </c>
      <c r="L338" t="s">
        <v>34</v>
      </c>
      <c r="M338" t="s">
        <v>35</v>
      </c>
      <c r="N338" t="s">
        <v>6747</v>
      </c>
      <c r="O338" t="s">
        <v>189</v>
      </c>
      <c r="P338" t="s">
        <v>78</v>
      </c>
      <c r="Q338" t="s">
        <v>190</v>
      </c>
      <c r="R338" t="s">
        <v>40</v>
      </c>
      <c r="S338" t="s">
        <v>191</v>
      </c>
      <c r="T338" t="s">
        <v>42</v>
      </c>
      <c r="U338" t="s">
        <v>43</v>
      </c>
      <c r="V338" t="s">
        <v>44</v>
      </c>
      <c r="W338" t="s">
        <v>45</v>
      </c>
      <c r="X338" t="s">
        <v>43</v>
      </c>
      <c r="Y338" t="s">
        <v>96</v>
      </c>
      <c r="Z338" t="s">
        <v>43</v>
      </c>
      <c r="AA338" t="s">
        <v>43</v>
      </c>
      <c r="AB338" t="s">
        <v>43</v>
      </c>
      <c r="AC338" t="str">
        <f>VLOOKUP(Table1[[#This Row],[Capacitance]],Values!A$13:B$50,2,0)</f>
        <v>STOCK</v>
      </c>
      <c r="AE338" t="str">
        <f>CONCATENATE(Table1[[#This Row],[Capacitance]],Table1[[#This Row],[Stock]])</f>
        <v>0.33ÂuF</v>
      </c>
    </row>
    <row r="339" spans="1:31" hidden="1">
      <c r="A339" t="s">
        <v>28</v>
      </c>
      <c r="B339" t="s">
        <v>91</v>
      </c>
      <c r="C339" t="s">
        <v>929</v>
      </c>
      <c r="D339" t="s">
        <v>930</v>
      </c>
      <c r="E339" t="s">
        <v>32</v>
      </c>
      <c r="F339" t="s">
        <v>931</v>
      </c>
      <c r="G339">
        <v>2900</v>
      </c>
      <c r="H339">
        <v>0</v>
      </c>
      <c r="I339">
        <v>0.33</v>
      </c>
      <c r="J339">
        <v>0</v>
      </c>
      <c r="K339">
        <v>1</v>
      </c>
      <c r="L339" t="s">
        <v>34</v>
      </c>
      <c r="M339" t="s">
        <v>35</v>
      </c>
      <c r="N339" t="s">
        <v>932</v>
      </c>
      <c r="O339" t="s">
        <v>72</v>
      </c>
      <c r="P339" t="s">
        <v>38</v>
      </c>
      <c r="Q339" t="s">
        <v>73</v>
      </c>
      <c r="R339" t="s">
        <v>40</v>
      </c>
      <c r="S339" t="s">
        <v>41</v>
      </c>
      <c r="T339" t="s">
        <v>42</v>
      </c>
      <c r="U339" t="s">
        <v>43</v>
      </c>
      <c r="V339" t="s">
        <v>44</v>
      </c>
      <c r="W339" t="s">
        <v>45</v>
      </c>
      <c r="X339" t="s">
        <v>43</v>
      </c>
      <c r="Y339" t="s">
        <v>96</v>
      </c>
      <c r="Z339" t="s">
        <v>43</v>
      </c>
      <c r="AA339" t="s">
        <v>43</v>
      </c>
      <c r="AB339" t="s">
        <v>43</v>
      </c>
      <c r="AC339" t="e">
        <f>VLOOKUP(Table1[[#This Row],[Capacitance]],Values!A$13:B$50,2,0)</f>
        <v>#N/A</v>
      </c>
      <c r="AE339" t="str">
        <f>CONCATENATE(Table1[[#This Row],[Capacitance]],Table1[[#This Row],[Stock]])</f>
        <v>9100pF</v>
      </c>
    </row>
    <row r="340" spans="1:31" hidden="1">
      <c r="A340" t="s">
        <v>28</v>
      </c>
      <c r="B340" t="s">
        <v>47</v>
      </c>
      <c r="C340" t="s">
        <v>1107</v>
      </c>
      <c r="D340" t="s">
        <v>1108</v>
      </c>
      <c r="E340" t="s">
        <v>32</v>
      </c>
      <c r="F340" t="s">
        <v>1109</v>
      </c>
      <c r="G340">
        <v>0</v>
      </c>
      <c r="H340">
        <v>0</v>
      </c>
      <c r="I340" t="s">
        <v>1067</v>
      </c>
      <c r="J340">
        <v>0</v>
      </c>
      <c r="K340">
        <v>10</v>
      </c>
      <c r="L340" t="s">
        <v>34</v>
      </c>
      <c r="M340" t="s">
        <v>35</v>
      </c>
      <c r="N340" t="s">
        <v>6747</v>
      </c>
      <c r="O340" t="s">
        <v>189</v>
      </c>
      <c r="P340" t="s">
        <v>83</v>
      </c>
      <c r="Q340" t="s">
        <v>190</v>
      </c>
      <c r="R340" t="s">
        <v>40</v>
      </c>
      <c r="S340" t="s">
        <v>191</v>
      </c>
      <c r="T340" t="s">
        <v>42</v>
      </c>
      <c r="U340" t="s">
        <v>43</v>
      </c>
      <c r="V340" t="s">
        <v>44</v>
      </c>
      <c r="W340" t="s">
        <v>45</v>
      </c>
      <c r="X340" t="s">
        <v>43</v>
      </c>
      <c r="Y340" t="s">
        <v>56</v>
      </c>
      <c r="Z340" t="s">
        <v>43</v>
      </c>
      <c r="AA340" t="s">
        <v>43</v>
      </c>
      <c r="AB340" t="s">
        <v>43</v>
      </c>
      <c r="AC340" t="str">
        <f>VLOOKUP(Table1[[#This Row],[Capacitance]],Values!A$13:B$50,2,0)</f>
        <v>STOCK</v>
      </c>
      <c r="AE340" t="str">
        <f>CONCATENATE(Table1[[#This Row],[Capacitance]],Table1[[#This Row],[Stock]])</f>
        <v>0.33ÂuF</v>
      </c>
    </row>
    <row r="341" spans="1:31" hidden="1">
      <c r="A341" t="s">
        <v>28</v>
      </c>
      <c r="B341" t="s">
        <v>47</v>
      </c>
      <c r="C341" t="s">
        <v>1110</v>
      </c>
      <c r="D341" t="s">
        <v>1111</v>
      </c>
      <c r="E341" t="s">
        <v>32</v>
      </c>
      <c r="F341" t="s">
        <v>220</v>
      </c>
      <c r="G341">
        <v>0</v>
      </c>
      <c r="H341">
        <v>0</v>
      </c>
      <c r="I341" t="s">
        <v>1067</v>
      </c>
      <c r="J341">
        <v>0</v>
      </c>
      <c r="K341">
        <v>10</v>
      </c>
      <c r="L341" t="s">
        <v>34</v>
      </c>
      <c r="M341" t="s">
        <v>35</v>
      </c>
      <c r="N341" t="s">
        <v>36</v>
      </c>
      <c r="O341" t="s">
        <v>52</v>
      </c>
      <c r="P341" t="s">
        <v>178</v>
      </c>
      <c r="Q341" t="s">
        <v>39</v>
      </c>
      <c r="R341" t="s">
        <v>40</v>
      </c>
      <c r="S341" t="s">
        <v>41</v>
      </c>
      <c r="T341" t="s">
        <v>42</v>
      </c>
      <c r="U341" t="s">
        <v>43</v>
      </c>
      <c r="V341" t="s">
        <v>44</v>
      </c>
      <c r="W341" t="s">
        <v>45</v>
      </c>
      <c r="X341" t="s">
        <v>43</v>
      </c>
      <c r="Y341" t="s">
        <v>56</v>
      </c>
      <c r="Z341" t="s">
        <v>43</v>
      </c>
      <c r="AA341" t="s">
        <v>43</v>
      </c>
      <c r="AB341" t="s">
        <v>43</v>
      </c>
      <c r="AC341" t="str">
        <f>VLOOKUP(Table1[[#This Row],[Capacitance]],Values!A$13:B$50,2,0)</f>
        <v>STOCK</v>
      </c>
      <c r="AE341" t="str">
        <f>CONCATENATE(Table1[[#This Row],[Capacitance]],Table1[[#This Row],[Stock]])</f>
        <v>10000pF</v>
      </c>
    </row>
    <row r="342" spans="1:31" hidden="1">
      <c r="A342" t="s">
        <v>28</v>
      </c>
      <c r="B342" t="s">
        <v>47</v>
      </c>
      <c r="C342" t="s">
        <v>1112</v>
      </c>
      <c r="D342" t="s">
        <v>1113</v>
      </c>
      <c r="E342" t="s">
        <v>32</v>
      </c>
      <c r="F342" t="s">
        <v>1114</v>
      </c>
      <c r="G342">
        <v>0</v>
      </c>
      <c r="H342">
        <v>0</v>
      </c>
      <c r="I342" t="s">
        <v>1067</v>
      </c>
      <c r="J342">
        <v>0</v>
      </c>
      <c r="K342">
        <v>10</v>
      </c>
      <c r="L342" t="s">
        <v>34</v>
      </c>
      <c r="M342" t="s">
        <v>35</v>
      </c>
      <c r="N342" t="s">
        <v>6770</v>
      </c>
      <c r="O342" t="s">
        <v>189</v>
      </c>
      <c r="P342" t="s">
        <v>83</v>
      </c>
      <c r="Q342" t="s">
        <v>190</v>
      </c>
      <c r="R342" t="s">
        <v>40</v>
      </c>
      <c r="S342" t="s">
        <v>191</v>
      </c>
      <c r="T342" t="s">
        <v>42</v>
      </c>
      <c r="U342" t="s">
        <v>43</v>
      </c>
      <c r="V342" t="s">
        <v>44</v>
      </c>
      <c r="W342" t="s">
        <v>45</v>
      </c>
      <c r="X342" t="s">
        <v>43</v>
      </c>
      <c r="Y342" t="s">
        <v>56</v>
      </c>
      <c r="Z342" t="s">
        <v>43</v>
      </c>
      <c r="AA342" t="s">
        <v>43</v>
      </c>
      <c r="AB342" t="s">
        <v>43</v>
      </c>
      <c r="AC342" t="e">
        <f>VLOOKUP(Table1[[#This Row],[Capacitance]],Values!A$13:B$50,2,0)</f>
        <v>#N/A</v>
      </c>
      <c r="AE342" t="str">
        <f>CONCATENATE(Table1[[#This Row],[Capacitance]],Table1[[#This Row],[Stock]])</f>
        <v>1.5ÂuF</v>
      </c>
    </row>
    <row r="343" spans="1:31" hidden="1">
      <c r="A343" t="s">
        <v>28</v>
      </c>
      <c r="B343" t="s">
        <v>47</v>
      </c>
      <c r="C343" t="s">
        <v>1115</v>
      </c>
      <c r="D343" t="s">
        <v>1116</v>
      </c>
      <c r="E343" t="s">
        <v>32</v>
      </c>
      <c r="F343" t="s">
        <v>1117</v>
      </c>
      <c r="G343">
        <v>0</v>
      </c>
      <c r="H343">
        <v>0</v>
      </c>
      <c r="I343" t="s">
        <v>1067</v>
      </c>
      <c r="J343">
        <v>0</v>
      </c>
      <c r="K343">
        <v>10</v>
      </c>
      <c r="L343" t="s">
        <v>34</v>
      </c>
      <c r="M343" t="s">
        <v>35</v>
      </c>
      <c r="N343" t="s">
        <v>6770</v>
      </c>
      <c r="O343" t="s">
        <v>189</v>
      </c>
      <c r="P343" t="s">
        <v>64</v>
      </c>
      <c r="Q343" t="s">
        <v>190</v>
      </c>
      <c r="R343" t="s">
        <v>40</v>
      </c>
      <c r="S343" t="s">
        <v>191</v>
      </c>
      <c r="T343" t="s">
        <v>42</v>
      </c>
      <c r="U343" t="s">
        <v>43</v>
      </c>
      <c r="V343" t="s">
        <v>44</v>
      </c>
      <c r="W343" t="s">
        <v>45</v>
      </c>
      <c r="X343" t="s">
        <v>43</v>
      </c>
      <c r="Y343" t="s">
        <v>56</v>
      </c>
      <c r="Z343" t="s">
        <v>43</v>
      </c>
      <c r="AA343" t="s">
        <v>43</v>
      </c>
      <c r="AB343" t="s">
        <v>43</v>
      </c>
      <c r="AC343" t="e">
        <f>VLOOKUP(Table1[[#This Row],[Capacitance]],Values!A$13:B$50,2,0)</f>
        <v>#N/A</v>
      </c>
      <c r="AE343" t="str">
        <f>CONCATENATE(Table1[[#This Row],[Capacitance]],Table1[[#This Row],[Stock]])</f>
        <v>1.5ÂuF</v>
      </c>
    </row>
    <row r="344" spans="1:31" hidden="1">
      <c r="A344" t="s">
        <v>28</v>
      </c>
      <c r="B344" t="s">
        <v>47</v>
      </c>
      <c r="C344" t="s">
        <v>1118</v>
      </c>
      <c r="D344" t="s">
        <v>1119</v>
      </c>
      <c r="E344" t="s">
        <v>32</v>
      </c>
      <c r="F344" t="s">
        <v>1120</v>
      </c>
      <c r="G344">
        <v>0</v>
      </c>
      <c r="H344">
        <v>0</v>
      </c>
      <c r="I344" t="s">
        <v>1067</v>
      </c>
      <c r="J344">
        <v>0</v>
      </c>
      <c r="K344">
        <v>10</v>
      </c>
      <c r="L344" t="s">
        <v>34</v>
      </c>
      <c r="M344" t="s">
        <v>35</v>
      </c>
      <c r="N344" t="s">
        <v>6770</v>
      </c>
      <c r="O344" t="s">
        <v>189</v>
      </c>
      <c r="P344" t="s">
        <v>78</v>
      </c>
      <c r="Q344" t="s">
        <v>190</v>
      </c>
      <c r="R344" t="s">
        <v>40</v>
      </c>
      <c r="S344" t="s">
        <v>191</v>
      </c>
      <c r="T344" t="s">
        <v>42</v>
      </c>
      <c r="U344" t="s">
        <v>43</v>
      </c>
      <c r="V344" t="s">
        <v>44</v>
      </c>
      <c r="W344" t="s">
        <v>45</v>
      </c>
      <c r="X344" t="s">
        <v>43</v>
      </c>
      <c r="Y344" t="s">
        <v>56</v>
      </c>
      <c r="Z344" t="s">
        <v>43</v>
      </c>
      <c r="AA344" t="s">
        <v>43</v>
      </c>
      <c r="AB344" t="s">
        <v>43</v>
      </c>
      <c r="AC344" t="e">
        <f>VLOOKUP(Table1[[#This Row],[Capacitance]],Values!A$13:B$50,2,0)</f>
        <v>#N/A</v>
      </c>
      <c r="AE344" t="str">
        <f>CONCATENATE(Table1[[#This Row],[Capacitance]],Table1[[#This Row],[Stock]])</f>
        <v>1.5ÂuF</v>
      </c>
    </row>
    <row r="345" spans="1:31" hidden="1">
      <c r="A345" t="s">
        <v>28</v>
      </c>
      <c r="B345" t="s">
        <v>47</v>
      </c>
      <c r="C345" t="s">
        <v>1121</v>
      </c>
      <c r="D345" t="s">
        <v>1122</v>
      </c>
      <c r="E345" t="s">
        <v>32</v>
      </c>
      <c r="F345" t="s">
        <v>1123</v>
      </c>
      <c r="G345">
        <v>0</v>
      </c>
      <c r="H345">
        <v>0</v>
      </c>
      <c r="I345" t="s">
        <v>1067</v>
      </c>
      <c r="J345">
        <v>0</v>
      </c>
      <c r="K345">
        <v>1</v>
      </c>
      <c r="L345" t="s">
        <v>34</v>
      </c>
      <c r="M345" t="s">
        <v>35</v>
      </c>
      <c r="N345" t="s">
        <v>6768</v>
      </c>
      <c r="O345" t="s">
        <v>189</v>
      </c>
      <c r="P345" t="s">
        <v>78</v>
      </c>
      <c r="Q345" t="s">
        <v>190</v>
      </c>
      <c r="R345" t="s">
        <v>40</v>
      </c>
      <c r="S345" t="s">
        <v>191</v>
      </c>
      <c r="T345" t="s">
        <v>42</v>
      </c>
      <c r="U345" t="s">
        <v>43</v>
      </c>
      <c r="V345" t="s">
        <v>44</v>
      </c>
      <c r="W345" t="s">
        <v>45</v>
      </c>
      <c r="X345" t="s">
        <v>43</v>
      </c>
      <c r="Y345" t="s">
        <v>56</v>
      </c>
      <c r="Z345" t="s">
        <v>43</v>
      </c>
      <c r="AA345" t="s">
        <v>43</v>
      </c>
      <c r="AB345" t="s">
        <v>43</v>
      </c>
      <c r="AC345" t="e">
        <f>VLOOKUP(Table1[[#This Row],[Capacitance]],Values!A$13:B$50,2,0)</f>
        <v>#N/A</v>
      </c>
      <c r="AE345" t="str">
        <f>CONCATENATE(Table1[[#This Row],[Capacitance]],Table1[[#This Row],[Stock]])</f>
        <v>0.68ÂuF</v>
      </c>
    </row>
    <row r="346" spans="1:31" hidden="1">
      <c r="A346" t="s">
        <v>28</v>
      </c>
      <c r="B346" t="s">
        <v>47</v>
      </c>
      <c r="C346" t="s">
        <v>1124</v>
      </c>
      <c r="D346" t="s">
        <v>1125</v>
      </c>
      <c r="E346" t="s">
        <v>32</v>
      </c>
      <c r="F346" t="s">
        <v>586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35</v>
      </c>
      <c r="N346" t="s">
        <v>6769</v>
      </c>
      <c r="O346" t="s">
        <v>37</v>
      </c>
      <c r="P346" t="s">
        <v>78</v>
      </c>
      <c r="Q346" t="s">
        <v>39</v>
      </c>
      <c r="R346" t="s">
        <v>40</v>
      </c>
      <c r="S346" t="s">
        <v>41</v>
      </c>
      <c r="T346" t="s">
        <v>42</v>
      </c>
      <c r="U346" t="s">
        <v>43</v>
      </c>
      <c r="V346" t="s">
        <v>44</v>
      </c>
      <c r="W346" t="s">
        <v>45</v>
      </c>
      <c r="X346" t="s">
        <v>43</v>
      </c>
      <c r="Y346" t="s">
        <v>56</v>
      </c>
      <c r="Z346" t="s">
        <v>43</v>
      </c>
      <c r="AA346" t="s">
        <v>43</v>
      </c>
      <c r="AB346" t="s">
        <v>43</v>
      </c>
      <c r="AC346" t="e">
        <f>VLOOKUP(Table1[[#This Row],[Capacitance]],Values!A$13:B$50,2,0)</f>
        <v>#N/A</v>
      </c>
      <c r="AE346" t="str">
        <f>CONCATENATE(Table1[[#This Row],[Capacitance]],Table1[[#This Row],[Stock]])</f>
        <v>0.82ÂuF</v>
      </c>
    </row>
    <row r="347" spans="1:31" hidden="1">
      <c r="A347" t="s">
        <v>28</v>
      </c>
      <c r="B347" t="s">
        <v>47</v>
      </c>
      <c r="C347" t="s">
        <v>1126</v>
      </c>
      <c r="D347" t="s">
        <v>1127</v>
      </c>
      <c r="E347" t="s">
        <v>32</v>
      </c>
      <c r="F347" t="s">
        <v>1128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35</v>
      </c>
      <c r="N347" t="s">
        <v>6774</v>
      </c>
      <c r="O347" t="s">
        <v>37</v>
      </c>
      <c r="P347" t="s">
        <v>83</v>
      </c>
      <c r="Q347" t="s">
        <v>39</v>
      </c>
      <c r="R347" t="s">
        <v>40</v>
      </c>
      <c r="S347" t="s">
        <v>41</v>
      </c>
      <c r="T347" t="s">
        <v>42</v>
      </c>
      <c r="U347" t="s">
        <v>43</v>
      </c>
      <c r="V347" t="s">
        <v>44</v>
      </c>
      <c r="W347" t="s">
        <v>45</v>
      </c>
      <c r="X347" t="s">
        <v>43</v>
      </c>
      <c r="Y347" t="s">
        <v>56</v>
      </c>
      <c r="Z347" t="s">
        <v>43</v>
      </c>
      <c r="AA347" t="s">
        <v>43</v>
      </c>
      <c r="AB347" t="s">
        <v>43</v>
      </c>
      <c r="AC347" t="e">
        <f>VLOOKUP(Table1[[#This Row],[Capacitance]],Values!A$13:B$50,2,0)</f>
        <v>#N/A</v>
      </c>
      <c r="AE347" t="str">
        <f>CONCATENATE(Table1[[#This Row],[Capacitance]],Table1[[#This Row],[Stock]])</f>
        <v>0.39ÂuF</v>
      </c>
    </row>
    <row r="348" spans="1:31" hidden="1">
      <c r="A348" t="s">
        <v>28</v>
      </c>
      <c r="B348" t="s">
        <v>47</v>
      </c>
      <c r="C348" t="s">
        <v>1129</v>
      </c>
      <c r="D348" t="s">
        <v>1130</v>
      </c>
      <c r="E348" t="s">
        <v>32</v>
      </c>
      <c r="F348" t="s">
        <v>937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35</v>
      </c>
      <c r="N348" t="s">
        <v>6766</v>
      </c>
      <c r="O348" t="s">
        <v>37</v>
      </c>
      <c r="P348" t="s">
        <v>83</v>
      </c>
      <c r="Q348" t="s">
        <v>39</v>
      </c>
      <c r="R348" t="s">
        <v>40</v>
      </c>
      <c r="S348" t="s">
        <v>41</v>
      </c>
      <c r="T348" t="s">
        <v>42</v>
      </c>
      <c r="U348" t="s">
        <v>43</v>
      </c>
      <c r="V348" t="s">
        <v>44</v>
      </c>
      <c r="W348" t="s">
        <v>45</v>
      </c>
      <c r="X348" t="s">
        <v>43</v>
      </c>
      <c r="Y348" t="s">
        <v>56</v>
      </c>
      <c r="Z348" t="s">
        <v>43</v>
      </c>
      <c r="AA348" t="s">
        <v>43</v>
      </c>
      <c r="AB348" t="s">
        <v>43</v>
      </c>
      <c r="AC348" t="e">
        <f>VLOOKUP(Table1[[#This Row],[Capacitance]],Values!A$13:B$50,2,0)</f>
        <v>#N/A</v>
      </c>
      <c r="AE348" t="str">
        <f>CONCATENATE(Table1[[#This Row],[Capacitance]],Table1[[#This Row],[Stock]])</f>
        <v>0.47ÂuF</v>
      </c>
    </row>
    <row r="349" spans="1:31" hidden="1">
      <c r="A349" t="s">
        <v>28</v>
      </c>
      <c r="B349" t="s">
        <v>47</v>
      </c>
      <c r="C349" t="s">
        <v>1131</v>
      </c>
      <c r="D349" t="s">
        <v>1132</v>
      </c>
      <c r="E349" t="s">
        <v>32</v>
      </c>
      <c r="F349" t="s">
        <v>1133</v>
      </c>
      <c r="G349">
        <v>0</v>
      </c>
      <c r="H349">
        <v>0</v>
      </c>
      <c r="I349" t="s">
        <v>1067</v>
      </c>
      <c r="J349">
        <v>0</v>
      </c>
      <c r="K349">
        <v>1</v>
      </c>
      <c r="L349" t="s">
        <v>34</v>
      </c>
      <c r="M349" t="s">
        <v>35</v>
      </c>
      <c r="N349" t="s">
        <v>6766</v>
      </c>
      <c r="O349" t="s">
        <v>52</v>
      </c>
      <c r="P349" t="s">
        <v>83</v>
      </c>
      <c r="Q349" t="s">
        <v>39</v>
      </c>
      <c r="R349" t="s">
        <v>40</v>
      </c>
      <c r="S349" t="s">
        <v>41</v>
      </c>
      <c r="T349" t="s">
        <v>42</v>
      </c>
      <c r="U349" t="s">
        <v>43</v>
      </c>
      <c r="V349" t="s">
        <v>44</v>
      </c>
      <c r="W349" t="s">
        <v>45</v>
      </c>
      <c r="X349" t="s">
        <v>43</v>
      </c>
      <c r="Y349" t="s">
        <v>56</v>
      </c>
      <c r="Z349" t="s">
        <v>43</v>
      </c>
      <c r="AA349" t="s">
        <v>43</v>
      </c>
      <c r="AB349" t="s">
        <v>43</v>
      </c>
      <c r="AC349" t="e">
        <f>VLOOKUP(Table1[[#This Row],[Capacitance]],Values!A$13:B$50,2,0)</f>
        <v>#N/A</v>
      </c>
      <c r="AE349" t="str">
        <f>CONCATENATE(Table1[[#This Row],[Capacitance]],Table1[[#This Row],[Stock]])</f>
        <v>0.47ÂuF</v>
      </c>
    </row>
    <row r="350" spans="1:31" hidden="1">
      <c r="A350" t="s">
        <v>28</v>
      </c>
      <c r="B350" t="s">
        <v>29</v>
      </c>
      <c r="C350" t="s">
        <v>1134</v>
      </c>
      <c r="D350" t="s">
        <v>1135</v>
      </c>
      <c r="E350" t="s">
        <v>32</v>
      </c>
      <c r="F350" t="s">
        <v>1136</v>
      </c>
      <c r="G350">
        <v>0</v>
      </c>
      <c r="H350">
        <v>0</v>
      </c>
      <c r="I350" t="s">
        <v>1067</v>
      </c>
      <c r="J350">
        <v>0</v>
      </c>
      <c r="K350">
        <v>10</v>
      </c>
      <c r="L350" t="s">
        <v>34</v>
      </c>
      <c r="M350" t="s">
        <v>35</v>
      </c>
      <c r="N350" t="s">
        <v>1137</v>
      </c>
      <c r="O350" t="s">
        <v>72</v>
      </c>
      <c r="P350" t="s">
        <v>38</v>
      </c>
      <c r="Q350" t="s">
        <v>73</v>
      </c>
      <c r="R350" t="s">
        <v>40</v>
      </c>
      <c r="S350" t="s">
        <v>41</v>
      </c>
      <c r="T350" t="s">
        <v>42</v>
      </c>
      <c r="U350" t="s">
        <v>43</v>
      </c>
      <c r="V350" t="s">
        <v>44</v>
      </c>
      <c r="W350" t="s">
        <v>45</v>
      </c>
      <c r="X350" t="s">
        <v>43</v>
      </c>
      <c r="Y350" t="s">
        <v>46</v>
      </c>
      <c r="Z350" t="s">
        <v>43</v>
      </c>
      <c r="AA350" t="s">
        <v>43</v>
      </c>
      <c r="AB350" t="s">
        <v>43</v>
      </c>
      <c r="AC350" t="e">
        <f>VLOOKUP(Table1[[#This Row],[Capacitance]],Values!A$13:B$50,2,0)</f>
        <v>#N/A</v>
      </c>
      <c r="AE350" t="str">
        <f>CONCATENATE(Table1[[#This Row],[Capacitance]],Table1[[#This Row],[Stock]])</f>
        <v>620pF</v>
      </c>
    </row>
    <row r="351" spans="1:31" hidden="1">
      <c r="A351" t="s">
        <v>28</v>
      </c>
      <c r="B351" t="s">
        <v>29</v>
      </c>
      <c r="C351" t="s">
        <v>1138</v>
      </c>
      <c r="D351" t="s">
        <v>1139</v>
      </c>
      <c r="E351" t="s">
        <v>32</v>
      </c>
      <c r="F351" t="s">
        <v>1140</v>
      </c>
      <c r="G351">
        <v>0</v>
      </c>
      <c r="H351">
        <v>0</v>
      </c>
      <c r="I351" t="s">
        <v>1067</v>
      </c>
      <c r="J351">
        <v>0</v>
      </c>
      <c r="K351">
        <v>10</v>
      </c>
      <c r="L351" t="s">
        <v>34</v>
      </c>
      <c r="M351" t="s">
        <v>35</v>
      </c>
      <c r="N351" t="s">
        <v>1141</v>
      </c>
      <c r="O351" t="s">
        <v>72</v>
      </c>
      <c r="P351" t="s">
        <v>38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44</v>
      </c>
      <c r="W351" t="s">
        <v>45</v>
      </c>
      <c r="X351" t="s">
        <v>43</v>
      </c>
      <c r="Y351" t="s">
        <v>46</v>
      </c>
      <c r="Z351" t="s">
        <v>43</v>
      </c>
      <c r="AA351" t="s">
        <v>43</v>
      </c>
      <c r="AB351" t="s">
        <v>43</v>
      </c>
      <c r="AC351" t="e">
        <f>VLOOKUP(Table1[[#This Row],[Capacitance]],Values!A$13:B$50,2,0)</f>
        <v>#N/A</v>
      </c>
      <c r="AE351" t="str">
        <f>CONCATENATE(Table1[[#This Row],[Capacitance]],Table1[[#This Row],[Stock]])</f>
        <v>750pF</v>
      </c>
    </row>
    <row r="352" spans="1:31" hidden="1">
      <c r="A352" t="s">
        <v>28</v>
      </c>
      <c r="B352" t="s">
        <v>91</v>
      </c>
      <c r="C352" t="s">
        <v>1142</v>
      </c>
      <c r="D352" t="s">
        <v>1143</v>
      </c>
      <c r="E352" t="s">
        <v>32</v>
      </c>
      <c r="F352" t="s">
        <v>1144</v>
      </c>
      <c r="G352">
        <v>0</v>
      </c>
      <c r="H352">
        <v>0</v>
      </c>
      <c r="I352" t="s">
        <v>1067</v>
      </c>
      <c r="J352">
        <v>0</v>
      </c>
      <c r="K352">
        <v>10</v>
      </c>
      <c r="L352" t="s">
        <v>34</v>
      </c>
      <c r="M352" t="s">
        <v>35</v>
      </c>
      <c r="N352" t="s">
        <v>1002</v>
      </c>
      <c r="O352" t="s">
        <v>37</v>
      </c>
      <c r="P352" t="s">
        <v>178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44</v>
      </c>
      <c r="W352" t="s">
        <v>45</v>
      </c>
      <c r="X352" t="s">
        <v>43</v>
      </c>
      <c r="Y352" t="s">
        <v>96</v>
      </c>
      <c r="Z352" t="s">
        <v>43</v>
      </c>
      <c r="AA352" t="s">
        <v>43</v>
      </c>
      <c r="AB352" t="s">
        <v>43</v>
      </c>
      <c r="AC352" t="e">
        <f>VLOOKUP(Table1[[#This Row],[Capacitance]],Values!A$13:B$50,2,0)</f>
        <v>#N/A</v>
      </c>
      <c r="AE352" t="str">
        <f>CONCATENATE(Table1[[#This Row],[Capacitance]],Table1[[#This Row],[Stock]])</f>
        <v>3900pF</v>
      </c>
    </row>
    <row r="353" spans="1:31" hidden="1">
      <c r="A353" t="s">
        <v>28</v>
      </c>
      <c r="B353" t="s">
        <v>990</v>
      </c>
      <c r="C353" t="s">
        <v>1145</v>
      </c>
      <c r="D353" t="s">
        <v>1146</v>
      </c>
      <c r="E353" t="s">
        <v>32</v>
      </c>
      <c r="F353" t="s">
        <v>580</v>
      </c>
      <c r="G353">
        <v>0</v>
      </c>
      <c r="H353">
        <v>0</v>
      </c>
      <c r="I353" t="s">
        <v>1067</v>
      </c>
      <c r="J353">
        <v>0</v>
      </c>
      <c r="K353">
        <v>1</v>
      </c>
      <c r="L353" t="s">
        <v>34</v>
      </c>
      <c r="M353" t="s">
        <v>35</v>
      </c>
      <c r="N353" t="s">
        <v>6766</v>
      </c>
      <c r="O353" t="s">
        <v>37</v>
      </c>
      <c r="P353" t="s">
        <v>78</v>
      </c>
      <c r="Q353" t="s">
        <v>39</v>
      </c>
      <c r="R353" t="s">
        <v>40</v>
      </c>
      <c r="S353" t="s">
        <v>41</v>
      </c>
      <c r="T353" t="s">
        <v>42</v>
      </c>
      <c r="U353" t="s">
        <v>43</v>
      </c>
      <c r="V353" t="s">
        <v>44</v>
      </c>
      <c r="W353" t="s">
        <v>45</v>
      </c>
      <c r="X353" t="s">
        <v>43</v>
      </c>
      <c r="Y353" t="s">
        <v>96</v>
      </c>
      <c r="Z353" t="s">
        <v>43</v>
      </c>
      <c r="AA353" t="s">
        <v>43</v>
      </c>
      <c r="AB353" t="s">
        <v>43</v>
      </c>
      <c r="AC353" t="e">
        <f>VLOOKUP(Table1[[#This Row],[Capacitance]],Values!A$13:B$50,2,0)</f>
        <v>#N/A</v>
      </c>
      <c r="AE353" t="str">
        <f>CONCATENATE(Table1[[#This Row],[Capacitance]],Table1[[#This Row],[Stock]])</f>
        <v>0.47ÂuF</v>
      </c>
    </row>
    <row r="354" spans="1:31" hidden="1">
      <c r="A354" t="s">
        <v>28</v>
      </c>
      <c r="B354" t="s">
        <v>91</v>
      </c>
      <c r="C354" t="s">
        <v>1147</v>
      </c>
      <c r="D354" t="s">
        <v>1148</v>
      </c>
      <c r="E354" t="s">
        <v>32</v>
      </c>
      <c r="F354" t="s">
        <v>1149</v>
      </c>
      <c r="G354">
        <v>0</v>
      </c>
      <c r="H354">
        <v>0</v>
      </c>
      <c r="I354" t="s">
        <v>1067</v>
      </c>
      <c r="J354">
        <v>0</v>
      </c>
      <c r="K354">
        <v>1</v>
      </c>
      <c r="L354" t="s">
        <v>34</v>
      </c>
      <c r="M354" t="s">
        <v>35</v>
      </c>
      <c r="N354" t="s">
        <v>918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44</v>
      </c>
      <c r="W354" t="s">
        <v>45</v>
      </c>
      <c r="X354" t="s">
        <v>43</v>
      </c>
      <c r="Y354" t="s">
        <v>96</v>
      </c>
      <c r="Z354" t="s">
        <v>43</v>
      </c>
      <c r="AA354" t="s">
        <v>43</v>
      </c>
      <c r="AB354" t="s">
        <v>43</v>
      </c>
      <c r="AC354" t="e">
        <f>VLOOKUP(Table1[[#This Row],[Capacitance]],Values!A$13:B$50,2,0)</f>
        <v>#N/A</v>
      </c>
      <c r="AE354" t="str">
        <f>CONCATENATE(Table1[[#This Row],[Capacitance]],Table1[[#This Row],[Stock]])</f>
        <v>82pF</v>
      </c>
    </row>
    <row r="355" spans="1:31" hidden="1">
      <c r="A355" t="s">
        <v>28</v>
      </c>
      <c r="B355" t="s">
        <v>91</v>
      </c>
      <c r="C355" t="s">
        <v>1150</v>
      </c>
      <c r="D355" t="s">
        <v>1151</v>
      </c>
      <c r="E355" t="s">
        <v>32</v>
      </c>
      <c r="F355" t="s">
        <v>1152</v>
      </c>
      <c r="G355">
        <v>0</v>
      </c>
      <c r="H355">
        <v>0</v>
      </c>
      <c r="I355" t="s">
        <v>1067</v>
      </c>
      <c r="J355">
        <v>0</v>
      </c>
      <c r="K355">
        <v>1</v>
      </c>
      <c r="L355" t="s">
        <v>34</v>
      </c>
      <c r="M355" t="s">
        <v>35</v>
      </c>
      <c r="N355" t="s">
        <v>6766</v>
      </c>
      <c r="O355" t="s">
        <v>52</v>
      </c>
      <c r="P355" t="s">
        <v>78</v>
      </c>
      <c r="Q355" t="s">
        <v>39</v>
      </c>
      <c r="R355" t="s">
        <v>40</v>
      </c>
      <c r="S355" t="s">
        <v>41</v>
      </c>
      <c r="T355" t="s">
        <v>42</v>
      </c>
      <c r="U355" t="s">
        <v>43</v>
      </c>
      <c r="V355" t="s">
        <v>44</v>
      </c>
      <c r="W355" t="s">
        <v>45</v>
      </c>
      <c r="X355" t="s">
        <v>43</v>
      </c>
      <c r="Y355" t="s">
        <v>96</v>
      </c>
      <c r="Z355" t="s">
        <v>43</v>
      </c>
      <c r="AA355" t="s">
        <v>43</v>
      </c>
      <c r="AB355" t="s">
        <v>43</v>
      </c>
      <c r="AC355" t="e">
        <f>VLOOKUP(Table1[[#This Row],[Capacitance]],Values!A$13:B$50,2,0)</f>
        <v>#N/A</v>
      </c>
      <c r="AE355" t="str">
        <f>CONCATENATE(Table1[[#This Row],[Capacitance]],Table1[[#This Row],[Stock]])</f>
        <v>0.47ÂuF</v>
      </c>
    </row>
    <row r="356" spans="1:31" hidden="1">
      <c r="A356" t="s">
        <v>28</v>
      </c>
      <c r="B356" t="s">
        <v>91</v>
      </c>
      <c r="C356" t="s">
        <v>1153</v>
      </c>
      <c r="D356" t="s">
        <v>1154</v>
      </c>
      <c r="E356" t="s">
        <v>32</v>
      </c>
      <c r="F356" t="s">
        <v>448</v>
      </c>
      <c r="G356">
        <v>0</v>
      </c>
      <c r="H356">
        <v>0</v>
      </c>
      <c r="I356" t="s">
        <v>1067</v>
      </c>
      <c r="J356">
        <v>0</v>
      </c>
      <c r="K356">
        <v>1</v>
      </c>
      <c r="L356" t="s">
        <v>34</v>
      </c>
      <c r="M356" t="s">
        <v>35</v>
      </c>
      <c r="N356" t="s">
        <v>6752</v>
      </c>
      <c r="O356" t="s">
        <v>37</v>
      </c>
      <c r="P356" t="s">
        <v>53</v>
      </c>
      <c r="Q356" t="s">
        <v>54</v>
      </c>
      <c r="R356" t="s">
        <v>40</v>
      </c>
      <c r="S356" t="s">
        <v>55</v>
      </c>
      <c r="T356" t="s">
        <v>42</v>
      </c>
      <c r="U356" t="s">
        <v>43</v>
      </c>
      <c r="V356" t="s">
        <v>44</v>
      </c>
      <c r="W356" t="s">
        <v>45</v>
      </c>
      <c r="X356" t="s">
        <v>43</v>
      </c>
      <c r="Y356" t="s">
        <v>96</v>
      </c>
      <c r="Z356" t="s">
        <v>43</v>
      </c>
      <c r="AA356" t="s">
        <v>43</v>
      </c>
      <c r="AB356" t="s">
        <v>43</v>
      </c>
      <c r="AC356" t="str">
        <f>VLOOKUP(Table1[[#This Row],[Capacitance]],Values!A$13:B$50,2,0)</f>
        <v>STOCK</v>
      </c>
      <c r="AE356" t="str">
        <f>CONCATENATE(Table1[[#This Row],[Capacitance]],Table1[[#This Row],[Stock]])</f>
        <v>4.7ÂuF</v>
      </c>
    </row>
    <row r="357" spans="1:31" hidden="1">
      <c r="A357" t="s">
        <v>28</v>
      </c>
      <c r="B357" t="s">
        <v>990</v>
      </c>
      <c r="C357" t="s">
        <v>1155</v>
      </c>
      <c r="D357" t="s">
        <v>1156</v>
      </c>
      <c r="E357" t="s">
        <v>32</v>
      </c>
      <c r="F357" t="s">
        <v>1157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35</v>
      </c>
      <c r="N357" t="s">
        <v>6770</v>
      </c>
      <c r="O357" t="s">
        <v>52</v>
      </c>
      <c r="P357" t="s">
        <v>53</v>
      </c>
      <c r="Q357" t="s">
        <v>54</v>
      </c>
      <c r="R357" t="s">
        <v>40</v>
      </c>
      <c r="S357" t="s">
        <v>55</v>
      </c>
      <c r="T357" t="s">
        <v>42</v>
      </c>
      <c r="U357" t="s">
        <v>43</v>
      </c>
      <c r="V357" t="s">
        <v>44</v>
      </c>
      <c r="W357" t="s">
        <v>45</v>
      </c>
      <c r="X357" t="s">
        <v>43</v>
      </c>
      <c r="Y357" t="s">
        <v>96</v>
      </c>
      <c r="Z357" t="s">
        <v>43</v>
      </c>
      <c r="AA357" t="s">
        <v>43</v>
      </c>
      <c r="AB357" t="s">
        <v>43</v>
      </c>
      <c r="AC357" t="e">
        <f>VLOOKUP(Table1[[#This Row],[Capacitance]],Values!A$13:B$50,2,0)</f>
        <v>#N/A</v>
      </c>
      <c r="AE357" t="str">
        <f>CONCATENATE(Table1[[#This Row],[Capacitance]],Table1[[#This Row],[Stock]])</f>
        <v>1.5ÂuF</v>
      </c>
    </row>
    <row r="358" spans="1:31" hidden="1">
      <c r="A358" t="s">
        <v>28</v>
      </c>
      <c r="B358" t="s">
        <v>91</v>
      </c>
      <c r="C358" t="s">
        <v>1158</v>
      </c>
      <c r="D358" t="s">
        <v>1159</v>
      </c>
      <c r="E358" t="s">
        <v>32</v>
      </c>
      <c r="F358" t="s">
        <v>1160</v>
      </c>
      <c r="G358">
        <v>0</v>
      </c>
      <c r="H358">
        <v>0</v>
      </c>
      <c r="I358" t="s">
        <v>1067</v>
      </c>
      <c r="J358">
        <v>0</v>
      </c>
      <c r="K358">
        <v>1</v>
      </c>
      <c r="L358" t="s">
        <v>34</v>
      </c>
      <c r="M358" t="s">
        <v>35</v>
      </c>
      <c r="N358" t="s">
        <v>6752</v>
      </c>
      <c r="O358" t="s">
        <v>52</v>
      </c>
      <c r="P358" t="s">
        <v>64</v>
      </c>
      <c r="Q358" t="s">
        <v>54</v>
      </c>
      <c r="R358" t="s">
        <v>40</v>
      </c>
      <c r="S358" t="s">
        <v>55</v>
      </c>
      <c r="T358" t="s">
        <v>42</v>
      </c>
      <c r="U358" t="s">
        <v>43</v>
      </c>
      <c r="V358" t="s">
        <v>44</v>
      </c>
      <c r="W358" t="s">
        <v>45</v>
      </c>
      <c r="X358" t="s">
        <v>43</v>
      </c>
      <c r="Y358" t="s">
        <v>96</v>
      </c>
      <c r="Z358" t="s">
        <v>43</v>
      </c>
      <c r="AA358" t="s">
        <v>43</v>
      </c>
      <c r="AB358" t="s">
        <v>43</v>
      </c>
      <c r="AC358" t="str">
        <f>VLOOKUP(Table1[[#This Row],[Capacitance]],Values!A$13:B$50,2,0)</f>
        <v>STOCK</v>
      </c>
      <c r="AE358" t="str">
        <f>CONCATENATE(Table1[[#This Row],[Capacitance]],Table1[[#This Row],[Stock]])</f>
        <v>4.7ÂuF</v>
      </c>
    </row>
    <row r="359" spans="1:31" hidden="1">
      <c r="A359" t="s">
        <v>28</v>
      </c>
      <c r="B359" t="s">
        <v>990</v>
      </c>
      <c r="C359" t="s">
        <v>1161</v>
      </c>
      <c r="D359" t="s">
        <v>1162</v>
      </c>
      <c r="E359" t="s">
        <v>32</v>
      </c>
      <c r="F359" t="s">
        <v>702</v>
      </c>
      <c r="G359">
        <v>0</v>
      </c>
      <c r="H359">
        <v>0</v>
      </c>
      <c r="I359" t="s">
        <v>1067</v>
      </c>
      <c r="J359">
        <v>0</v>
      </c>
      <c r="K359">
        <v>1</v>
      </c>
      <c r="L359" t="s">
        <v>34</v>
      </c>
      <c r="M359" t="s">
        <v>35</v>
      </c>
      <c r="N359" t="s">
        <v>6752</v>
      </c>
      <c r="O359" t="s">
        <v>37</v>
      </c>
      <c r="P359" t="s">
        <v>64</v>
      </c>
      <c r="Q359" t="s">
        <v>54</v>
      </c>
      <c r="R359" t="s">
        <v>40</v>
      </c>
      <c r="S359" t="s">
        <v>55</v>
      </c>
      <c r="T359" t="s">
        <v>42</v>
      </c>
      <c r="U359" t="s">
        <v>43</v>
      </c>
      <c r="V359" t="s">
        <v>44</v>
      </c>
      <c r="W359" t="s">
        <v>45</v>
      </c>
      <c r="X359" t="s">
        <v>43</v>
      </c>
      <c r="Y359" t="s">
        <v>96</v>
      </c>
      <c r="Z359" t="s">
        <v>43</v>
      </c>
      <c r="AA359" t="s">
        <v>43</v>
      </c>
      <c r="AB359" t="s">
        <v>43</v>
      </c>
      <c r="AC359" t="str">
        <f>VLOOKUP(Table1[[#This Row],[Capacitance]],Values!A$13:B$50,2,0)</f>
        <v>STOCK</v>
      </c>
      <c r="AE359" t="str">
        <f>CONCATENATE(Table1[[#This Row],[Capacitance]],Table1[[#This Row],[Stock]])</f>
        <v>4.7ÂuF</v>
      </c>
    </row>
    <row r="360" spans="1:31">
      <c r="A360" t="s">
        <v>28</v>
      </c>
      <c r="B360" t="s">
        <v>91</v>
      </c>
      <c r="C360" t="s">
        <v>1163</v>
      </c>
      <c r="D360" t="s">
        <v>1164</v>
      </c>
      <c r="E360" t="s">
        <v>32</v>
      </c>
      <c r="F360" t="s">
        <v>1165</v>
      </c>
      <c r="G360">
        <v>0</v>
      </c>
      <c r="H360">
        <v>0</v>
      </c>
      <c r="I360" t="s">
        <v>1067</v>
      </c>
      <c r="J360">
        <v>0</v>
      </c>
      <c r="K360">
        <v>1</v>
      </c>
      <c r="L360" t="s">
        <v>34</v>
      </c>
      <c r="M360" t="s">
        <v>35</v>
      </c>
      <c r="N360" t="s">
        <v>6772</v>
      </c>
      <c r="O360" t="s">
        <v>37</v>
      </c>
      <c r="P360" t="s">
        <v>64</v>
      </c>
      <c r="Q360" t="s">
        <v>54</v>
      </c>
      <c r="R360" t="s">
        <v>40</v>
      </c>
      <c r="S360" t="s">
        <v>55</v>
      </c>
      <c r="T360" t="s">
        <v>42</v>
      </c>
      <c r="U360" t="s">
        <v>43</v>
      </c>
      <c r="V360" t="s">
        <v>44</v>
      </c>
      <c r="W360" t="s">
        <v>45</v>
      </c>
      <c r="X360" t="s">
        <v>43</v>
      </c>
      <c r="Y360" t="s">
        <v>96</v>
      </c>
      <c r="Z360" t="s">
        <v>43</v>
      </c>
      <c r="AA360" t="s">
        <v>43</v>
      </c>
      <c r="AB360" t="s">
        <v>43</v>
      </c>
      <c r="AC360" t="e">
        <f>VLOOKUP(Table1[[#This Row],[Capacitance]],Values!A$13:B$50,2,0)</f>
        <v>#N/A</v>
      </c>
      <c r="AE360" t="str">
        <f>CONCATENATE(Table1[[#This Row],[Capacitance]],Table1[[#This Row],[Stock]])</f>
        <v>3.3ÂuF</v>
      </c>
    </row>
    <row r="361" spans="1:31" hidden="1">
      <c r="A361" t="s">
        <v>28</v>
      </c>
      <c r="B361" t="s">
        <v>990</v>
      </c>
      <c r="C361" t="s">
        <v>1166</v>
      </c>
      <c r="D361" t="s">
        <v>1167</v>
      </c>
      <c r="E361" t="s">
        <v>32</v>
      </c>
      <c r="F361" t="s">
        <v>738</v>
      </c>
      <c r="G361">
        <v>0</v>
      </c>
      <c r="H361">
        <v>0</v>
      </c>
      <c r="I361" t="s">
        <v>1067</v>
      </c>
      <c r="J361">
        <v>0</v>
      </c>
      <c r="K361">
        <v>10</v>
      </c>
      <c r="L361" t="s">
        <v>34</v>
      </c>
      <c r="M361" t="s">
        <v>35</v>
      </c>
      <c r="N361" t="s">
        <v>6749</v>
      </c>
      <c r="O361" t="s">
        <v>37</v>
      </c>
      <c r="P361" t="s">
        <v>64</v>
      </c>
      <c r="Q361" t="s">
        <v>54</v>
      </c>
      <c r="R361" t="s">
        <v>40</v>
      </c>
      <c r="S361" t="s">
        <v>55</v>
      </c>
      <c r="T361" t="s">
        <v>42</v>
      </c>
      <c r="U361" t="s">
        <v>43</v>
      </c>
      <c r="V361" t="s">
        <v>44</v>
      </c>
      <c r="W361" t="s">
        <v>45</v>
      </c>
      <c r="X361" t="s">
        <v>43</v>
      </c>
      <c r="Y361" t="s">
        <v>96</v>
      </c>
      <c r="Z361" t="s">
        <v>43</v>
      </c>
      <c r="AA361" t="s">
        <v>43</v>
      </c>
      <c r="AB361" t="s">
        <v>43</v>
      </c>
      <c r="AC361" t="str">
        <f>VLOOKUP(Table1[[#This Row],[Capacitance]],Values!A$13:B$50,2,0)</f>
        <v>STOCK</v>
      </c>
      <c r="AE361" t="str">
        <f>CONCATENATE(Table1[[#This Row],[Capacitance]],Table1[[#This Row],[Stock]])</f>
        <v>1ÂuF</v>
      </c>
    </row>
    <row r="362" spans="1:31" hidden="1">
      <c r="A362" t="s">
        <v>28</v>
      </c>
      <c r="B362" t="s">
        <v>91</v>
      </c>
      <c r="C362" t="s">
        <v>1168</v>
      </c>
      <c r="D362" t="s">
        <v>1169</v>
      </c>
      <c r="E362" t="s">
        <v>32</v>
      </c>
      <c r="F362" t="s">
        <v>1170</v>
      </c>
      <c r="G362">
        <v>0</v>
      </c>
      <c r="H362">
        <v>0</v>
      </c>
      <c r="I362" t="s">
        <v>1067</v>
      </c>
      <c r="J362">
        <v>0</v>
      </c>
      <c r="K362">
        <v>1</v>
      </c>
      <c r="L362" t="s">
        <v>34</v>
      </c>
      <c r="M362" t="s">
        <v>35</v>
      </c>
      <c r="N362" t="s">
        <v>6749</v>
      </c>
      <c r="O362" t="s">
        <v>52</v>
      </c>
      <c r="P362" t="s">
        <v>64</v>
      </c>
      <c r="Q362" t="s">
        <v>54</v>
      </c>
      <c r="R362" t="s">
        <v>40</v>
      </c>
      <c r="S362" t="s">
        <v>55</v>
      </c>
      <c r="T362" t="s">
        <v>42</v>
      </c>
      <c r="U362" t="s">
        <v>43</v>
      </c>
      <c r="V362" t="s">
        <v>44</v>
      </c>
      <c r="W362" t="s">
        <v>45</v>
      </c>
      <c r="X362" t="s">
        <v>43</v>
      </c>
      <c r="Y362" t="s">
        <v>96</v>
      </c>
      <c r="Z362" t="s">
        <v>43</v>
      </c>
      <c r="AA362" t="s">
        <v>43</v>
      </c>
      <c r="AB362" t="s">
        <v>43</v>
      </c>
      <c r="AC362" t="str">
        <f>VLOOKUP(Table1[[#This Row],[Capacitance]],Values!A$13:B$50,2,0)</f>
        <v>STOCK</v>
      </c>
      <c r="AE362" t="str">
        <f>CONCATENATE(Table1[[#This Row],[Capacitance]],Table1[[#This Row],[Stock]])</f>
        <v>1ÂuF</v>
      </c>
    </row>
    <row r="363" spans="1:31" hidden="1">
      <c r="A363" t="s">
        <v>28</v>
      </c>
      <c r="B363" t="s">
        <v>29</v>
      </c>
      <c r="C363" t="s">
        <v>1171</v>
      </c>
      <c r="D363" t="s">
        <v>1172</v>
      </c>
      <c r="E363" t="s">
        <v>32</v>
      </c>
      <c r="F363" t="s">
        <v>1173</v>
      </c>
      <c r="G363">
        <v>0</v>
      </c>
      <c r="H363">
        <v>0</v>
      </c>
      <c r="I363" t="s">
        <v>1067</v>
      </c>
      <c r="J363">
        <v>0</v>
      </c>
      <c r="K363">
        <v>10</v>
      </c>
      <c r="L363" t="s">
        <v>34</v>
      </c>
      <c r="M363" t="s">
        <v>35</v>
      </c>
      <c r="N363" t="s">
        <v>6747</v>
      </c>
      <c r="O363" t="s">
        <v>37</v>
      </c>
      <c r="P363" t="s">
        <v>64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44</v>
      </c>
      <c r="W363" t="s">
        <v>45</v>
      </c>
      <c r="X363" t="s">
        <v>43</v>
      </c>
      <c r="Y363" t="s">
        <v>46</v>
      </c>
      <c r="Z363" t="s">
        <v>43</v>
      </c>
      <c r="AA363" t="s">
        <v>43</v>
      </c>
      <c r="AB363" t="s">
        <v>43</v>
      </c>
      <c r="AC363" t="str">
        <f>VLOOKUP(Table1[[#This Row],[Capacitance]],Values!A$13:B$50,2,0)</f>
        <v>STOCK</v>
      </c>
      <c r="AE363" t="str">
        <f>CONCATENATE(Table1[[#This Row],[Capacitance]],Table1[[#This Row],[Stock]])</f>
        <v>0.33ÂuF</v>
      </c>
    </row>
    <row r="364" spans="1:31" hidden="1">
      <c r="A364" t="s">
        <v>28</v>
      </c>
      <c r="B364" t="s">
        <v>29</v>
      </c>
      <c r="C364" t="s">
        <v>1174</v>
      </c>
      <c r="D364" t="s">
        <v>1175</v>
      </c>
      <c r="E364" t="s">
        <v>32</v>
      </c>
      <c r="F364" t="s">
        <v>1176</v>
      </c>
      <c r="G364">
        <v>0</v>
      </c>
      <c r="H364">
        <v>0</v>
      </c>
      <c r="I364" t="s">
        <v>1067</v>
      </c>
      <c r="J364">
        <v>0</v>
      </c>
      <c r="K364">
        <v>10</v>
      </c>
      <c r="L364" t="s">
        <v>34</v>
      </c>
      <c r="M364" t="s">
        <v>35</v>
      </c>
      <c r="N364" t="s">
        <v>6746</v>
      </c>
      <c r="O364" t="s">
        <v>37</v>
      </c>
      <c r="P364" t="s">
        <v>64</v>
      </c>
      <c r="Q364" t="s">
        <v>39</v>
      </c>
      <c r="R364" t="s">
        <v>40</v>
      </c>
      <c r="S364" t="s">
        <v>41</v>
      </c>
      <c r="T364" t="s">
        <v>42</v>
      </c>
      <c r="U364" t="s">
        <v>43</v>
      </c>
      <c r="V364" t="s">
        <v>44</v>
      </c>
      <c r="W364" t="s">
        <v>45</v>
      </c>
      <c r="X364" t="s">
        <v>43</v>
      </c>
      <c r="Y364" t="s">
        <v>46</v>
      </c>
      <c r="Z364" t="s">
        <v>43</v>
      </c>
      <c r="AA364" t="s">
        <v>43</v>
      </c>
      <c r="AB364" t="s">
        <v>43</v>
      </c>
      <c r="AC364" t="str">
        <f>VLOOKUP(Table1[[#This Row],[Capacitance]],Values!A$13:B$50,2,0)</f>
        <v>STOCK</v>
      </c>
      <c r="AE364" t="str">
        <f>CONCATENATE(Table1[[#This Row],[Capacitance]],Table1[[#This Row],[Stock]])</f>
        <v>0.22ÂuF</v>
      </c>
    </row>
    <row r="365" spans="1:31" hidden="1">
      <c r="A365" t="s">
        <v>28</v>
      </c>
      <c r="B365" t="s">
        <v>990</v>
      </c>
      <c r="C365" t="s">
        <v>1177</v>
      </c>
      <c r="D365" t="s">
        <v>1178</v>
      </c>
      <c r="E365" t="s">
        <v>32</v>
      </c>
      <c r="F365" t="s">
        <v>1179</v>
      </c>
      <c r="G365">
        <v>0</v>
      </c>
      <c r="H365">
        <v>0</v>
      </c>
      <c r="I365" t="s">
        <v>1067</v>
      </c>
      <c r="J365">
        <v>0</v>
      </c>
      <c r="K365">
        <v>10</v>
      </c>
      <c r="L365" t="s">
        <v>34</v>
      </c>
      <c r="M365" t="s">
        <v>35</v>
      </c>
      <c r="N365" t="s">
        <v>6768</v>
      </c>
      <c r="O365" t="s">
        <v>52</v>
      </c>
      <c r="P365" t="s">
        <v>78</v>
      </c>
      <c r="Q365" t="s">
        <v>39</v>
      </c>
      <c r="R365" t="s">
        <v>40</v>
      </c>
      <c r="S365" t="s">
        <v>41</v>
      </c>
      <c r="T365" t="s">
        <v>42</v>
      </c>
      <c r="U365" t="s">
        <v>43</v>
      </c>
      <c r="V365" t="s">
        <v>44</v>
      </c>
      <c r="W365" t="s">
        <v>45</v>
      </c>
      <c r="X365" t="s">
        <v>43</v>
      </c>
      <c r="Y365" t="s">
        <v>96</v>
      </c>
      <c r="Z365" t="s">
        <v>43</v>
      </c>
      <c r="AA365" t="s">
        <v>43</v>
      </c>
      <c r="AB365" t="s">
        <v>43</v>
      </c>
      <c r="AC365" t="e">
        <f>VLOOKUP(Table1[[#This Row],[Capacitance]],Values!A$13:B$50,2,0)</f>
        <v>#N/A</v>
      </c>
      <c r="AE365" t="str">
        <f>CONCATENATE(Table1[[#This Row],[Capacitance]],Table1[[#This Row],[Stock]])</f>
        <v>0.68ÂuF</v>
      </c>
    </row>
    <row r="366" spans="1:31" hidden="1">
      <c r="A366" t="s">
        <v>28</v>
      </c>
      <c r="B366" t="s">
        <v>990</v>
      </c>
      <c r="C366" t="s">
        <v>1180</v>
      </c>
      <c r="D366" t="s">
        <v>1181</v>
      </c>
      <c r="E366" t="s">
        <v>32</v>
      </c>
      <c r="F366" t="s">
        <v>466</v>
      </c>
      <c r="G366">
        <v>0</v>
      </c>
      <c r="H366">
        <v>0</v>
      </c>
      <c r="I366" t="s">
        <v>1067</v>
      </c>
      <c r="J366">
        <v>0</v>
      </c>
      <c r="K366">
        <v>10</v>
      </c>
      <c r="L366" t="s">
        <v>34</v>
      </c>
      <c r="M366" t="s">
        <v>35</v>
      </c>
      <c r="N366" t="s">
        <v>6768</v>
      </c>
      <c r="O366" t="s">
        <v>37</v>
      </c>
      <c r="P366" t="s">
        <v>78</v>
      </c>
      <c r="Q366" t="s">
        <v>39</v>
      </c>
      <c r="R366" t="s">
        <v>40</v>
      </c>
      <c r="S366" t="s">
        <v>41</v>
      </c>
      <c r="T366" t="s">
        <v>42</v>
      </c>
      <c r="U366" t="s">
        <v>43</v>
      </c>
      <c r="V366" t="s">
        <v>44</v>
      </c>
      <c r="W366" t="s">
        <v>45</v>
      </c>
      <c r="X366" t="s">
        <v>43</v>
      </c>
      <c r="Y366" t="s">
        <v>96</v>
      </c>
      <c r="Z366" t="s">
        <v>43</v>
      </c>
      <c r="AA366" t="s">
        <v>43</v>
      </c>
      <c r="AB366" t="s">
        <v>43</v>
      </c>
      <c r="AC366" t="e">
        <f>VLOOKUP(Table1[[#This Row],[Capacitance]],Values!A$13:B$50,2,0)</f>
        <v>#N/A</v>
      </c>
      <c r="AE366" t="str">
        <f>CONCATENATE(Table1[[#This Row],[Capacitance]],Table1[[#This Row],[Stock]])</f>
        <v>0.68ÂuF</v>
      </c>
    </row>
    <row r="367" spans="1:31" hidden="1">
      <c r="A367" t="s">
        <v>28</v>
      </c>
      <c r="B367" t="s">
        <v>990</v>
      </c>
      <c r="C367" t="s">
        <v>1182</v>
      </c>
      <c r="D367" t="s">
        <v>1183</v>
      </c>
      <c r="E367" t="s">
        <v>32</v>
      </c>
      <c r="F367" t="s">
        <v>559</v>
      </c>
      <c r="G367">
        <v>0</v>
      </c>
      <c r="H367">
        <v>0</v>
      </c>
      <c r="I367" t="s">
        <v>1067</v>
      </c>
      <c r="J367">
        <v>0</v>
      </c>
      <c r="K367">
        <v>1</v>
      </c>
      <c r="L367" t="s">
        <v>34</v>
      </c>
      <c r="M367" t="s">
        <v>35</v>
      </c>
      <c r="N367" t="s">
        <v>6767</v>
      </c>
      <c r="O367" t="s">
        <v>37</v>
      </c>
      <c r="P367" t="s">
        <v>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44</v>
      </c>
      <c r="W367" t="s">
        <v>45</v>
      </c>
      <c r="X367" t="s">
        <v>43</v>
      </c>
      <c r="Y367" t="s">
        <v>96</v>
      </c>
      <c r="Z367" t="s">
        <v>43</v>
      </c>
      <c r="AA367" t="s">
        <v>43</v>
      </c>
      <c r="AB367" t="s">
        <v>43</v>
      </c>
      <c r="AC367" t="e">
        <f>VLOOKUP(Table1[[#This Row],[Capacitance]],Values!A$13:B$50,2,0)</f>
        <v>#N/A</v>
      </c>
      <c r="AE367" t="str">
        <f>CONCATENATE(Table1[[#This Row],[Capacitance]],Table1[[#This Row],[Stock]])</f>
        <v>0.56ÂuF</v>
      </c>
    </row>
    <row r="368" spans="1:31" hidden="1">
      <c r="A368" t="s">
        <v>28</v>
      </c>
      <c r="B368" t="s">
        <v>91</v>
      </c>
      <c r="C368" t="s">
        <v>1184</v>
      </c>
      <c r="D368" t="s">
        <v>1185</v>
      </c>
      <c r="E368" t="s">
        <v>32</v>
      </c>
      <c r="F368" t="s">
        <v>1186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35</v>
      </c>
      <c r="N368" t="s">
        <v>6752</v>
      </c>
      <c r="O368" t="s">
        <v>52</v>
      </c>
      <c r="P368" t="s">
        <v>53</v>
      </c>
      <c r="Q368" t="s">
        <v>54</v>
      </c>
      <c r="R368" t="s">
        <v>40</v>
      </c>
      <c r="S368" t="s">
        <v>55</v>
      </c>
      <c r="T368" t="s">
        <v>42</v>
      </c>
      <c r="U368" t="s">
        <v>43</v>
      </c>
      <c r="V368" t="s">
        <v>44</v>
      </c>
      <c r="W368" t="s">
        <v>45</v>
      </c>
      <c r="X368" t="s">
        <v>43</v>
      </c>
      <c r="Y368" t="s">
        <v>96</v>
      </c>
      <c r="Z368" t="s">
        <v>43</v>
      </c>
      <c r="AA368" t="s">
        <v>43</v>
      </c>
      <c r="AB368" t="s">
        <v>43</v>
      </c>
      <c r="AC368" t="str">
        <f>VLOOKUP(Table1[[#This Row],[Capacitance]],Values!A$13:B$50,2,0)</f>
        <v>STOCK</v>
      </c>
      <c r="AE368" t="str">
        <f>CONCATENATE(Table1[[#This Row],[Capacitance]],Table1[[#This Row],[Stock]])</f>
        <v>4.7ÂuF</v>
      </c>
    </row>
    <row r="369" spans="1:31" hidden="1">
      <c r="A369" t="s">
        <v>28</v>
      </c>
      <c r="B369" t="s">
        <v>29</v>
      </c>
      <c r="C369" t="s">
        <v>1187</v>
      </c>
      <c r="D369" t="s">
        <v>1188</v>
      </c>
      <c r="E369" t="s">
        <v>32</v>
      </c>
      <c r="F369" t="s">
        <v>1189</v>
      </c>
      <c r="G369">
        <v>0</v>
      </c>
      <c r="H369">
        <v>0</v>
      </c>
      <c r="I369" t="s">
        <v>1067</v>
      </c>
      <c r="J369">
        <v>0</v>
      </c>
      <c r="K369">
        <v>10</v>
      </c>
      <c r="L369" t="s">
        <v>34</v>
      </c>
      <c r="M369" t="s">
        <v>35</v>
      </c>
      <c r="N369" t="s">
        <v>6762</v>
      </c>
      <c r="O369" t="s">
        <v>189</v>
      </c>
      <c r="P369" t="s">
        <v>38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44</v>
      </c>
      <c r="W369" t="s">
        <v>45</v>
      </c>
      <c r="X369" t="s">
        <v>43</v>
      </c>
      <c r="Y369" t="s">
        <v>46</v>
      </c>
      <c r="Z369" t="s">
        <v>43</v>
      </c>
      <c r="AA369" t="s">
        <v>43</v>
      </c>
      <c r="AB369" t="s">
        <v>43</v>
      </c>
      <c r="AC369" t="e">
        <f>VLOOKUP(Table1[[#This Row],[Capacitance]],Values!A$13:B$50,2,0)</f>
        <v>#N/A</v>
      </c>
      <c r="AE369" t="str">
        <f>CONCATENATE(Table1[[#This Row],[Capacitance]],Table1[[#This Row],[Stock]])</f>
        <v>0.068ÂuF</v>
      </c>
    </row>
    <row r="370" spans="1:31" hidden="1">
      <c r="A370" t="s">
        <v>28</v>
      </c>
      <c r="B370" t="s">
        <v>29</v>
      </c>
      <c r="C370" t="s">
        <v>1190</v>
      </c>
      <c r="D370" t="s">
        <v>1191</v>
      </c>
      <c r="E370" t="s">
        <v>32</v>
      </c>
      <c r="F370" t="s">
        <v>1192</v>
      </c>
      <c r="G370">
        <v>0</v>
      </c>
      <c r="H370">
        <v>0</v>
      </c>
      <c r="I370" t="s">
        <v>1067</v>
      </c>
      <c r="J370">
        <v>0</v>
      </c>
      <c r="K370">
        <v>10</v>
      </c>
      <c r="L370" t="s">
        <v>34</v>
      </c>
      <c r="M370" t="s">
        <v>35</v>
      </c>
      <c r="N370" t="s">
        <v>6758</v>
      </c>
      <c r="O370" t="s">
        <v>189</v>
      </c>
      <c r="P370" t="s">
        <v>38</v>
      </c>
      <c r="Q370" t="s">
        <v>190</v>
      </c>
      <c r="R370" t="s">
        <v>40</v>
      </c>
      <c r="S370" t="s">
        <v>191</v>
      </c>
      <c r="T370" t="s">
        <v>42</v>
      </c>
      <c r="U370" t="s">
        <v>43</v>
      </c>
      <c r="V370" t="s">
        <v>44</v>
      </c>
      <c r="W370" t="s">
        <v>45</v>
      </c>
      <c r="X370" t="s">
        <v>43</v>
      </c>
      <c r="Y370" t="s">
        <v>46</v>
      </c>
      <c r="Z370" t="s">
        <v>43</v>
      </c>
      <c r="AA370" t="s">
        <v>43</v>
      </c>
      <c r="AB370" t="s">
        <v>43</v>
      </c>
      <c r="AC370" t="e">
        <f>VLOOKUP(Table1[[#This Row],[Capacitance]],Values!A$13:B$50,2,0)</f>
        <v>#N/A</v>
      </c>
      <c r="AE370" t="str">
        <f>CONCATENATE(Table1[[#This Row],[Capacitance]],Table1[[#This Row],[Stock]])</f>
        <v>0.033ÂuF</v>
      </c>
    </row>
    <row r="371" spans="1:31" hidden="1">
      <c r="A371" t="s">
        <v>28</v>
      </c>
      <c r="B371" t="s">
        <v>91</v>
      </c>
      <c r="C371" t="s">
        <v>1193</v>
      </c>
      <c r="D371" t="s">
        <v>1194</v>
      </c>
      <c r="E371" t="s">
        <v>32</v>
      </c>
      <c r="F371" t="s">
        <v>1195</v>
      </c>
      <c r="G371">
        <v>0</v>
      </c>
      <c r="H371">
        <v>0</v>
      </c>
      <c r="I371" t="s">
        <v>1067</v>
      </c>
      <c r="J371">
        <v>0</v>
      </c>
      <c r="K371">
        <v>10</v>
      </c>
      <c r="L371" t="s">
        <v>34</v>
      </c>
      <c r="M371" t="s">
        <v>35</v>
      </c>
      <c r="N371" t="s">
        <v>6745</v>
      </c>
      <c r="O371" t="s">
        <v>52</v>
      </c>
      <c r="P371" t="s">
        <v>38</v>
      </c>
      <c r="Q371" t="s">
        <v>1196</v>
      </c>
      <c r="R371" t="s">
        <v>40</v>
      </c>
      <c r="S371" t="s">
        <v>1197</v>
      </c>
      <c r="T371" t="s">
        <v>42</v>
      </c>
      <c r="U371" t="s">
        <v>43</v>
      </c>
      <c r="V371" t="s">
        <v>44</v>
      </c>
      <c r="W371" t="s">
        <v>45</v>
      </c>
      <c r="X371" t="s">
        <v>43</v>
      </c>
      <c r="Y371" t="s">
        <v>96</v>
      </c>
      <c r="Z371" t="s">
        <v>43</v>
      </c>
      <c r="AA371" t="s">
        <v>43</v>
      </c>
      <c r="AB371" t="s">
        <v>43</v>
      </c>
      <c r="AC371" t="str">
        <f>VLOOKUP(Table1[[#This Row],[Capacitance]],Values!A$13:B$50,2,0)</f>
        <v>STOCK</v>
      </c>
      <c r="AE371" t="str">
        <f>CONCATENATE(Table1[[#This Row],[Capacitance]],Table1[[#This Row],[Stock]])</f>
        <v>0.1ÂuF</v>
      </c>
    </row>
    <row r="372" spans="1:31" hidden="1">
      <c r="A372" t="s">
        <v>28</v>
      </c>
      <c r="B372" t="s">
        <v>29</v>
      </c>
      <c r="C372" t="s">
        <v>1198</v>
      </c>
      <c r="D372" t="s">
        <v>1199</v>
      </c>
      <c r="E372" t="s">
        <v>32</v>
      </c>
      <c r="F372" t="s">
        <v>1200</v>
      </c>
      <c r="G372">
        <v>0</v>
      </c>
      <c r="H372">
        <v>0</v>
      </c>
      <c r="I372" t="s">
        <v>1067</v>
      </c>
      <c r="J372">
        <v>0</v>
      </c>
      <c r="K372">
        <v>10</v>
      </c>
      <c r="L372" t="s">
        <v>34</v>
      </c>
      <c r="M372" t="s">
        <v>35</v>
      </c>
      <c r="N372" t="s">
        <v>6760</v>
      </c>
      <c r="O372" t="s">
        <v>52</v>
      </c>
      <c r="P372" t="s">
        <v>38</v>
      </c>
      <c r="Q372" t="s">
        <v>1196</v>
      </c>
      <c r="R372" t="s">
        <v>40</v>
      </c>
      <c r="S372" t="s">
        <v>1197</v>
      </c>
      <c r="T372" t="s">
        <v>42</v>
      </c>
      <c r="U372" t="s">
        <v>43</v>
      </c>
      <c r="V372" t="s">
        <v>44</v>
      </c>
      <c r="W372" t="s">
        <v>45</v>
      </c>
      <c r="X372" t="s">
        <v>43</v>
      </c>
      <c r="Y372" t="s">
        <v>46</v>
      </c>
      <c r="Z372" t="s">
        <v>43</v>
      </c>
      <c r="AA372" t="s">
        <v>43</v>
      </c>
      <c r="AB372" t="s">
        <v>43</v>
      </c>
      <c r="AC372" t="e">
        <f>VLOOKUP(Table1[[#This Row],[Capacitance]],Values!A$13:B$50,2,0)</f>
        <v>#N/A</v>
      </c>
      <c r="AE372" t="str">
        <f>CONCATENATE(Table1[[#This Row],[Capacitance]],Table1[[#This Row],[Stock]])</f>
        <v>0.047ÂuF</v>
      </c>
    </row>
    <row r="373" spans="1:31" hidden="1">
      <c r="A373" t="s">
        <v>28</v>
      </c>
      <c r="B373" t="s">
        <v>29</v>
      </c>
      <c r="C373" t="s">
        <v>1201</v>
      </c>
      <c r="D373" t="s">
        <v>1202</v>
      </c>
      <c r="E373" t="s">
        <v>32</v>
      </c>
      <c r="F373" t="s">
        <v>1203</v>
      </c>
      <c r="G373">
        <v>0</v>
      </c>
      <c r="H373">
        <v>0</v>
      </c>
      <c r="I373" t="s">
        <v>1067</v>
      </c>
      <c r="J373">
        <v>0</v>
      </c>
      <c r="K373">
        <v>10</v>
      </c>
      <c r="L373" t="s">
        <v>34</v>
      </c>
      <c r="M373" t="s">
        <v>35</v>
      </c>
      <c r="N373" t="s">
        <v>6763</v>
      </c>
      <c r="O373" t="s">
        <v>189</v>
      </c>
      <c r="P373" t="s">
        <v>83</v>
      </c>
      <c r="Q373" t="s">
        <v>190</v>
      </c>
      <c r="R373" t="s">
        <v>40</v>
      </c>
      <c r="S373" t="s">
        <v>191</v>
      </c>
      <c r="T373" t="s">
        <v>42</v>
      </c>
      <c r="U373" t="s">
        <v>43</v>
      </c>
      <c r="V373" t="s">
        <v>44</v>
      </c>
      <c r="W373" t="s">
        <v>45</v>
      </c>
      <c r="X373" t="s">
        <v>43</v>
      </c>
      <c r="Y373" t="s">
        <v>46</v>
      </c>
      <c r="Z373" t="s">
        <v>43</v>
      </c>
      <c r="AA373" t="s">
        <v>43</v>
      </c>
      <c r="AB373" t="s">
        <v>43</v>
      </c>
      <c r="AC373" t="e">
        <f>VLOOKUP(Table1[[#This Row],[Capacitance]],Values!A$13:B$50,2,0)</f>
        <v>#N/A</v>
      </c>
      <c r="AE373" t="str">
        <f>CONCATENATE(Table1[[#This Row],[Capacitance]],Table1[[#This Row],[Stock]])</f>
        <v>0.15ÂuF</v>
      </c>
    </row>
    <row r="374" spans="1:31" hidden="1">
      <c r="A374" t="s">
        <v>28</v>
      </c>
      <c r="B374" t="s">
        <v>990</v>
      </c>
      <c r="C374" t="s">
        <v>1204</v>
      </c>
      <c r="D374" t="s">
        <v>1205</v>
      </c>
      <c r="E374" t="s">
        <v>32</v>
      </c>
      <c r="F374" t="s">
        <v>1206</v>
      </c>
      <c r="G374">
        <v>0</v>
      </c>
      <c r="H374">
        <v>0</v>
      </c>
      <c r="I374" t="s">
        <v>1067</v>
      </c>
      <c r="J374">
        <v>0</v>
      </c>
      <c r="K374">
        <v>10</v>
      </c>
      <c r="L374" t="s">
        <v>34</v>
      </c>
      <c r="M374" t="s">
        <v>35</v>
      </c>
      <c r="N374" t="s">
        <v>6763</v>
      </c>
      <c r="O374" t="s">
        <v>189</v>
      </c>
      <c r="P374" t="s">
        <v>38</v>
      </c>
      <c r="Q374" t="s">
        <v>190</v>
      </c>
      <c r="R374" t="s">
        <v>40</v>
      </c>
      <c r="S374" t="s">
        <v>191</v>
      </c>
      <c r="T374" t="s">
        <v>42</v>
      </c>
      <c r="U374" t="s">
        <v>43</v>
      </c>
      <c r="V374" t="s">
        <v>44</v>
      </c>
      <c r="W374" t="s">
        <v>45</v>
      </c>
      <c r="X374" t="s">
        <v>43</v>
      </c>
      <c r="Y374" t="s">
        <v>96</v>
      </c>
      <c r="Z374" t="s">
        <v>43</v>
      </c>
      <c r="AA374" t="s">
        <v>43</v>
      </c>
      <c r="AB374" t="s">
        <v>43</v>
      </c>
      <c r="AC374" t="e">
        <f>VLOOKUP(Table1[[#This Row],[Capacitance]],Values!A$13:B$50,2,0)</f>
        <v>#N/A</v>
      </c>
      <c r="AE374" t="str">
        <f>CONCATENATE(Table1[[#This Row],[Capacitance]],Table1[[#This Row],[Stock]])</f>
        <v>0.15ÂuF</v>
      </c>
    </row>
    <row r="375" spans="1:31" hidden="1">
      <c r="A375" t="s">
        <v>28</v>
      </c>
      <c r="B375" t="s">
        <v>91</v>
      </c>
      <c r="C375" t="s">
        <v>1207</v>
      </c>
      <c r="D375" t="s">
        <v>1208</v>
      </c>
      <c r="E375" t="s">
        <v>32</v>
      </c>
      <c r="F375" t="s">
        <v>1209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35</v>
      </c>
      <c r="N375" t="s">
        <v>1210</v>
      </c>
      <c r="O375" t="s">
        <v>72</v>
      </c>
      <c r="P375" t="s">
        <v>178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44</v>
      </c>
      <c r="W375" t="s">
        <v>45</v>
      </c>
      <c r="X375" t="s">
        <v>43</v>
      </c>
      <c r="Y375" t="s">
        <v>96</v>
      </c>
      <c r="Z375" t="s">
        <v>43</v>
      </c>
      <c r="AA375" t="s">
        <v>43</v>
      </c>
      <c r="AB375" t="s">
        <v>43</v>
      </c>
      <c r="AC375" t="e">
        <f>VLOOKUP(Table1[[#This Row],[Capacitance]],Values!A$13:B$50,2,0)</f>
        <v>#N/A</v>
      </c>
      <c r="AE375" t="str">
        <f>CONCATENATE(Table1[[#This Row],[Capacitance]],Table1[[#This Row],[Stock]])</f>
        <v>91pF</v>
      </c>
    </row>
    <row r="376" spans="1:31" hidden="1">
      <c r="A376" t="s">
        <v>28</v>
      </c>
      <c r="B376" t="s">
        <v>91</v>
      </c>
      <c r="C376" t="s">
        <v>1211</v>
      </c>
      <c r="D376" t="s">
        <v>1212</v>
      </c>
      <c r="E376" t="s">
        <v>32</v>
      </c>
      <c r="F376" t="s">
        <v>1213</v>
      </c>
      <c r="G376">
        <v>0</v>
      </c>
      <c r="H376">
        <v>0</v>
      </c>
      <c r="I376" t="s">
        <v>1067</v>
      </c>
      <c r="J376">
        <v>0</v>
      </c>
      <c r="K376">
        <v>1</v>
      </c>
      <c r="L376" t="s">
        <v>34</v>
      </c>
      <c r="M376" t="s">
        <v>35</v>
      </c>
      <c r="N376" t="s">
        <v>1214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44</v>
      </c>
      <c r="W376" t="s">
        <v>45</v>
      </c>
      <c r="X376" t="s">
        <v>43</v>
      </c>
      <c r="Y376" t="s">
        <v>96</v>
      </c>
      <c r="Z376" t="s">
        <v>43</v>
      </c>
      <c r="AA376" t="s">
        <v>43</v>
      </c>
      <c r="AB376" t="s">
        <v>43</v>
      </c>
      <c r="AC376" t="e">
        <f>VLOOKUP(Table1[[#This Row],[Capacitance]],Values!A$13:B$50,2,0)</f>
        <v>#N/A</v>
      </c>
      <c r="AE376" t="str">
        <f>CONCATENATE(Table1[[#This Row],[Capacitance]],Table1[[#This Row],[Stock]])</f>
        <v>75pF</v>
      </c>
    </row>
    <row r="377" spans="1:31" hidden="1">
      <c r="A377" t="s">
        <v>28</v>
      </c>
      <c r="B377" t="s">
        <v>91</v>
      </c>
      <c r="C377" t="s">
        <v>1215</v>
      </c>
      <c r="D377" t="s">
        <v>1216</v>
      </c>
      <c r="E377" t="s">
        <v>32</v>
      </c>
      <c r="F377" t="s">
        <v>1217</v>
      </c>
      <c r="G377">
        <v>0</v>
      </c>
      <c r="H377">
        <v>0</v>
      </c>
      <c r="I377" t="s">
        <v>1067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178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44</v>
      </c>
      <c r="W377" t="s">
        <v>45</v>
      </c>
      <c r="X377" t="s">
        <v>43</v>
      </c>
      <c r="Y377" t="s">
        <v>96</v>
      </c>
      <c r="Z377" t="s">
        <v>43</v>
      </c>
      <c r="AA377" t="s">
        <v>43</v>
      </c>
      <c r="AB377" t="s">
        <v>43</v>
      </c>
      <c r="AC377" t="e">
        <f>VLOOKUP(Table1[[#This Row],[Capacitance]],Values!A$13:B$50,2,0)</f>
        <v>#N/A</v>
      </c>
      <c r="AE377" t="str">
        <f>CONCATENATE(Table1[[#This Row],[Capacitance]],Table1[[#This Row],[Stock]])</f>
        <v>68pF</v>
      </c>
    </row>
    <row r="378" spans="1:31" hidden="1">
      <c r="A378" t="s">
        <v>28</v>
      </c>
      <c r="B378" t="s">
        <v>91</v>
      </c>
      <c r="C378" t="s">
        <v>1218</v>
      </c>
      <c r="D378" t="s">
        <v>1219</v>
      </c>
      <c r="E378" t="s">
        <v>32</v>
      </c>
      <c r="F378" t="s">
        <v>1220</v>
      </c>
      <c r="G378">
        <v>0</v>
      </c>
      <c r="H378">
        <v>0</v>
      </c>
      <c r="I378" t="s">
        <v>1067</v>
      </c>
      <c r="J378">
        <v>0</v>
      </c>
      <c r="K378">
        <v>1</v>
      </c>
      <c r="L378" t="s">
        <v>34</v>
      </c>
      <c r="M378" t="s">
        <v>35</v>
      </c>
      <c r="N378" t="s">
        <v>508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44</v>
      </c>
      <c r="W378" t="s">
        <v>45</v>
      </c>
      <c r="X378" t="s">
        <v>43</v>
      </c>
      <c r="Y378" t="s">
        <v>96</v>
      </c>
      <c r="Z378" t="s">
        <v>43</v>
      </c>
      <c r="AA378" t="s">
        <v>43</v>
      </c>
      <c r="AB378" t="s">
        <v>43</v>
      </c>
      <c r="AC378" t="str">
        <f>VLOOKUP(Table1[[#This Row],[Capacitance]],Values!A$13:B$50,2,0)</f>
        <v>STOCK</v>
      </c>
      <c r="AE378" t="str">
        <f>CONCATENATE(Table1[[#This Row],[Capacitance]],Table1[[#This Row],[Stock]])</f>
        <v>10pF</v>
      </c>
    </row>
    <row r="379" spans="1:31" hidden="1">
      <c r="A379" t="s">
        <v>28</v>
      </c>
      <c r="B379" t="s">
        <v>91</v>
      </c>
      <c r="C379" t="s">
        <v>1221</v>
      </c>
      <c r="D379" t="s">
        <v>1222</v>
      </c>
      <c r="E379" t="s">
        <v>32</v>
      </c>
      <c r="F379" t="s">
        <v>1223</v>
      </c>
      <c r="G379">
        <v>0</v>
      </c>
      <c r="H379">
        <v>0</v>
      </c>
      <c r="I379" t="s">
        <v>1067</v>
      </c>
      <c r="J379">
        <v>0</v>
      </c>
      <c r="K379">
        <v>1</v>
      </c>
      <c r="L379" t="s">
        <v>34</v>
      </c>
      <c r="M379" t="s">
        <v>35</v>
      </c>
      <c r="N379" t="s">
        <v>504</v>
      </c>
      <c r="O379" t="s">
        <v>72</v>
      </c>
      <c r="P379" t="s">
        <v>178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44</v>
      </c>
      <c r="W379" t="s">
        <v>45</v>
      </c>
      <c r="X379" t="s">
        <v>43</v>
      </c>
      <c r="Y379" t="s">
        <v>96</v>
      </c>
      <c r="Z379" t="s">
        <v>43</v>
      </c>
      <c r="AA379" t="s">
        <v>43</v>
      </c>
      <c r="AB379" t="s">
        <v>43</v>
      </c>
      <c r="AC379" t="str">
        <f>VLOOKUP(Table1[[#This Row],[Capacitance]],Values!A$13:B$50,2,0)</f>
        <v>STOCK</v>
      </c>
      <c r="AE379" t="str">
        <f>CONCATENATE(Table1[[#This Row],[Capacitance]],Table1[[#This Row],[Stock]])</f>
        <v>22pF</v>
      </c>
    </row>
    <row r="380" spans="1:31" hidden="1">
      <c r="A380" t="s">
        <v>28</v>
      </c>
      <c r="B380" t="s">
        <v>91</v>
      </c>
      <c r="C380" t="s">
        <v>1224</v>
      </c>
      <c r="D380" t="s">
        <v>1225</v>
      </c>
      <c r="E380" t="s">
        <v>32</v>
      </c>
      <c r="F380" t="s">
        <v>1226</v>
      </c>
      <c r="G380">
        <v>0</v>
      </c>
      <c r="H380">
        <v>0</v>
      </c>
      <c r="I380" t="s">
        <v>1067</v>
      </c>
      <c r="J380">
        <v>0</v>
      </c>
      <c r="K380">
        <v>1</v>
      </c>
      <c r="L380" t="s">
        <v>34</v>
      </c>
      <c r="M380" t="s">
        <v>35</v>
      </c>
      <c r="N380" t="s">
        <v>532</v>
      </c>
      <c r="O380" t="s">
        <v>72</v>
      </c>
      <c r="P380" t="s">
        <v>178</v>
      </c>
      <c r="Q380" t="s">
        <v>73</v>
      </c>
      <c r="R380" t="s">
        <v>40</v>
      </c>
      <c r="S380" t="s">
        <v>41</v>
      </c>
      <c r="T380" t="s">
        <v>42</v>
      </c>
      <c r="U380" t="s">
        <v>43</v>
      </c>
      <c r="V380" t="s">
        <v>44</v>
      </c>
      <c r="W380" t="s">
        <v>45</v>
      </c>
      <c r="X380" t="s">
        <v>43</v>
      </c>
      <c r="Y380" t="s">
        <v>96</v>
      </c>
      <c r="Z380" t="s">
        <v>43</v>
      </c>
      <c r="AA380" t="s">
        <v>43</v>
      </c>
      <c r="AB380" t="s">
        <v>43</v>
      </c>
      <c r="AC380" t="str">
        <f>VLOOKUP(Table1[[#This Row],[Capacitance]],Values!A$13:B$50,2,0)</f>
        <v>STOCK</v>
      </c>
      <c r="AE380" t="str">
        <f>CONCATENATE(Table1[[#This Row],[Capacitance]],Table1[[#This Row],[Stock]])</f>
        <v>47pF</v>
      </c>
    </row>
    <row r="381" spans="1:31" hidden="1">
      <c r="A381" t="s">
        <v>28</v>
      </c>
      <c r="B381" t="s">
        <v>91</v>
      </c>
      <c r="C381" t="s">
        <v>1227</v>
      </c>
      <c r="D381" t="s">
        <v>1228</v>
      </c>
      <c r="E381" t="s">
        <v>32</v>
      </c>
      <c r="F381" t="s">
        <v>1229</v>
      </c>
      <c r="G381">
        <v>0</v>
      </c>
      <c r="H381">
        <v>0</v>
      </c>
      <c r="I381" t="s">
        <v>1067</v>
      </c>
      <c r="J381">
        <v>0</v>
      </c>
      <c r="K381">
        <v>1</v>
      </c>
      <c r="L381" t="s">
        <v>34</v>
      </c>
      <c r="M381" t="s">
        <v>35</v>
      </c>
      <c r="N381" t="s">
        <v>500</v>
      </c>
      <c r="O381" t="s">
        <v>72</v>
      </c>
      <c r="P381" t="s">
        <v>178</v>
      </c>
      <c r="Q381" t="s">
        <v>73</v>
      </c>
      <c r="R381" t="s">
        <v>40</v>
      </c>
      <c r="S381" t="s">
        <v>41</v>
      </c>
      <c r="T381" t="s">
        <v>42</v>
      </c>
      <c r="U381" t="s">
        <v>43</v>
      </c>
      <c r="V381" t="s">
        <v>44</v>
      </c>
      <c r="W381" t="s">
        <v>45</v>
      </c>
      <c r="X381" t="s">
        <v>43</v>
      </c>
      <c r="Y381" t="s">
        <v>96</v>
      </c>
      <c r="Z381" t="s">
        <v>43</v>
      </c>
      <c r="AA381" t="s">
        <v>43</v>
      </c>
      <c r="AB381" t="s">
        <v>43</v>
      </c>
      <c r="AC381" t="e">
        <f>VLOOKUP(Table1[[#This Row],[Capacitance]],Values!A$13:B$50,2,0)</f>
        <v>#N/A</v>
      </c>
      <c r="AE381" t="str">
        <f>CONCATENATE(Table1[[#This Row],[Capacitance]],Table1[[#This Row],[Stock]])</f>
        <v>56pF</v>
      </c>
    </row>
    <row r="382" spans="1:31" hidden="1">
      <c r="A382" t="s">
        <v>28</v>
      </c>
      <c r="B382" t="s">
        <v>91</v>
      </c>
      <c r="C382" t="s">
        <v>1230</v>
      </c>
      <c r="D382" t="s">
        <v>1231</v>
      </c>
      <c r="E382" t="s">
        <v>32</v>
      </c>
      <c r="F382" t="s">
        <v>1232</v>
      </c>
      <c r="G382">
        <v>0</v>
      </c>
      <c r="H382">
        <v>0</v>
      </c>
      <c r="I382" t="s">
        <v>1067</v>
      </c>
      <c r="J382">
        <v>0</v>
      </c>
      <c r="K382">
        <v>10</v>
      </c>
      <c r="L382" t="s">
        <v>34</v>
      </c>
      <c r="M382" t="s">
        <v>35</v>
      </c>
      <c r="N382" t="s">
        <v>1233</v>
      </c>
      <c r="O382" t="s">
        <v>72</v>
      </c>
      <c r="P382" t="s">
        <v>178</v>
      </c>
      <c r="Q382" t="s">
        <v>73</v>
      </c>
      <c r="R382" t="s">
        <v>40</v>
      </c>
      <c r="S382" t="s">
        <v>41</v>
      </c>
      <c r="T382" t="s">
        <v>42</v>
      </c>
      <c r="U382" t="s">
        <v>43</v>
      </c>
      <c r="V382" t="s">
        <v>44</v>
      </c>
      <c r="W382" t="s">
        <v>45</v>
      </c>
      <c r="X382" t="s">
        <v>43</v>
      </c>
      <c r="Y382" t="s">
        <v>96</v>
      </c>
      <c r="Z382" t="s">
        <v>43</v>
      </c>
      <c r="AA382" t="s">
        <v>43</v>
      </c>
      <c r="AB382" t="s">
        <v>43</v>
      </c>
      <c r="AC382" t="e">
        <f>VLOOKUP(Table1[[#This Row],[Capacitance]],Values!A$13:B$50,2,0)</f>
        <v>#N/A</v>
      </c>
      <c r="AE382" t="str">
        <f>CONCATENATE(Table1[[#This Row],[Capacitance]],Table1[[#This Row],[Stock]])</f>
        <v>820pF</v>
      </c>
    </row>
    <row r="383" spans="1:31" hidden="1">
      <c r="A383" t="s">
        <v>28</v>
      </c>
      <c r="B383" t="s">
        <v>47</v>
      </c>
      <c r="C383" t="s">
        <v>1234</v>
      </c>
      <c r="D383" t="s">
        <v>1235</v>
      </c>
      <c r="E383" t="s">
        <v>32</v>
      </c>
      <c r="F383" t="s">
        <v>1236</v>
      </c>
      <c r="G383">
        <v>0</v>
      </c>
      <c r="H383">
        <v>0</v>
      </c>
      <c r="I383" t="s">
        <v>1067</v>
      </c>
      <c r="J383">
        <v>0</v>
      </c>
      <c r="K383">
        <v>1</v>
      </c>
      <c r="L383" t="s">
        <v>34</v>
      </c>
      <c r="M383" t="s">
        <v>35</v>
      </c>
      <c r="N383" t="s">
        <v>36</v>
      </c>
      <c r="O383" t="s">
        <v>189</v>
      </c>
      <c r="P383" t="s">
        <v>178</v>
      </c>
      <c r="Q383" t="s">
        <v>190</v>
      </c>
      <c r="R383" t="s">
        <v>40</v>
      </c>
      <c r="S383" t="s">
        <v>191</v>
      </c>
      <c r="T383" t="s">
        <v>42</v>
      </c>
      <c r="U383" t="s">
        <v>43</v>
      </c>
      <c r="V383" t="s">
        <v>44</v>
      </c>
      <c r="W383" t="s">
        <v>45</v>
      </c>
      <c r="X383" t="s">
        <v>43</v>
      </c>
      <c r="Y383" t="s">
        <v>56</v>
      </c>
      <c r="Z383" t="s">
        <v>43</v>
      </c>
      <c r="AA383" t="s">
        <v>43</v>
      </c>
      <c r="AB383" t="s">
        <v>43</v>
      </c>
      <c r="AC383" t="str">
        <f>VLOOKUP(Table1[[#This Row],[Capacitance]],Values!A$13:B$50,2,0)</f>
        <v>STOCK</v>
      </c>
      <c r="AE383" t="str">
        <f>CONCATENATE(Table1[[#This Row],[Capacitance]],Table1[[#This Row],[Stock]])</f>
        <v>10000pF</v>
      </c>
    </row>
    <row r="384" spans="1:31" hidden="1">
      <c r="A384" t="s">
        <v>28</v>
      </c>
      <c r="B384" t="s">
        <v>47</v>
      </c>
      <c r="C384" t="s">
        <v>1237</v>
      </c>
      <c r="D384" t="s">
        <v>1238</v>
      </c>
      <c r="E384" t="s">
        <v>32</v>
      </c>
      <c r="F384" t="s">
        <v>897</v>
      </c>
      <c r="G384">
        <v>0</v>
      </c>
      <c r="H384">
        <v>0</v>
      </c>
      <c r="I384" t="s">
        <v>1067</v>
      </c>
      <c r="J384">
        <v>0</v>
      </c>
      <c r="K384">
        <v>10</v>
      </c>
      <c r="L384" t="s">
        <v>34</v>
      </c>
      <c r="M384" t="s">
        <v>35</v>
      </c>
      <c r="N384" t="s">
        <v>6749</v>
      </c>
      <c r="O384" t="s">
        <v>189</v>
      </c>
      <c r="P384" t="s">
        <v>38</v>
      </c>
      <c r="Q384" t="s">
        <v>190</v>
      </c>
      <c r="R384" t="s">
        <v>40</v>
      </c>
      <c r="S384" t="s">
        <v>191</v>
      </c>
      <c r="T384" t="s">
        <v>42</v>
      </c>
      <c r="U384" t="s">
        <v>43</v>
      </c>
      <c r="V384" t="s">
        <v>44</v>
      </c>
      <c r="W384" t="s">
        <v>45</v>
      </c>
      <c r="X384" t="s">
        <v>43</v>
      </c>
      <c r="Y384" t="s">
        <v>56</v>
      </c>
      <c r="Z384" t="s">
        <v>43</v>
      </c>
      <c r="AA384" t="s">
        <v>43</v>
      </c>
      <c r="AB384" t="s">
        <v>43</v>
      </c>
      <c r="AC384" t="str">
        <f>VLOOKUP(Table1[[#This Row],[Capacitance]],Values!A$13:B$50,2,0)</f>
        <v>STOCK</v>
      </c>
      <c r="AE384" t="str">
        <f>CONCATENATE(Table1[[#This Row],[Capacitance]],Table1[[#This Row],[Stock]])</f>
        <v>1ÂuF</v>
      </c>
    </row>
    <row r="385" spans="1:31" hidden="1">
      <c r="A385" t="s">
        <v>28</v>
      </c>
      <c r="B385" t="s">
        <v>47</v>
      </c>
      <c r="C385" t="s">
        <v>1239</v>
      </c>
      <c r="D385" t="s">
        <v>1240</v>
      </c>
      <c r="E385" t="s">
        <v>32</v>
      </c>
      <c r="F385" t="s">
        <v>1241</v>
      </c>
      <c r="G385">
        <v>0</v>
      </c>
      <c r="H385">
        <v>0</v>
      </c>
      <c r="I385" t="s">
        <v>1067</v>
      </c>
      <c r="J385">
        <v>0</v>
      </c>
      <c r="K385">
        <v>10</v>
      </c>
      <c r="L385" t="s">
        <v>34</v>
      </c>
      <c r="M385" t="s">
        <v>35</v>
      </c>
      <c r="N385" t="s">
        <v>6760</v>
      </c>
      <c r="O385" t="s">
        <v>52</v>
      </c>
      <c r="P385" t="s">
        <v>38</v>
      </c>
      <c r="Q385" t="s">
        <v>39</v>
      </c>
      <c r="R385" t="s">
        <v>40</v>
      </c>
      <c r="S385" t="s">
        <v>41</v>
      </c>
      <c r="T385" t="s">
        <v>42</v>
      </c>
      <c r="U385" t="s">
        <v>43</v>
      </c>
      <c r="V385" t="s">
        <v>44</v>
      </c>
      <c r="W385" t="s">
        <v>45</v>
      </c>
      <c r="X385" t="s">
        <v>43</v>
      </c>
      <c r="Y385" t="s">
        <v>56</v>
      </c>
      <c r="Z385" t="s">
        <v>43</v>
      </c>
      <c r="AA385" t="s">
        <v>43</v>
      </c>
      <c r="AB385" t="s">
        <v>43</v>
      </c>
      <c r="AC385" t="e">
        <f>VLOOKUP(Table1[[#This Row],[Capacitance]],Values!A$13:B$50,2,0)</f>
        <v>#N/A</v>
      </c>
      <c r="AE385" t="str">
        <f>CONCATENATE(Table1[[#This Row],[Capacitance]],Table1[[#This Row],[Stock]])</f>
        <v>0.047ÂuF</v>
      </c>
    </row>
    <row r="386" spans="1:31" hidden="1">
      <c r="A386" t="s">
        <v>28</v>
      </c>
      <c r="B386" t="s">
        <v>91</v>
      </c>
      <c r="C386" t="s">
        <v>1242</v>
      </c>
      <c r="D386" t="s">
        <v>1243</v>
      </c>
      <c r="E386" t="s">
        <v>32</v>
      </c>
      <c r="F386" t="s">
        <v>90</v>
      </c>
      <c r="G386">
        <v>0</v>
      </c>
      <c r="H386">
        <v>0</v>
      </c>
      <c r="I386" t="s">
        <v>1067</v>
      </c>
      <c r="J386">
        <v>0</v>
      </c>
      <c r="K386">
        <v>10</v>
      </c>
      <c r="L386" t="s">
        <v>34</v>
      </c>
      <c r="M386" t="s">
        <v>35</v>
      </c>
      <c r="N386" t="s">
        <v>6748</v>
      </c>
      <c r="O386" t="s">
        <v>37</v>
      </c>
      <c r="P386" t="s">
        <v>78</v>
      </c>
      <c r="Q386" t="s">
        <v>54</v>
      </c>
      <c r="R386" t="s">
        <v>40</v>
      </c>
      <c r="S386" t="s">
        <v>55</v>
      </c>
      <c r="T386" t="s">
        <v>42</v>
      </c>
      <c r="U386" t="s">
        <v>43</v>
      </c>
      <c r="V386" t="s">
        <v>44</v>
      </c>
      <c r="W386" t="s">
        <v>45</v>
      </c>
      <c r="X386" t="s">
        <v>43</v>
      </c>
      <c r="Y386" t="s">
        <v>96</v>
      </c>
      <c r="Z386" t="s">
        <v>43</v>
      </c>
      <c r="AA386" t="s">
        <v>43</v>
      </c>
      <c r="AB386" t="s">
        <v>43</v>
      </c>
      <c r="AC386" t="str">
        <f>VLOOKUP(Table1[[#This Row],[Capacitance]],Values!A$13:B$50,2,0)</f>
        <v>STOCK</v>
      </c>
      <c r="AE386" t="str">
        <f>CONCATENATE(Table1[[#This Row],[Capacitance]],Table1[[#This Row],[Stock]])</f>
        <v>10ÂuF</v>
      </c>
    </row>
    <row r="387" spans="1:31" hidden="1">
      <c r="A387" t="s">
        <v>28</v>
      </c>
      <c r="B387" t="s">
        <v>47</v>
      </c>
      <c r="C387" t="s">
        <v>1244</v>
      </c>
      <c r="D387" t="s">
        <v>1245</v>
      </c>
      <c r="E387" t="s">
        <v>32</v>
      </c>
      <c r="F387" t="s">
        <v>174</v>
      </c>
      <c r="G387">
        <v>0</v>
      </c>
      <c r="H387">
        <v>0</v>
      </c>
      <c r="I387" t="s">
        <v>1067</v>
      </c>
      <c r="J387">
        <v>0</v>
      </c>
      <c r="K387">
        <v>1</v>
      </c>
      <c r="L387" t="s">
        <v>34</v>
      </c>
      <c r="M387" t="s">
        <v>35</v>
      </c>
      <c r="N387" t="s">
        <v>6750</v>
      </c>
      <c r="O387" t="s">
        <v>37</v>
      </c>
      <c r="P387" t="s">
        <v>83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44</v>
      </c>
      <c r="W387" t="s">
        <v>45</v>
      </c>
      <c r="X387" t="s">
        <v>43</v>
      </c>
      <c r="Y387" t="s">
        <v>56</v>
      </c>
      <c r="Z387" t="s">
        <v>43</v>
      </c>
      <c r="AA387" t="s">
        <v>43</v>
      </c>
      <c r="AB387" t="s">
        <v>43</v>
      </c>
      <c r="AC387" t="str">
        <f>VLOOKUP(Table1[[#This Row],[Capacitance]],Values!A$13:B$50,2,0)</f>
        <v>STOCK</v>
      </c>
      <c r="AE387" t="str">
        <f>CONCATENATE(Table1[[#This Row],[Capacitance]],Table1[[#This Row],[Stock]])</f>
        <v>2.2ÂuF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9"/>
  <sheetViews>
    <sheetView topLeftCell="AA224" workbookViewId="0">
      <pane xSplit="30340" ySplit="560" topLeftCell="AC1" activePane="bottomLeft"/>
      <selection activeCell="C57" sqref="C57"/>
      <selection pane="topRight" activeCell="AE356" sqref="AE356"/>
      <selection pane="bottomLeft" activeCell="AD490" sqref="AD490"/>
      <selection pane="bottomRight" activeCell="AD384" sqref="AD384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1292</v>
      </c>
      <c r="AD1" t="s">
        <v>1290</v>
      </c>
      <c r="AE1" t="s">
        <v>1296</v>
      </c>
      <c r="AF1" t="s">
        <v>1248</v>
      </c>
    </row>
    <row r="2" spans="1:32" hidden="1">
      <c r="A2" t="s">
        <v>28</v>
      </c>
      <c r="B2" t="s">
        <v>1249</v>
      </c>
      <c r="C2" t="s">
        <v>1250</v>
      </c>
      <c r="D2" t="s">
        <v>1251</v>
      </c>
      <c r="E2" t="s">
        <v>32</v>
      </c>
      <c r="F2" t="s">
        <v>1252</v>
      </c>
      <c r="G2">
        <v>29400</v>
      </c>
      <c r="H2">
        <v>0</v>
      </c>
      <c r="I2">
        <v>0.1</v>
      </c>
      <c r="J2">
        <v>0</v>
      </c>
      <c r="K2">
        <v>1</v>
      </c>
      <c r="L2" t="s">
        <v>34</v>
      </c>
      <c r="M2" t="s">
        <v>35</v>
      </c>
      <c r="N2" t="s">
        <v>6753</v>
      </c>
      <c r="O2" t="s">
        <v>37</v>
      </c>
      <c r="P2" t="s">
        <v>78</v>
      </c>
      <c r="Q2" t="s">
        <v>54</v>
      </c>
      <c r="R2" t="s">
        <v>40</v>
      </c>
      <c r="S2" t="s">
        <v>55</v>
      </c>
      <c r="T2" t="s">
        <v>42</v>
      </c>
      <c r="U2" t="s">
        <v>43</v>
      </c>
      <c r="V2" t="s">
        <v>1253</v>
      </c>
      <c r="W2" t="s">
        <v>1254</v>
      </c>
      <c r="X2" t="s">
        <v>43</v>
      </c>
      <c r="Y2" t="s">
        <v>1255</v>
      </c>
      <c r="Z2" t="s">
        <v>43</v>
      </c>
      <c r="AA2" t="s">
        <v>43</v>
      </c>
      <c r="AB2" t="s">
        <v>43</v>
      </c>
      <c r="AC2" t="e">
        <f>VLOOKUP(Table13[[#This Row],[Capacitance]],Values!A$13:B$50,2,0)</f>
        <v>#N/A</v>
      </c>
      <c r="AE2" t="str">
        <f>CONCATENATE(Table13[[#This Row],[Capacitance]],Table13[[#This Row],[Stock]])</f>
        <v>0.012ÂuF</v>
      </c>
    </row>
    <row r="3" spans="1:32" hidden="1">
      <c r="A3" t="s">
        <v>28</v>
      </c>
      <c r="B3" t="s">
        <v>1297</v>
      </c>
      <c r="C3" t="s">
        <v>1367</v>
      </c>
      <c r="D3" t="s">
        <v>1368</v>
      </c>
      <c r="E3" t="s">
        <v>32</v>
      </c>
      <c r="F3" t="s">
        <v>1369</v>
      </c>
      <c r="G3">
        <v>516230</v>
      </c>
      <c r="H3">
        <v>0</v>
      </c>
      <c r="I3">
        <v>0.2</v>
      </c>
      <c r="J3">
        <v>0</v>
      </c>
      <c r="K3">
        <v>1</v>
      </c>
      <c r="L3" t="s">
        <v>34</v>
      </c>
      <c r="M3" t="s">
        <v>35</v>
      </c>
      <c r="N3" t="s">
        <v>6745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1301</v>
      </c>
      <c r="W3" t="s">
        <v>1302</v>
      </c>
      <c r="X3" t="s">
        <v>43</v>
      </c>
      <c r="Y3" t="s">
        <v>1303</v>
      </c>
      <c r="Z3" t="s">
        <v>43</v>
      </c>
      <c r="AA3" t="s">
        <v>43</v>
      </c>
      <c r="AB3" t="s">
        <v>43</v>
      </c>
      <c r="AC3" s="4" t="str">
        <f>VLOOKUP(Table13[[#This Row],[Capacitance]],Values!A$13:B$50,2,0)</f>
        <v>STOCK</v>
      </c>
      <c r="AD3" t="s">
        <v>1247</v>
      </c>
      <c r="AE3" s="4" t="str">
        <f>CONCATENATE(Table13[[#This Row],[Capacitance]],Table13[[#This Row],[Stock]])</f>
        <v>0.1ÂuFSTOCK</v>
      </c>
    </row>
    <row r="4" spans="1:32" hidden="1">
      <c r="A4" t="s">
        <v>28</v>
      </c>
      <c r="B4" t="s">
        <v>1297</v>
      </c>
      <c r="C4" t="s">
        <v>1953</v>
      </c>
      <c r="D4" t="s">
        <v>1954</v>
      </c>
      <c r="E4" t="s">
        <v>32</v>
      </c>
      <c r="F4" t="s">
        <v>1369</v>
      </c>
      <c r="G4">
        <v>17472</v>
      </c>
      <c r="H4">
        <v>0</v>
      </c>
      <c r="I4">
        <v>0.28000000000000003</v>
      </c>
      <c r="J4">
        <v>0</v>
      </c>
      <c r="K4">
        <v>1</v>
      </c>
      <c r="L4" t="s">
        <v>34</v>
      </c>
      <c r="M4" t="s">
        <v>35</v>
      </c>
      <c r="N4" t="s">
        <v>6745</v>
      </c>
      <c r="O4" t="s">
        <v>37</v>
      </c>
      <c r="P4" t="s">
        <v>178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1301</v>
      </c>
      <c r="W4" t="s">
        <v>1302</v>
      </c>
      <c r="X4" t="s">
        <v>43</v>
      </c>
      <c r="Y4" t="s">
        <v>1303</v>
      </c>
      <c r="Z4" t="s">
        <v>43</v>
      </c>
      <c r="AA4" t="s">
        <v>43</v>
      </c>
      <c r="AB4" t="s">
        <v>43</v>
      </c>
      <c r="AC4" s="4" t="str">
        <f>VLOOKUP(Table13[[#This Row],[Capacitance]],Values!A$13:B$50,2,0)</f>
        <v>STOCK</v>
      </c>
      <c r="AE4" s="4" t="str">
        <f>CONCATENATE(Table13[[#This Row],[Capacitance]],Table13[[#This Row],[Stock]])</f>
        <v>0.1ÂuF</v>
      </c>
    </row>
    <row r="5" spans="1:32" hidden="1">
      <c r="A5" t="s">
        <v>28</v>
      </c>
      <c r="B5" t="s">
        <v>1297</v>
      </c>
      <c r="C5" t="s">
        <v>1304</v>
      </c>
      <c r="D5" t="s">
        <v>1305</v>
      </c>
      <c r="E5" t="s">
        <v>32</v>
      </c>
      <c r="F5" t="s">
        <v>1306</v>
      </c>
      <c r="G5">
        <v>1997401</v>
      </c>
      <c r="H5">
        <v>0</v>
      </c>
      <c r="I5">
        <v>0.1</v>
      </c>
      <c r="J5">
        <v>0</v>
      </c>
      <c r="K5">
        <v>1</v>
      </c>
      <c r="L5" t="s">
        <v>34</v>
      </c>
      <c r="M5" t="s">
        <v>35</v>
      </c>
      <c r="N5" t="s">
        <v>6745</v>
      </c>
      <c r="O5" t="s">
        <v>37</v>
      </c>
      <c r="P5" t="s">
        <v>78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1301</v>
      </c>
      <c r="W5" t="s">
        <v>1302</v>
      </c>
      <c r="X5" t="s">
        <v>43</v>
      </c>
      <c r="Y5" t="s">
        <v>1303</v>
      </c>
      <c r="Z5" t="s">
        <v>43</v>
      </c>
      <c r="AA5" t="s">
        <v>43</v>
      </c>
      <c r="AB5" t="s">
        <v>43</v>
      </c>
      <c r="AC5" s="4" t="str">
        <f>VLOOKUP(Table13[[#This Row],[Capacitance]],Values!A$13:B$50,2,0)</f>
        <v>STOCK</v>
      </c>
      <c r="AE5" s="4" t="str">
        <f>CONCATENATE(Table13[[#This Row],[Capacitance]],Table13[[#This Row],[Stock]])</f>
        <v>0.1ÂuF</v>
      </c>
    </row>
    <row r="6" spans="1:32" hidden="1">
      <c r="A6" t="s">
        <v>28</v>
      </c>
      <c r="B6" t="s">
        <v>1297</v>
      </c>
      <c r="C6" t="s">
        <v>2149</v>
      </c>
      <c r="D6" t="s">
        <v>2150</v>
      </c>
      <c r="E6" t="s">
        <v>32</v>
      </c>
      <c r="F6" t="s">
        <v>1306</v>
      </c>
      <c r="G6">
        <v>17725</v>
      </c>
      <c r="H6">
        <v>0</v>
      </c>
      <c r="I6">
        <v>0.1</v>
      </c>
      <c r="J6">
        <v>0</v>
      </c>
      <c r="K6">
        <v>1</v>
      </c>
      <c r="L6" t="s">
        <v>34</v>
      </c>
      <c r="M6" t="s">
        <v>35</v>
      </c>
      <c r="N6" t="s">
        <v>6745</v>
      </c>
      <c r="O6" t="s">
        <v>37</v>
      </c>
      <c r="P6" t="s">
        <v>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1301</v>
      </c>
      <c r="W6" t="s">
        <v>1302</v>
      </c>
      <c r="X6" t="s">
        <v>43</v>
      </c>
      <c r="Y6" t="s">
        <v>1303</v>
      </c>
      <c r="Z6" t="s">
        <v>43</v>
      </c>
      <c r="AA6" t="s">
        <v>43</v>
      </c>
      <c r="AB6" t="s">
        <v>43</v>
      </c>
      <c r="AC6" s="4" t="str">
        <f>VLOOKUP(Table13[[#This Row],[Capacitance]],Values!A$13:B$50,2,0)</f>
        <v>STOCK</v>
      </c>
      <c r="AE6" s="4" t="str">
        <f>CONCATENATE(Table13[[#This Row],[Capacitance]],Table13[[#This Row],[Stock]])</f>
        <v>0.1ÂuF</v>
      </c>
    </row>
    <row r="7" spans="1:32" hidden="1">
      <c r="A7" t="s">
        <v>28</v>
      </c>
      <c r="B7" t="s">
        <v>1297</v>
      </c>
      <c r="C7" t="s">
        <v>2348</v>
      </c>
      <c r="D7" t="s">
        <v>2349</v>
      </c>
      <c r="E7" t="s">
        <v>32</v>
      </c>
      <c r="F7" t="s">
        <v>2350</v>
      </c>
      <c r="G7">
        <v>281</v>
      </c>
      <c r="H7">
        <v>0</v>
      </c>
      <c r="I7">
        <v>0.11</v>
      </c>
      <c r="J7">
        <v>0</v>
      </c>
      <c r="K7">
        <v>1</v>
      </c>
      <c r="L7" t="s">
        <v>34</v>
      </c>
      <c r="M7" t="s">
        <v>35</v>
      </c>
      <c r="N7" t="s">
        <v>6745</v>
      </c>
      <c r="O7" t="s">
        <v>72</v>
      </c>
      <c r="P7" t="s">
        <v>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1301</v>
      </c>
      <c r="W7" t="s">
        <v>1302</v>
      </c>
      <c r="X7" t="s">
        <v>43</v>
      </c>
      <c r="Y7" t="s">
        <v>1303</v>
      </c>
      <c r="Z7" t="s">
        <v>43</v>
      </c>
      <c r="AA7" t="s">
        <v>43</v>
      </c>
      <c r="AB7" t="s">
        <v>43</v>
      </c>
      <c r="AC7" s="4" t="str">
        <f>VLOOKUP(Table13[[#This Row],[Capacitance]],Values!A$13:B$50,2,0)</f>
        <v>STOCK</v>
      </c>
      <c r="AE7" s="4" t="str">
        <f>CONCATENATE(Table13[[#This Row],[Capacitance]],Table13[[#This Row],[Stock]])</f>
        <v>0.1ÂuF</v>
      </c>
    </row>
    <row r="8" spans="1:32" hidden="1">
      <c r="A8" t="s">
        <v>28</v>
      </c>
      <c r="B8" t="s">
        <v>1297</v>
      </c>
      <c r="C8" t="s">
        <v>2334</v>
      </c>
      <c r="D8" t="s">
        <v>2335</v>
      </c>
      <c r="E8" t="s">
        <v>32</v>
      </c>
      <c r="F8" t="s">
        <v>2336</v>
      </c>
      <c r="G8">
        <v>420</v>
      </c>
      <c r="H8">
        <v>0</v>
      </c>
      <c r="I8">
        <v>0.1</v>
      </c>
      <c r="J8">
        <v>0</v>
      </c>
      <c r="K8">
        <v>1</v>
      </c>
      <c r="L8" t="s">
        <v>34</v>
      </c>
      <c r="M8" t="s">
        <v>35</v>
      </c>
      <c r="N8" t="s">
        <v>6745</v>
      </c>
      <c r="O8" t="s">
        <v>37</v>
      </c>
      <c r="P8" t="s">
        <v>78</v>
      </c>
      <c r="Q8" t="s">
        <v>54</v>
      </c>
      <c r="R8" t="s">
        <v>40</v>
      </c>
      <c r="S8" t="s">
        <v>55</v>
      </c>
      <c r="T8" t="s">
        <v>42</v>
      </c>
      <c r="U8" t="s">
        <v>43</v>
      </c>
      <c r="V8" t="s">
        <v>1301</v>
      </c>
      <c r="W8" t="s">
        <v>1302</v>
      </c>
      <c r="X8" t="s">
        <v>43</v>
      </c>
      <c r="Y8" t="s">
        <v>1303</v>
      </c>
      <c r="Z8" t="s">
        <v>43</v>
      </c>
      <c r="AA8" t="s">
        <v>43</v>
      </c>
      <c r="AB8" t="s">
        <v>43</v>
      </c>
      <c r="AC8" s="4" t="str">
        <f>VLOOKUP(Table13[[#This Row],[Capacitance]],Values!A$13:B$50,2,0)</f>
        <v>STOCK</v>
      </c>
      <c r="AE8" s="4" t="str">
        <f>CONCATENATE(Table13[[#This Row],[Capacitance]],Table13[[#This Row],[Stock]])</f>
        <v>0.1ÂuF</v>
      </c>
    </row>
    <row r="9" spans="1:32" hidden="1">
      <c r="A9" t="s">
        <v>28</v>
      </c>
      <c r="B9" t="s">
        <v>1297</v>
      </c>
      <c r="C9" t="s">
        <v>2164</v>
      </c>
      <c r="D9" t="s">
        <v>2165</v>
      </c>
      <c r="E9" t="s">
        <v>32</v>
      </c>
      <c r="F9" t="s">
        <v>2166</v>
      </c>
      <c r="G9">
        <v>18955</v>
      </c>
      <c r="H9">
        <v>0</v>
      </c>
      <c r="I9">
        <v>0.12</v>
      </c>
      <c r="J9">
        <v>0</v>
      </c>
      <c r="K9">
        <v>1</v>
      </c>
      <c r="L9" t="s">
        <v>34</v>
      </c>
      <c r="M9" t="s">
        <v>35</v>
      </c>
      <c r="N9" t="s">
        <v>6745</v>
      </c>
      <c r="O9" t="s">
        <v>72</v>
      </c>
      <c r="P9" t="s">
        <v>83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1301</v>
      </c>
      <c r="W9" t="s">
        <v>1302</v>
      </c>
      <c r="X9" t="s">
        <v>43</v>
      </c>
      <c r="Y9" t="s">
        <v>1303</v>
      </c>
      <c r="Z9" t="s">
        <v>43</v>
      </c>
      <c r="AA9" t="s">
        <v>43</v>
      </c>
      <c r="AB9" t="s">
        <v>43</v>
      </c>
      <c r="AC9" s="4" t="str">
        <f>VLOOKUP(Table13[[#This Row],[Capacitance]],Values!A$13:B$50,2,0)</f>
        <v>STOCK</v>
      </c>
      <c r="AE9" s="4" t="str">
        <f>CONCATENATE(Table13[[#This Row],[Capacitance]],Table13[[#This Row],[Stock]])</f>
        <v>0.1ÂuF</v>
      </c>
    </row>
    <row r="10" spans="1:32" hidden="1">
      <c r="A10" t="s">
        <v>28</v>
      </c>
      <c r="B10" t="s">
        <v>1297</v>
      </c>
      <c r="C10" t="s">
        <v>2451</v>
      </c>
      <c r="D10" t="s">
        <v>2452</v>
      </c>
      <c r="E10" t="s">
        <v>32</v>
      </c>
      <c r="F10" t="s">
        <v>2453</v>
      </c>
      <c r="G10">
        <v>7</v>
      </c>
      <c r="H10">
        <v>0</v>
      </c>
      <c r="I10">
        <v>0.1</v>
      </c>
      <c r="J10">
        <v>0</v>
      </c>
      <c r="K10">
        <v>1</v>
      </c>
      <c r="L10" t="s">
        <v>34</v>
      </c>
      <c r="M10" t="s">
        <v>35</v>
      </c>
      <c r="N10" t="s">
        <v>6745</v>
      </c>
      <c r="O10" t="s">
        <v>189</v>
      </c>
      <c r="P10" t="s">
        <v>78</v>
      </c>
      <c r="Q10" t="s">
        <v>190</v>
      </c>
      <c r="R10" t="s">
        <v>40</v>
      </c>
      <c r="S10" t="s">
        <v>191</v>
      </c>
      <c r="T10" t="s">
        <v>42</v>
      </c>
      <c r="U10" t="s">
        <v>43</v>
      </c>
      <c r="V10" t="s">
        <v>1301</v>
      </c>
      <c r="W10" t="s">
        <v>1302</v>
      </c>
      <c r="X10" t="s">
        <v>43</v>
      </c>
      <c r="Y10" t="s">
        <v>1303</v>
      </c>
      <c r="Z10" t="s">
        <v>43</v>
      </c>
      <c r="AA10" t="s">
        <v>43</v>
      </c>
      <c r="AB10" t="s">
        <v>43</v>
      </c>
      <c r="AC10" s="4" t="str">
        <f>VLOOKUP(Table13[[#This Row],[Capacitance]],Values!A$13:B$50,2,0)</f>
        <v>STOCK</v>
      </c>
      <c r="AE10" s="4" t="str">
        <f>CONCATENATE(Table13[[#This Row],[Capacitance]],Table13[[#This Row],[Stock]])</f>
        <v>0.1ÂuF</v>
      </c>
    </row>
    <row r="11" spans="1:32" hidden="1">
      <c r="A11" t="s">
        <v>28</v>
      </c>
      <c r="B11" t="s">
        <v>1297</v>
      </c>
      <c r="C11" t="s">
        <v>1307</v>
      </c>
      <c r="D11" t="s">
        <v>1308</v>
      </c>
      <c r="E11" t="s">
        <v>32</v>
      </c>
      <c r="F11" t="s">
        <v>1309</v>
      </c>
      <c r="G11">
        <v>6563687</v>
      </c>
      <c r="H11">
        <v>0</v>
      </c>
      <c r="I11">
        <v>0.1</v>
      </c>
      <c r="J11">
        <v>0</v>
      </c>
      <c r="K11">
        <v>1</v>
      </c>
      <c r="L11" t="s">
        <v>34</v>
      </c>
      <c r="M11" t="s">
        <v>35</v>
      </c>
      <c r="N11" t="s">
        <v>6745</v>
      </c>
      <c r="O11" t="s">
        <v>37</v>
      </c>
      <c r="P11" t="s">
        <v>83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1301</v>
      </c>
      <c r="W11" t="s">
        <v>1302</v>
      </c>
      <c r="X11" t="s">
        <v>43</v>
      </c>
      <c r="Y11" t="s">
        <v>1303</v>
      </c>
      <c r="Z11" t="s">
        <v>43</v>
      </c>
      <c r="AA11" t="s">
        <v>43</v>
      </c>
      <c r="AB11" t="s">
        <v>43</v>
      </c>
      <c r="AC11" s="4" t="str">
        <f>VLOOKUP(Table13[[#This Row],[Capacitance]],Values!A$13:B$50,2,0)</f>
        <v>STOCK</v>
      </c>
      <c r="AE11" s="4" t="str">
        <f>CONCATENATE(Table13[[#This Row],[Capacitance]],Table13[[#This Row],[Stock]])</f>
        <v>0.1ÂuF</v>
      </c>
    </row>
    <row r="12" spans="1:32" hidden="1">
      <c r="A12" t="s">
        <v>28</v>
      </c>
      <c r="B12" t="s">
        <v>1297</v>
      </c>
      <c r="C12" t="s">
        <v>2147</v>
      </c>
      <c r="D12" t="s">
        <v>2148</v>
      </c>
      <c r="E12" t="s">
        <v>32</v>
      </c>
      <c r="F12" t="s">
        <v>1309</v>
      </c>
      <c r="G12">
        <v>19390</v>
      </c>
      <c r="H12">
        <v>0</v>
      </c>
      <c r="I12">
        <v>0.1</v>
      </c>
      <c r="J12">
        <v>0</v>
      </c>
      <c r="K12">
        <v>1</v>
      </c>
      <c r="L12" t="s">
        <v>34</v>
      </c>
      <c r="M12" t="s">
        <v>35</v>
      </c>
      <c r="N12" t="s">
        <v>6745</v>
      </c>
      <c r="O12" t="s">
        <v>37</v>
      </c>
      <c r="P12" t="s">
        <v>83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1301</v>
      </c>
      <c r="W12" t="s">
        <v>1302</v>
      </c>
      <c r="X12" t="s">
        <v>43</v>
      </c>
      <c r="Y12" t="s">
        <v>1303</v>
      </c>
      <c r="Z12" t="s">
        <v>43</v>
      </c>
      <c r="AA12" t="s">
        <v>43</v>
      </c>
      <c r="AB12" t="s">
        <v>43</v>
      </c>
      <c r="AC12" s="4" t="str">
        <f>VLOOKUP(Table13[[#This Row],[Capacitance]],Values!A$13:B$50,2,0)</f>
        <v>STOCK</v>
      </c>
      <c r="AE12" s="4" t="str">
        <f>CONCATENATE(Table13[[#This Row],[Capacitance]],Table13[[#This Row],[Stock]])</f>
        <v>0.1ÂuF</v>
      </c>
    </row>
    <row r="13" spans="1:32" hidden="1">
      <c r="A13" t="s">
        <v>28</v>
      </c>
      <c r="B13" t="s">
        <v>1297</v>
      </c>
      <c r="C13" t="s">
        <v>2353</v>
      </c>
      <c r="D13" t="s">
        <v>2354</v>
      </c>
      <c r="E13" t="s">
        <v>32</v>
      </c>
      <c r="F13" t="s">
        <v>2166</v>
      </c>
      <c r="G13">
        <v>24</v>
      </c>
      <c r="H13">
        <v>0</v>
      </c>
      <c r="I13">
        <v>0.12</v>
      </c>
      <c r="J13">
        <v>0</v>
      </c>
      <c r="K13">
        <v>1</v>
      </c>
      <c r="L13" t="s">
        <v>34</v>
      </c>
      <c r="M13" t="s">
        <v>35</v>
      </c>
      <c r="N13" t="s">
        <v>6745</v>
      </c>
      <c r="O13" t="s">
        <v>72</v>
      </c>
      <c r="P13" t="s">
        <v>83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1301</v>
      </c>
      <c r="W13" t="s">
        <v>1302</v>
      </c>
      <c r="X13" t="s">
        <v>43</v>
      </c>
      <c r="Y13" t="s">
        <v>1303</v>
      </c>
      <c r="Z13" t="s">
        <v>43</v>
      </c>
      <c r="AA13" t="s">
        <v>43</v>
      </c>
      <c r="AB13" t="s">
        <v>43</v>
      </c>
      <c r="AC13" s="4" t="str">
        <f>VLOOKUP(Table13[[#This Row],[Capacitance]],Values!A$13:B$50,2,0)</f>
        <v>STOCK</v>
      </c>
      <c r="AE13" s="4" t="str">
        <f>CONCATENATE(Table13[[#This Row],[Capacitance]],Table13[[#This Row],[Stock]])</f>
        <v>0.1ÂuF</v>
      </c>
    </row>
    <row r="14" spans="1:32" hidden="1">
      <c r="A14" t="s">
        <v>28</v>
      </c>
      <c r="B14" t="s">
        <v>1297</v>
      </c>
      <c r="C14" t="s">
        <v>2227</v>
      </c>
      <c r="D14" t="s">
        <v>2228</v>
      </c>
      <c r="E14" t="s">
        <v>32</v>
      </c>
      <c r="F14" t="s">
        <v>2229</v>
      </c>
      <c r="G14">
        <v>15334</v>
      </c>
      <c r="H14">
        <v>0</v>
      </c>
      <c r="I14">
        <v>0.22</v>
      </c>
      <c r="J14">
        <v>0</v>
      </c>
      <c r="K14">
        <v>1</v>
      </c>
      <c r="L14" t="s">
        <v>34</v>
      </c>
      <c r="M14" t="s">
        <v>35</v>
      </c>
      <c r="N14" t="s">
        <v>36</v>
      </c>
      <c r="O14" t="s">
        <v>72</v>
      </c>
      <c r="P14" t="s">
        <v>64</v>
      </c>
      <c r="Q14" t="s">
        <v>478</v>
      </c>
      <c r="R14" t="s">
        <v>40</v>
      </c>
      <c r="S14" t="s">
        <v>41</v>
      </c>
      <c r="T14" t="s">
        <v>42</v>
      </c>
      <c r="U14" t="s">
        <v>43</v>
      </c>
      <c r="V14" t="s">
        <v>1301</v>
      </c>
      <c r="W14" t="s">
        <v>1302</v>
      </c>
      <c r="X14" t="s">
        <v>43</v>
      </c>
      <c r="Y14" t="s">
        <v>1895</v>
      </c>
      <c r="Z14" t="s">
        <v>43</v>
      </c>
      <c r="AA14" t="s">
        <v>43</v>
      </c>
      <c r="AB14" t="s">
        <v>43</v>
      </c>
      <c r="AC14" s="4" t="str">
        <f>VLOOKUP(Table13[[#This Row],[Capacitance]],Values!A$13:B$50,2,0)</f>
        <v>STOCK</v>
      </c>
      <c r="AE14" s="4" t="str">
        <f>CONCATENATE(Table13[[#This Row],[Capacitance]],Table13[[#This Row],[Stock]])</f>
        <v>10000pF</v>
      </c>
    </row>
    <row r="15" spans="1:32" hidden="1">
      <c r="A15" t="s">
        <v>28</v>
      </c>
      <c r="B15" t="s">
        <v>1297</v>
      </c>
      <c r="C15" t="s">
        <v>2395</v>
      </c>
      <c r="D15" t="s">
        <v>2396</v>
      </c>
      <c r="E15" t="s">
        <v>32</v>
      </c>
      <c r="F15" t="s">
        <v>2397</v>
      </c>
      <c r="G15">
        <v>87550</v>
      </c>
      <c r="H15">
        <v>0</v>
      </c>
      <c r="I15">
        <v>0.1</v>
      </c>
      <c r="J15">
        <v>0</v>
      </c>
      <c r="K15">
        <v>1</v>
      </c>
      <c r="L15" t="s">
        <v>34</v>
      </c>
      <c r="M15" t="s">
        <v>35</v>
      </c>
      <c r="N15" t="s">
        <v>6745</v>
      </c>
      <c r="O15" t="s">
        <v>189</v>
      </c>
      <c r="P15" t="s">
        <v>83</v>
      </c>
      <c r="Q15" t="s">
        <v>190</v>
      </c>
      <c r="R15" t="s">
        <v>40</v>
      </c>
      <c r="S15" t="s">
        <v>191</v>
      </c>
      <c r="T15" t="s">
        <v>42</v>
      </c>
      <c r="U15" t="s">
        <v>43</v>
      </c>
      <c r="V15" t="s">
        <v>1301</v>
      </c>
      <c r="W15" t="s">
        <v>1302</v>
      </c>
      <c r="X15" t="s">
        <v>43</v>
      </c>
      <c r="Y15" t="s">
        <v>1303</v>
      </c>
      <c r="Z15" t="s">
        <v>43</v>
      </c>
      <c r="AA15" t="s">
        <v>43</v>
      </c>
      <c r="AB15" t="s">
        <v>43</v>
      </c>
      <c r="AC15" s="4" t="str">
        <f>VLOOKUP(Table13[[#This Row],[Capacitance]],Values!A$13:B$50,2,0)</f>
        <v>STOCK</v>
      </c>
      <c r="AE15" s="4" t="str">
        <f>CONCATENATE(Table13[[#This Row],[Capacitance]],Table13[[#This Row],[Stock]])</f>
        <v>0.1ÂuF</v>
      </c>
    </row>
    <row r="16" spans="1:32" hidden="1">
      <c r="A16" t="s">
        <v>28</v>
      </c>
      <c r="B16" t="s">
        <v>1297</v>
      </c>
      <c r="C16" t="s">
        <v>2398</v>
      </c>
      <c r="D16" t="s">
        <v>2399</v>
      </c>
      <c r="E16" t="s">
        <v>32</v>
      </c>
      <c r="F16" t="s">
        <v>2400</v>
      </c>
      <c r="G16">
        <v>92</v>
      </c>
      <c r="H16">
        <v>0</v>
      </c>
      <c r="I16">
        <v>0.1</v>
      </c>
      <c r="J16">
        <v>0</v>
      </c>
      <c r="K16">
        <v>1</v>
      </c>
      <c r="L16" t="s">
        <v>34</v>
      </c>
      <c r="M16" t="s">
        <v>35</v>
      </c>
      <c r="N16" t="s">
        <v>6745</v>
      </c>
      <c r="O16" t="s">
        <v>37</v>
      </c>
      <c r="P16" t="s">
        <v>83</v>
      </c>
      <c r="Q16" t="s">
        <v>54</v>
      </c>
      <c r="R16" t="s">
        <v>40</v>
      </c>
      <c r="S16" t="s">
        <v>55</v>
      </c>
      <c r="T16" t="s">
        <v>42</v>
      </c>
      <c r="U16" t="s">
        <v>43</v>
      </c>
      <c r="V16" t="s">
        <v>1301</v>
      </c>
      <c r="W16" t="s">
        <v>1302</v>
      </c>
      <c r="X16" t="s">
        <v>43</v>
      </c>
      <c r="Y16" t="s">
        <v>1303</v>
      </c>
      <c r="Z16" t="s">
        <v>43</v>
      </c>
      <c r="AA16" t="s">
        <v>43</v>
      </c>
      <c r="AB16" t="s">
        <v>43</v>
      </c>
      <c r="AC16" s="4" t="str">
        <f>VLOOKUP(Table13[[#This Row],[Capacitance]],Values!A$13:B$50,2,0)</f>
        <v>STOCK</v>
      </c>
      <c r="AE16" s="4" t="str">
        <f>CONCATENATE(Table13[[#This Row],[Capacitance]],Table13[[#This Row],[Stock]])</f>
        <v>0.1ÂuF</v>
      </c>
    </row>
    <row r="17" spans="1:32" hidden="1">
      <c r="A17" s="5" t="s">
        <v>28</v>
      </c>
      <c r="B17" s="5" t="s">
        <v>1297</v>
      </c>
      <c r="C17" s="5" t="s">
        <v>1343</v>
      </c>
      <c r="D17" s="5" t="s">
        <v>1344</v>
      </c>
      <c r="E17" s="5" t="s">
        <v>32</v>
      </c>
      <c r="F17" s="5" t="s">
        <v>1345</v>
      </c>
      <c r="G17" s="5">
        <v>172932</v>
      </c>
      <c r="H17" s="5">
        <v>0</v>
      </c>
      <c r="I17" s="5">
        <v>0.15</v>
      </c>
      <c r="J17" s="5">
        <v>0</v>
      </c>
      <c r="K17" s="5">
        <v>1</v>
      </c>
      <c r="L17" s="5" t="s">
        <v>34</v>
      </c>
      <c r="M17" s="5" t="s">
        <v>35</v>
      </c>
      <c r="N17" s="5" t="s">
        <v>6766</v>
      </c>
      <c r="O17" s="5" t="s">
        <v>37</v>
      </c>
      <c r="P17" s="5" t="s">
        <v>78</v>
      </c>
      <c r="Q17" s="5" t="s">
        <v>39</v>
      </c>
      <c r="R17" s="5" t="s">
        <v>40</v>
      </c>
      <c r="S17" s="5" t="s">
        <v>41</v>
      </c>
      <c r="T17" s="5" t="s">
        <v>42</v>
      </c>
      <c r="U17" s="5" t="s">
        <v>43</v>
      </c>
      <c r="V17" s="5" t="s">
        <v>1301</v>
      </c>
      <c r="W17" s="5" t="s">
        <v>1302</v>
      </c>
      <c r="X17" s="5" t="s">
        <v>43</v>
      </c>
      <c r="Y17" s="5" t="s">
        <v>1303</v>
      </c>
      <c r="Z17" s="5" t="s">
        <v>43</v>
      </c>
      <c r="AA17" s="5" t="s">
        <v>43</v>
      </c>
      <c r="AB17" s="5" t="s">
        <v>43</v>
      </c>
      <c r="AC17" s="6" t="e">
        <f>VLOOKUP(Table13[[#This Row],[Capacitance]],Values!A$13:B$50,2,0)</f>
        <v>#N/A</v>
      </c>
      <c r="AD17" s="5"/>
      <c r="AE17" s="6" t="str">
        <f>CONCATENATE(Table13[[#This Row],[Capacitance]],Table13[[#This Row],[Stock]])</f>
        <v>0.47ÂuF</v>
      </c>
      <c r="AF17" s="5"/>
    </row>
    <row r="18" spans="1:32" hidden="1">
      <c r="A18" t="s">
        <v>28</v>
      </c>
      <c r="B18" t="s">
        <v>1297</v>
      </c>
      <c r="C18" t="s">
        <v>1316</v>
      </c>
      <c r="D18" t="s">
        <v>1317</v>
      </c>
      <c r="E18" t="s">
        <v>32</v>
      </c>
      <c r="F18" t="s">
        <v>1318</v>
      </c>
      <c r="G18">
        <v>6721402</v>
      </c>
      <c r="H18">
        <v>0</v>
      </c>
      <c r="I18">
        <v>0.1</v>
      </c>
      <c r="J18">
        <v>0</v>
      </c>
      <c r="K18">
        <v>1</v>
      </c>
      <c r="L18" t="s">
        <v>34</v>
      </c>
      <c r="M18" t="s">
        <v>35</v>
      </c>
      <c r="N18" t="s">
        <v>6745</v>
      </c>
      <c r="O18" t="s">
        <v>37</v>
      </c>
      <c r="P18" t="s">
        <v>38</v>
      </c>
      <c r="Q18" t="s">
        <v>39</v>
      </c>
      <c r="R18" t="s">
        <v>40</v>
      </c>
      <c r="S18" t="s">
        <v>41</v>
      </c>
      <c r="T18" t="s">
        <v>42</v>
      </c>
      <c r="U18" t="s">
        <v>43</v>
      </c>
      <c r="V18" t="s">
        <v>1301</v>
      </c>
      <c r="W18" t="s">
        <v>1302</v>
      </c>
      <c r="X18" t="s">
        <v>43</v>
      </c>
      <c r="Y18" t="s">
        <v>1303</v>
      </c>
      <c r="Z18" t="s">
        <v>43</v>
      </c>
      <c r="AA18" t="s">
        <v>43</v>
      </c>
      <c r="AB18" t="s">
        <v>43</v>
      </c>
      <c r="AC18" s="4" t="str">
        <f>VLOOKUP(Table13[[#This Row],[Capacitance]],Values!A$13:B$50,2,0)</f>
        <v>STOCK</v>
      </c>
      <c r="AE18" s="4" t="str">
        <f>CONCATENATE(Table13[[#This Row],[Capacitance]],Table13[[#This Row],[Stock]])</f>
        <v>0.1ÂuF</v>
      </c>
    </row>
    <row r="19" spans="1:32" hidden="1">
      <c r="A19" t="s">
        <v>28</v>
      </c>
      <c r="B19" t="s">
        <v>1297</v>
      </c>
      <c r="C19" t="s">
        <v>1349</v>
      </c>
      <c r="D19" t="s">
        <v>1350</v>
      </c>
      <c r="E19" t="s">
        <v>32</v>
      </c>
      <c r="F19" t="s">
        <v>1351</v>
      </c>
      <c r="G19">
        <v>330657</v>
      </c>
      <c r="H19">
        <v>0</v>
      </c>
      <c r="I19">
        <v>0.17</v>
      </c>
      <c r="J19">
        <v>0</v>
      </c>
      <c r="K19">
        <v>1</v>
      </c>
      <c r="L19" t="s">
        <v>34</v>
      </c>
      <c r="M19" t="s">
        <v>35</v>
      </c>
      <c r="N19" t="s">
        <v>6766</v>
      </c>
      <c r="O19" t="s">
        <v>37</v>
      </c>
      <c r="P19" t="s">
        <v>83</v>
      </c>
      <c r="Q19" t="s">
        <v>39</v>
      </c>
      <c r="R19" t="s">
        <v>40</v>
      </c>
      <c r="S19" t="s">
        <v>41</v>
      </c>
      <c r="T19" t="s">
        <v>42</v>
      </c>
      <c r="U19" t="s">
        <v>43</v>
      </c>
      <c r="V19" t="s">
        <v>1301</v>
      </c>
      <c r="W19" t="s">
        <v>1302</v>
      </c>
      <c r="X19" t="s">
        <v>43</v>
      </c>
      <c r="Y19" t="s">
        <v>1303</v>
      </c>
      <c r="Z19" t="s">
        <v>43</v>
      </c>
      <c r="AA19" t="s">
        <v>43</v>
      </c>
      <c r="AB19" t="s">
        <v>43</v>
      </c>
      <c r="AC19" s="4" t="e">
        <f>VLOOKUP(Table13[[#This Row],[Capacitance]],Values!A$13:B$50,2,0)</f>
        <v>#N/A</v>
      </c>
      <c r="AE19" s="4" t="str">
        <f>CONCATENATE(Table13[[#This Row],[Capacitance]],Table13[[#This Row],[Stock]])</f>
        <v>0.47ÂuF</v>
      </c>
    </row>
    <row r="20" spans="1:32" hidden="1">
      <c r="A20" t="s">
        <v>28</v>
      </c>
      <c r="B20" t="s">
        <v>1297</v>
      </c>
      <c r="C20" t="s">
        <v>2351</v>
      </c>
      <c r="D20" t="s">
        <v>2352</v>
      </c>
      <c r="E20" t="s">
        <v>32</v>
      </c>
      <c r="F20" t="s">
        <v>1318</v>
      </c>
      <c r="G20">
        <v>6186</v>
      </c>
      <c r="H20">
        <v>0</v>
      </c>
      <c r="I20">
        <v>0.12</v>
      </c>
      <c r="J20">
        <v>0</v>
      </c>
      <c r="K20">
        <v>1</v>
      </c>
      <c r="L20" t="s">
        <v>34</v>
      </c>
      <c r="M20" t="s">
        <v>35</v>
      </c>
      <c r="N20" t="s">
        <v>6745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1301</v>
      </c>
      <c r="W20" t="s">
        <v>1302</v>
      </c>
      <c r="X20" t="s">
        <v>43</v>
      </c>
      <c r="Y20" t="s">
        <v>1303</v>
      </c>
      <c r="Z20" t="s">
        <v>43</v>
      </c>
      <c r="AA20" t="s">
        <v>43</v>
      </c>
      <c r="AB20" t="s">
        <v>43</v>
      </c>
      <c r="AC20" s="4" t="str">
        <f>VLOOKUP(Table13[[#This Row],[Capacitance]],Values!A$13:B$50,2,0)</f>
        <v>STOCK</v>
      </c>
      <c r="AE20" s="4" t="str">
        <f>CONCATENATE(Table13[[#This Row],[Capacitance]],Table13[[#This Row],[Stock]])</f>
        <v>0.1ÂuF</v>
      </c>
    </row>
    <row r="21" spans="1:32" hidden="1">
      <c r="A21" t="s">
        <v>28</v>
      </c>
      <c r="B21" t="s">
        <v>1297</v>
      </c>
      <c r="C21" t="s">
        <v>2404</v>
      </c>
      <c r="D21" t="s">
        <v>2405</v>
      </c>
      <c r="E21" t="s">
        <v>32</v>
      </c>
      <c r="F21" t="s">
        <v>2406</v>
      </c>
      <c r="G21">
        <v>35990</v>
      </c>
      <c r="H21">
        <v>0</v>
      </c>
      <c r="I21">
        <v>0.1</v>
      </c>
      <c r="J21">
        <v>0</v>
      </c>
      <c r="K21">
        <v>1</v>
      </c>
      <c r="L21" t="s">
        <v>34</v>
      </c>
      <c r="M21" t="s">
        <v>35</v>
      </c>
      <c r="N21" t="s">
        <v>6745</v>
      </c>
      <c r="O21" t="s">
        <v>37</v>
      </c>
      <c r="P21" t="s">
        <v>53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1301</v>
      </c>
      <c r="W21" t="s">
        <v>1302</v>
      </c>
      <c r="X21" t="s">
        <v>43</v>
      </c>
      <c r="Y21" t="s">
        <v>1303</v>
      </c>
      <c r="Z21" t="s">
        <v>43</v>
      </c>
      <c r="AA21" t="s">
        <v>43</v>
      </c>
      <c r="AB21" t="s">
        <v>43</v>
      </c>
      <c r="AC21" s="4" t="str">
        <f>VLOOKUP(Table13[[#This Row],[Capacitance]],Values!A$13:B$50,2,0)</f>
        <v>STOCK</v>
      </c>
      <c r="AE21" s="4" t="str">
        <f>CONCATENATE(Table13[[#This Row],[Capacitance]],Table13[[#This Row],[Stock]])</f>
        <v>0.1ÂuF</v>
      </c>
    </row>
    <row r="22" spans="1:32" hidden="1">
      <c r="A22" t="s">
        <v>28</v>
      </c>
      <c r="B22" t="s">
        <v>1297</v>
      </c>
      <c r="C22" t="s">
        <v>1637</v>
      </c>
      <c r="D22" t="s">
        <v>1638</v>
      </c>
      <c r="E22" t="s">
        <v>32</v>
      </c>
      <c r="F22" t="s">
        <v>1639</v>
      </c>
      <c r="G22">
        <v>211791</v>
      </c>
      <c r="H22">
        <v>0</v>
      </c>
      <c r="I22">
        <v>0.1</v>
      </c>
      <c r="J22">
        <v>0</v>
      </c>
      <c r="K22">
        <v>1</v>
      </c>
      <c r="L22" t="s">
        <v>34</v>
      </c>
      <c r="M22" t="s">
        <v>35</v>
      </c>
      <c r="N22" t="s">
        <v>6746</v>
      </c>
      <c r="O22" t="s">
        <v>37</v>
      </c>
      <c r="P22" t="s">
        <v>64</v>
      </c>
      <c r="Q22" t="s">
        <v>39</v>
      </c>
      <c r="R22" t="s">
        <v>40</v>
      </c>
      <c r="S22" t="s">
        <v>41</v>
      </c>
      <c r="T22" t="s">
        <v>42</v>
      </c>
      <c r="U22" t="s">
        <v>43</v>
      </c>
      <c r="V22" t="s">
        <v>1301</v>
      </c>
      <c r="W22" t="s">
        <v>1302</v>
      </c>
      <c r="X22" t="s">
        <v>43</v>
      </c>
      <c r="Y22" t="s">
        <v>1303</v>
      </c>
      <c r="Z22" t="s">
        <v>43</v>
      </c>
      <c r="AA22" t="s">
        <v>43</v>
      </c>
      <c r="AB22" t="s">
        <v>43</v>
      </c>
      <c r="AC22" s="4" t="str">
        <f>VLOOKUP(Table13[[#This Row],[Capacitance]],Values!A$13:B$50,2,0)</f>
        <v>STOCK</v>
      </c>
      <c r="AE22" s="4" t="str">
        <f>CONCATENATE(Table13[[#This Row],[Capacitance]],Table13[[#This Row],[Stock]])</f>
        <v>0.22ÂuF</v>
      </c>
    </row>
    <row r="23" spans="1:32" hidden="1">
      <c r="A23" t="s">
        <v>28</v>
      </c>
      <c r="B23" t="s">
        <v>1297</v>
      </c>
      <c r="C23" t="s">
        <v>1996</v>
      </c>
      <c r="D23" t="s">
        <v>1997</v>
      </c>
      <c r="E23" t="s">
        <v>32</v>
      </c>
      <c r="F23" t="s">
        <v>1639</v>
      </c>
      <c r="G23">
        <v>27110</v>
      </c>
      <c r="H23">
        <v>0</v>
      </c>
      <c r="I23">
        <v>0.16</v>
      </c>
      <c r="J23">
        <v>0</v>
      </c>
      <c r="K23">
        <v>1</v>
      </c>
      <c r="L23" t="s">
        <v>34</v>
      </c>
      <c r="M23" t="s">
        <v>35</v>
      </c>
      <c r="N23" t="s">
        <v>6746</v>
      </c>
      <c r="O23" t="s">
        <v>37</v>
      </c>
      <c r="P23" t="s">
        <v>64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1301</v>
      </c>
      <c r="W23" t="s">
        <v>1302</v>
      </c>
      <c r="X23" t="s">
        <v>43</v>
      </c>
      <c r="Y23" t="s">
        <v>1303</v>
      </c>
      <c r="Z23" t="s">
        <v>43</v>
      </c>
      <c r="AA23" t="s">
        <v>43</v>
      </c>
      <c r="AB23" t="s">
        <v>43</v>
      </c>
      <c r="AC23" s="4" t="str">
        <f>VLOOKUP(Table13[[#This Row],[Capacitance]],Values!A$13:B$50,2,0)</f>
        <v>STOCK</v>
      </c>
      <c r="AE23" s="4" t="str">
        <f>CONCATENATE(Table13[[#This Row],[Capacitance]],Table13[[#This Row],[Stock]])</f>
        <v>0.22ÂuF</v>
      </c>
    </row>
    <row r="24" spans="1:32" hidden="1">
      <c r="A24" t="s">
        <v>28</v>
      </c>
      <c r="B24" t="s">
        <v>1297</v>
      </c>
      <c r="C24" t="s">
        <v>2001</v>
      </c>
      <c r="D24" t="s">
        <v>2002</v>
      </c>
      <c r="E24" t="s">
        <v>32</v>
      </c>
      <c r="F24" t="s">
        <v>2003</v>
      </c>
      <c r="G24">
        <v>6690</v>
      </c>
      <c r="H24">
        <v>0</v>
      </c>
      <c r="I24">
        <v>0.16</v>
      </c>
      <c r="J24">
        <v>0</v>
      </c>
      <c r="K24">
        <v>1</v>
      </c>
      <c r="L24" t="s">
        <v>34</v>
      </c>
      <c r="M24" t="s">
        <v>35</v>
      </c>
      <c r="N24" t="s">
        <v>6746</v>
      </c>
      <c r="O24" t="s">
        <v>37</v>
      </c>
      <c r="P24" t="s">
        <v>64</v>
      </c>
      <c r="Q24" t="s">
        <v>54</v>
      </c>
      <c r="R24" t="s">
        <v>40</v>
      </c>
      <c r="S24" t="s">
        <v>55</v>
      </c>
      <c r="T24" t="s">
        <v>42</v>
      </c>
      <c r="U24" t="s">
        <v>43</v>
      </c>
      <c r="V24" t="s">
        <v>1301</v>
      </c>
      <c r="W24" t="s">
        <v>1302</v>
      </c>
      <c r="X24" t="s">
        <v>43</v>
      </c>
      <c r="Y24" t="s">
        <v>1303</v>
      </c>
      <c r="Z24" t="s">
        <v>43</v>
      </c>
      <c r="AA24" t="s">
        <v>43</v>
      </c>
      <c r="AB24" t="s">
        <v>43</v>
      </c>
      <c r="AC24" s="4" t="str">
        <f>VLOOKUP(Table13[[#This Row],[Capacitance]],Values!A$13:B$50,2,0)</f>
        <v>STOCK</v>
      </c>
      <c r="AE24" s="4" t="str">
        <f>CONCATENATE(Table13[[#This Row],[Capacitance]],Table13[[#This Row],[Stock]])</f>
        <v>0.22ÂuF</v>
      </c>
    </row>
    <row r="25" spans="1:32" hidden="1">
      <c r="A25" t="s">
        <v>28</v>
      </c>
      <c r="B25" t="s">
        <v>1297</v>
      </c>
      <c r="C25" t="s">
        <v>1717</v>
      </c>
      <c r="D25" t="s">
        <v>1718</v>
      </c>
      <c r="E25" t="s">
        <v>32</v>
      </c>
      <c r="F25" t="s">
        <v>1719</v>
      </c>
      <c r="G25">
        <v>422251</v>
      </c>
      <c r="H25">
        <v>0</v>
      </c>
      <c r="I25">
        <v>0.12</v>
      </c>
      <c r="J25">
        <v>0</v>
      </c>
      <c r="K25">
        <v>1</v>
      </c>
      <c r="L25" t="s">
        <v>34</v>
      </c>
      <c r="M25" t="s">
        <v>35</v>
      </c>
      <c r="N25" t="s">
        <v>6746</v>
      </c>
      <c r="O25" t="s">
        <v>37</v>
      </c>
      <c r="P25" t="s">
        <v>78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1301</v>
      </c>
      <c r="W25" t="s">
        <v>1302</v>
      </c>
      <c r="X25" t="s">
        <v>43</v>
      </c>
      <c r="Y25" t="s">
        <v>1303</v>
      </c>
      <c r="Z25" t="s">
        <v>43</v>
      </c>
      <c r="AA25" t="s">
        <v>43</v>
      </c>
      <c r="AB25" t="s">
        <v>43</v>
      </c>
      <c r="AC25" s="4" t="str">
        <f>VLOOKUP(Table13[[#This Row],[Capacitance]],Values!A$13:B$50,2,0)</f>
        <v>STOCK</v>
      </c>
      <c r="AE25" s="4" t="str">
        <f>CONCATENATE(Table13[[#This Row],[Capacitance]],Table13[[#This Row],[Stock]])</f>
        <v>0.22ÂuF</v>
      </c>
    </row>
    <row r="26" spans="1:32" hidden="1">
      <c r="A26" t="s">
        <v>28</v>
      </c>
      <c r="B26" t="s">
        <v>1297</v>
      </c>
      <c r="C26" t="s">
        <v>1340</v>
      </c>
      <c r="D26" t="s">
        <v>1341</v>
      </c>
      <c r="E26" t="s">
        <v>32</v>
      </c>
      <c r="F26" t="s">
        <v>1342</v>
      </c>
      <c r="G26">
        <v>316886</v>
      </c>
      <c r="H26">
        <v>0</v>
      </c>
      <c r="I26">
        <v>0.14000000000000001</v>
      </c>
      <c r="J26">
        <v>0</v>
      </c>
      <c r="K26">
        <v>1</v>
      </c>
      <c r="L26" t="s">
        <v>34</v>
      </c>
      <c r="M26" t="s">
        <v>35</v>
      </c>
      <c r="N26" t="s">
        <v>6746</v>
      </c>
      <c r="O26" t="s">
        <v>37</v>
      </c>
      <c r="P26" t="s">
        <v>83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1301</v>
      </c>
      <c r="W26" t="s">
        <v>1302</v>
      </c>
      <c r="X26" t="s">
        <v>43</v>
      </c>
      <c r="Y26" t="s">
        <v>1303</v>
      </c>
      <c r="Z26" t="s">
        <v>43</v>
      </c>
      <c r="AA26" t="s">
        <v>43</v>
      </c>
      <c r="AB26" t="s">
        <v>43</v>
      </c>
      <c r="AC26" s="4" t="str">
        <f>VLOOKUP(Table13[[#This Row],[Capacitance]],Values!A$13:B$50,2,0)</f>
        <v>STOCK</v>
      </c>
      <c r="AD26" t="s">
        <v>1247</v>
      </c>
      <c r="AE26" s="4" t="str">
        <f>CONCATENATE(Table13[[#This Row],[Capacitance]],Table13[[#This Row],[Stock]])</f>
        <v>0.22ÂuFSTOCK</v>
      </c>
    </row>
    <row r="27" spans="1:32" hidden="1">
      <c r="A27" t="s">
        <v>28</v>
      </c>
      <c r="B27" t="s">
        <v>1297</v>
      </c>
      <c r="C27" t="s">
        <v>1672</v>
      </c>
      <c r="D27" t="s">
        <v>1673</v>
      </c>
      <c r="E27" t="s">
        <v>32</v>
      </c>
      <c r="F27" t="s">
        <v>1674</v>
      </c>
      <c r="G27">
        <v>197667</v>
      </c>
      <c r="H27">
        <v>0</v>
      </c>
      <c r="I27">
        <v>0.11</v>
      </c>
      <c r="J27">
        <v>0</v>
      </c>
      <c r="K27">
        <v>1</v>
      </c>
      <c r="L27" t="s">
        <v>34</v>
      </c>
      <c r="M27" t="s">
        <v>35</v>
      </c>
      <c r="N27" t="s">
        <v>6746</v>
      </c>
      <c r="O27" t="s">
        <v>189</v>
      </c>
      <c r="P27" t="s">
        <v>38</v>
      </c>
      <c r="Q27" t="s">
        <v>190</v>
      </c>
      <c r="R27" t="s">
        <v>40</v>
      </c>
      <c r="S27" t="s">
        <v>191</v>
      </c>
      <c r="T27" t="s">
        <v>42</v>
      </c>
      <c r="U27" t="s">
        <v>43</v>
      </c>
      <c r="V27" t="s">
        <v>1301</v>
      </c>
      <c r="W27" t="s">
        <v>1302</v>
      </c>
      <c r="X27" t="s">
        <v>43</v>
      </c>
      <c r="Y27" t="s">
        <v>1303</v>
      </c>
      <c r="Z27" t="s">
        <v>43</v>
      </c>
      <c r="AA27" t="s">
        <v>43</v>
      </c>
      <c r="AB27" t="s">
        <v>43</v>
      </c>
      <c r="AC27" s="4" t="str">
        <f>VLOOKUP(Table13[[#This Row],[Capacitance]],Values!A$13:B$50,2,0)</f>
        <v>STOCK</v>
      </c>
      <c r="AE27" s="4" t="str">
        <f>CONCATENATE(Table13[[#This Row],[Capacitance]],Table13[[#This Row],[Stock]])</f>
        <v>0.22ÂuF</v>
      </c>
    </row>
    <row r="28" spans="1:32" hidden="1">
      <c r="A28" t="s">
        <v>28</v>
      </c>
      <c r="B28" t="s">
        <v>1297</v>
      </c>
      <c r="C28" t="s">
        <v>2024</v>
      </c>
      <c r="D28" t="s">
        <v>2025</v>
      </c>
      <c r="E28" t="s">
        <v>32</v>
      </c>
      <c r="F28" t="s">
        <v>2026</v>
      </c>
      <c r="G28">
        <v>11230</v>
      </c>
      <c r="H28">
        <v>0</v>
      </c>
      <c r="I28">
        <v>0.19</v>
      </c>
      <c r="J28">
        <v>0</v>
      </c>
      <c r="K28">
        <v>1</v>
      </c>
      <c r="L28" t="s">
        <v>34</v>
      </c>
      <c r="M28" t="s">
        <v>35</v>
      </c>
      <c r="N28" t="s">
        <v>6747</v>
      </c>
      <c r="O28" t="s">
        <v>37</v>
      </c>
      <c r="P28" t="s">
        <v>64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1301</v>
      </c>
      <c r="W28" t="s">
        <v>1302</v>
      </c>
      <c r="X28" t="s">
        <v>43</v>
      </c>
      <c r="Y28" t="s">
        <v>1303</v>
      </c>
      <c r="Z28" t="s">
        <v>43</v>
      </c>
      <c r="AA28" t="s">
        <v>43</v>
      </c>
      <c r="AB28" t="s">
        <v>43</v>
      </c>
      <c r="AC28" s="4" t="str">
        <f>VLOOKUP(Table13[[#This Row],[Capacitance]],Values!A$13:B$50,2,0)</f>
        <v>STOCK</v>
      </c>
      <c r="AE28" s="4" t="str">
        <f>CONCATENATE(Table13[[#This Row],[Capacitance]],Table13[[#This Row],[Stock]])</f>
        <v>0.33ÂuF</v>
      </c>
    </row>
    <row r="29" spans="1:32" hidden="1">
      <c r="A29" t="s">
        <v>28</v>
      </c>
      <c r="B29" t="s">
        <v>1297</v>
      </c>
      <c r="C29" t="s">
        <v>2138</v>
      </c>
      <c r="D29" t="s">
        <v>2139</v>
      </c>
      <c r="E29" t="s">
        <v>32</v>
      </c>
      <c r="F29" t="s">
        <v>2140</v>
      </c>
      <c r="G29">
        <v>7750</v>
      </c>
      <c r="H29">
        <v>0</v>
      </c>
      <c r="I29">
        <v>0.19</v>
      </c>
      <c r="J29">
        <v>0</v>
      </c>
      <c r="K29">
        <v>1</v>
      </c>
      <c r="L29" t="s">
        <v>34</v>
      </c>
      <c r="M29" t="s">
        <v>35</v>
      </c>
      <c r="N29" t="s">
        <v>6747</v>
      </c>
      <c r="O29" t="s">
        <v>37</v>
      </c>
      <c r="P29" t="s">
        <v>64</v>
      </c>
      <c r="Q29" t="s">
        <v>54</v>
      </c>
      <c r="R29" t="s">
        <v>40</v>
      </c>
      <c r="S29" t="s">
        <v>55</v>
      </c>
      <c r="T29" t="s">
        <v>42</v>
      </c>
      <c r="U29" t="s">
        <v>43</v>
      </c>
      <c r="V29" t="s">
        <v>1301</v>
      </c>
      <c r="W29" t="s">
        <v>1302</v>
      </c>
      <c r="X29" t="s">
        <v>43</v>
      </c>
      <c r="Y29" t="s">
        <v>1303</v>
      </c>
      <c r="Z29" t="s">
        <v>43</v>
      </c>
      <c r="AA29" t="s">
        <v>43</v>
      </c>
      <c r="AB29" t="s">
        <v>43</v>
      </c>
      <c r="AC29" s="4" t="str">
        <f>VLOOKUP(Table13[[#This Row],[Capacitance]],Values!A$13:B$50,2,0)</f>
        <v>STOCK</v>
      </c>
      <c r="AE29" s="4" t="str">
        <f>CONCATENATE(Table13[[#This Row],[Capacitance]],Table13[[#This Row],[Stock]])</f>
        <v>0.33ÂuF</v>
      </c>
    </row>
    <row r="30" spans="1:32" hidden="1">
      <c r="A30" t="s">
        <v>28</v>
      </c>
      <c r="B30" t="s">
        <v>1297</v>
      </c>
      <c r="C30" t="s">
        <v>1801</v>
      </c>
      <c r="D30" t="s">
        <v>1802</v>
      </c>
      <c r="E30" t="s">
        <v>32</v>
      </c>
      <c r="F30" t="s">
        <v>1803</v>
      </c>
      <c r="G30">
        <v>92156</v>
      </c>
      <c r="H30">
        <v>0</v>
      </c>
      <c r="I30">
        <v>0.14000000000000001</v>
      </c>
      <c r="J30">
        <v>0</v>
      </c>
      <c r="K30">
        <v>1</v>
      </c>
      <c r="L30" t="s">
        <v>34</v>
      </c>
      <c r="M30" t="s">
        <v>35</v>
      </c>
      <c r="N30" t="s">
        <v>6747</v>
      </c>
      <c r="O30" t="s">
        <v>37</v>
      </c>
      <c r="P30" t="s">
        <v>78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1301</v>
      </c>
      <c r="W30" t="s">
        <v>1302</v>
      </c>
      <c r="X30" t="s">
        <v>43</v>
      </c>
      <c r="Y30" t="s">
        <v>1303</v>
      </c>
      <c r="Z30" t="s">
        <v>43</v>
      </c>
      <c r="AA30" t="s">
        <v>43</v>
      </c>
      <c r="AB30" t="s">
        <v>43</v>
      </c>
      <c r="AC30" s="4" t="str">
        <f>VLOOKUP(Table13[[#This Row],[Capacitance]],Values!A$13:B$50,2,0)</f>
        <v>STOCK</v>
      </c>
      <c r="AD30" t="s">
        <v>1247</v>
      </c>
      <c r="AE30" s="4" t="str">
        <f>CONCATENATE(Table13[[#This Row],[Capacitance]],Table13[[#This Row],[Stock]])</f>
        <v>0.33ÂuFSTOCK</v>
      </c>
    </row>
    <row r="31" spans="1:32" hidden="1">
      <c r="A31" t="s">
        <v>28</v>
      </c>
      <c r="B31" t="s">
        <v>1297</v>
      </c>
      <c r="C31" t="s">
        <v>2019</v>
      </c>
      <c r="D31" t="s">
        <v>2020</v>
      </c>
      <c r="E31" t="s">
        <v>32</v>
      </c>
      <c r="F31" t="s">
        <v>2021</v>
      </c>
      <c r="G31">
        <v>16327</v>
      </c>
      <c r="H31">
        <v>0</v>
      </c>
      <c r="I31">
        <v>0.17</v>
      </c>
      <c r="J31">
        <v>0</v>
      </c>
      <c r="K31">
        <v>1</v>
      </c>
      <c r="L31" t="s">
        <v>34</v>
      </c>
      <c r="M31" t="s">
        <v>35</v>
      </c>
      <c r="N31" t="s">
        <v>6747</v>
      </c>
      <c r="O31" t="s">
        <v>189</v>
      </c>
      <c r="P31" t="s">
        <v>78</v>
      </c>
      <c r="Q31" t="s">
        <v>190</v>
      </c>
      <c r="R31" t="s">
        <v>40</v>
      </c>
      <c r="S31" t="s">
        <v>191</v>
      </c>
      <c r="T31" t="s">
        <v>42</v>
      </c>
      <c r="U31" t="s">
        <v>43</v>
      </c>
      <c r="V31" t="s">
        <v>1301</v>
      </c>
      <c r="W31" t="s">
        <v>1302</v>
      </c>
      <c r="X31" t="s">
        <v>43</v>
      </c>
      <c r="Y31" t="s">
        <v>1303</v>
      </c>
      <c r="Z31" t="s">
        <v>43</v>
      </c>
      <c r="AA31" t="s">
        <v>43</v>
      </c>
      <c r="AB31" t="s">
        <v>43</v>
      </c>
      <c r="AC31" s="4" t="str">
        <f>VLOOKUP(Table13[[#This Row],[Capacitance]],Values!A$13:B$50,2,0)</f>
        <v>STOCK</v>
      </c>
      <c r="AE31" s="4" t="str">
        <f>CONCATENATE(Table13[[#This Row],[Capacitance]],Table13[[#This Row],[Stock]])</f>
        <v>0.33ÂuF</v>
      </c>
    </row>
    <row r="32" spans="1:32" hidden="1">
      <c r="A32" t="s">
        <v>28</v>
      </c>
      <c r="B32" t="s">
        <v>1297</v>
      </c>
      <c r="C32" t="s">
        <v>1658</v>
      </c>
      <c r="D32" t="s">
        <v>1659</v>
      </c>
      <c r="E32" t="s">
        <v>32</v>
      </c>
      <c r="F32" t="s">
        <v>1660</v>
      </c>
      <c r="G32">
        <v>24337</v>
      </c>
      <c r="H32">
        <v>0</v>
      </c>
      <c r="I32">
        <v>0.1</v>
      </c>
      <c r="J32">
        <v>0</v>
      </c>
      <c r="K32">
        <v>1</v>
      </c>
      <c r="L32" t="s">
        <v>34</v>
      </c>
      <c r="M32" t="s">
        <v>35</v>
      </c>
      <c r="N32" t="s">
        <v>36</v>
      </c>
      <c r="O32" t="s">
        <v>37</v>
      </c>
      <c r="P32" t="s">
        <v>178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1301</v>
      </c>
      <c r="W32" t="s">
        <v>1302</v>
      </c>
      <c r="X32" t="s">
        <v>43</v>
      </c>
      <c r="Y32" t="s">
        <v>1303</v>
      </c>
      <c r="Z32" t="s">
        <v>43</v>
      </c>
      <c r="AA32" t="s">
        <v>43</v>
      </c>
      <c r="AB32" t="s">
        <v>43</v>
      </c>
      <c r="AC32" s="4" t="str">
        <f>VLOOKUP(Table13[[#This Row],[Capacitance]],Values!A$13:B$50,2,0)</f>
        <v>STOCK</v>
      </c>
      <c r="AD32" t="s">
        <v>1247</v>
      </c>
      <c r="AE32" s="4" t="str">
        <f>CONCATENATE(Table13[[#This Row],[Capacitance]],Table13[[#This Row],[Stock]])</f>
        <v>10000pFSTOCK</v>
      </c>
    </row>
    <row r="33" spans="1:31" hidden="1">
      <c r="A33" t="s">
        <v>28</v>
      </c>
      <c r="B33" t="s">
        <v>1297</v>
      </c>
      <c r="C33" t="s">
        <v>2319</v>
      </c>
      <c r="D33" t="s">
        <v>2320</v>
      </c>
      <c r="E33" t="s">
        <v>32</v>
      </c>
      <c r="F33" t="s">
        <v>2321</v>
      </c>
      <c r="G33">
        <v>3040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36</v>
      </c>
      <c r="O33" t="s">
        <v>72</v>
      </c>
      <c r="P33" t="s">
        <v>38</v>
      </c>
      <c r="Q33" t="s">
        <v>39</v>
      </c>
      <c r="R33" t="s">
        <v>40</v>
      </c>
      <c r="S33" t="s">
        <v>41</v>
      </c>
      <c r="T33" t="s">
        <v>42</v>
      </c>
      <c r="U33" t="s">
        <v>43</v>
      </c>
      <c r="V33" t="s">
        <v>1301</v>
      </c>
      <c r="W33" t="s">
        <v>1302</v>
      </c>
      <c r="X33" t="s">
        <v>43</v>
      </c>
      <c r="Y33" t="s">
        <v>1303</v>
      </c>
      <c r="Z33" t="s">
        <v>43</v>
      </c>
      <c r="AA33" t="s">
        <v>43</v>
      </c>
      <c r="AB33" t="s">
        <v>43</v>
      </c>
      <c r="AC33" s="4" t="str">
        <f>VLOOKUP(Table13[[#This Row],[Capacitance]],Values!A$13:B$50,2,0)</f>
        <v>STOCK</v>
      </c>
      <c r="AE33" s="4" t="str">
        <f>CONCATENATE(Table13[[#This Row],[Capacitance]],Table13[[#This Row],[Stock]])</f>
        <v>10000pF</v>
      </c>
    </row>
    <row r="34" spans="1:31" hidden="1">
      <c r="A34" t="s">
        <v>28</v>
      </c>
      <c r="B34" t="s">
        <v>1297</v>
      </c>
      <c r="C34" t="s">
        <v>1406</v>
      </c>
      <c r="D34" t="s">
        <v>1407</v>
      </c>
      <c r="E34" t="s">
        <v>32</v>
      </c>
      <c r="F34" t="s">
        <v>1408</v>
      </c>
      <c r="G34">
        <v>311615</v>
      </c>
      <c r="H34">
        <v>0</v>
      </c>
      <c r="I34">
        <v>0.1</v>
      </c>
      <c r="J34">
        <v>0</v>
      </c>
      <c r="K34">
        <v>1</v>
      </c>
      <c r="L34" t="s">
        <v>34</v>
      </c>
      <c r="M34" t="s">
        <v>35</v>
      </c>
      <c r="N34" t="s">
        <v>36</v>
      </c>
      <c r="O34" t="s">
        <v>37</v>
      </c>
      <c r="P34" t="s">
        <v>83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1301</v>
      </c>
      <c r="W34" t="s">
        <v>1302</v>
      </c>
      <c r="X34" t="s">
        <v>43</v>
      </c>
      <c r="Y34" t="s">
        <v>1303</v>
      </c>
      <c r="Z34" t="s">
        <v>43</v>
      </c>
      <c r="AA34" t="s">
        <v>43</v>
      </c>
      <c r="AB34" t="s">
        <v>43</v>
      </c>
      <c r="AC34" s="4" t="str">
        <f>VLOOKUP(Table13[[#This Row],[Capacitance]],Values!A$13:B$50,2,0)</f>
        <v>STOCK</v>
      </c>
      <c r="AE34" s="4" t="str">
        <f>CONCATENATE(Table13[[#This Row],[Capacitance]],Table13[[#This Row],[Stock]])</f>
        <v>10000pF</v>
      </c>
    </row>
    <row r="35" spans="1:31" hidden="1">
      <c r="A35" t="s">
        <v>28</v>
      </c>
      <c r="B35" t="s">
        <v>1297</v>
      </c>
      <c r="C35" t="s">
        <v>1298</v>
      </c>
      <c r="D35" t="s">
        <v>1299</v>
      </c>
      <c r="E35" t="s">
        <v>32</v>
      </c>
      <c r="F35" t="s">
        <v>1300</v>
      </c>
      <c r="G35">
        <v>2328600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36</v>
      </c>
      <c r="O35" t="s">
        <v>37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  <c r="U35" t="s">
        <v>43</v>
      </c>
      <c r="V35" t="s">
        <v>1301</v>
      </c>
      <c r="W35" t="s">
        <v>1302</v>
      </c>
      <c r="X35" t="s">
        <v>43</v>
      </c>
      <c r="Y35" t="s">
        <v>1303</v>
      </c>
      <c r="Z35" t="s">
        <v>43</v>
      </c>
      <c r="AA35" t="s">
        <v>43</v>
      </c>
      <c r="AB35" t="s">
        <v>43</v>
      </c>
      <c r="AC35" s="4" t="str">
        <f>VLOOKUP(Table13[[#This Row],[Capacitance]],Values!A$13:B$50,2,0)</f>
        <v>STOCK</v>
      </c>
      <c r="AE35" s="4" t="str">
        <f>CONCATENATE(Table13[[#This Row],[Capacitance]],Table13[[#This Row],[Stock]])</f>
        <v>10000pF</v>
      </c>
    </row>
    <row r="36" spans="1:31" hidden="1">
      <c r="A36" t="s">
        <v>28</v>
      </c>
      <c r="B36" t="s">
        <v>1297</v>
      </c>
      <c r="C36" t="s">
        <v>1401</v>
      </c>
      <c r="D36" t="s">
        <v>1402</v>
      </c>
      <c r="E36" t="s">
        <v>32</v>
      </c>
      <c r="F36" t="s">
        <v>1300</v>
      </c>
      <c r="G36">
        <v>593089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36</v>
      </c>
      <c r="O36" t="s">
        <v>37</v>
      </c>
      <c r="P36" t="s">
        <v>38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1301</v>
      </c>
      <c r="W36" t="s">
        <v>1302</v>
      </c>
      <c r="X36" t="s">
        <v>43</v>
      </c>
      <c r="Y36" t="s">
        <v>1303</v>
      </c>
      <c r="Z36" t="s">
        <v>43</v>
      </c>
      <c r="AA36" t="s">
        <v>43</v>
      </c>
      <c r="AB36" t="s">
        <v>43</v>
      </c>
      <c r="AC36" s="4" t="str">
        <f>VLOOKUP(Table13[[#This Row],[Capacitance]],Values!A$13:B$50,2,0)</f>
        <v>STOCK</v>
      </c>
      <c r="AE36" s="4" t="str">
        <f>CONCATENATE(Table13[[#This Row],[Capacitance]],Table13[[#This Row],[Stock]])</f>
        <v>10000pF</v>
      </c>
    </row>
    <row r="37" spans="1:31" hidden="1">
      <c r="A37" t="s">
        <v>28</v>
      </c>
      <c r="B37" t="s">
        <v>1297</v>
      </c>
      <c r="C37" t="s">
        <v>1403</v>
      </c>
      <c r="D37" t="s">
        <v>1404</v>
      </c>
      <c r="E37" t="s">
        <v>32</v>
      </c>
      <c r="F37" t="s">
        <v>1405</v>
      </c>
      <c r="G37">
        <v>114838</v>
      </c>
      <c r="H37">
        <v>0</v>
      </c>
      <c r="I37">
        <v>0.1</v>
      </c>
      <c r="J37">
        <v>0</v>
      </c>
      <c r="K37">
        <v>1</v>
      </c>
      <c r="L37" t="s">
        <v>34</v>
      </c>
      <c r="M37" t="s">
        <v>35</v>
      </c>
      <c r="N37" t="s">
        <v>36</v>
      </c>
      <c r="O37" t="s">
        <v>52</v>
      </c>
      <c r="P37" t="s">
        <v>38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1301</v>
      </c>
      <c r="W37" t="s">
        <v>1302</v>
      </c>
      <c r="X37" t="s">
        <v>43</v>
      </c>
      <c r="Y37" t="s">
        <v>1303</v>
      </c>
      <c r="Z37" t="s">
        <v>43</v>
      </c>
      <c r="AA37" t="s">
        <v>43</v>
      </c>
      <c r="AB37" t="s">
        <v>43</v>
      </c>
      <c r="AC37" s="4" t="str">
        <f>VLOOKUP(Table13[[#This Row],[Capacitance]],Values!A$13:B$50,2,0)</f>
        <v>STOCK</v>
      </c>
      <c r="AE37" s="4" t="str">
        <f>CONCATENATE(Table13[[#This Row],[Capacitance]],Table13[[#This Row],[Stock]])</f>
        <v>10000pF</v>
      </c>
    </row>
    <row r="38" spans="1:31" hidden="1">
      <c r="A38" t="s">
        <v>28</v>
      </c>
      <c r="B38" t="s">
        <v>1297</v>
      </c>
      <c r="C38" t="s">
        <v>1531</v>
      </c>
      <c r="D38" t="s">
        <v>1532</v>
      </c>
      <c r="E38" t="s">
        <v>32</v>
      </c>
      <c r="F38" t="s">
        <v>1533</v>
      </c>
      <c r="G38">
        <v>26982</v>
      </c>
      <c r="H38">
        <v>0</v>
      </c>
      <c r="I38">
        <v>0.1</v>
      </c>
      <c r="J38">
        <v>0</v>
      </c>
      <c r="K38">
        <v>1</v>
      </c>
      <c r="L38" t="s">
        <v>34</v>
      </c>
      <c r="M38" t="s">
        <v>35</v>
      </c>
      <c r="N38" t="s">
        <v>36</v>
      </c>
      <c r="O38" t="s">
        <v>189</v>
      </c>
      <c r="P38" t="s">
        <v>38</v>
      </c>
      <c r="Q38" t="s">
        <v>190</v>
      </c>
      <c r="R38" t="s">
        <v>40</v>
      </c>
      <c r="S38" t="s">
        <v>191</v>
      </c>
      <c r="T38" t="s">
        <v>42</v>
      </c>
      <c r="U38" t="s">
        <v>43</v>
      </c>
      <c r="V38" t="s">
        <v>1301</v>
      </c>
      <c r="W38" t="s">
        <v>1302</v>
      </c>
      <c r="X38" t="s">
        <v>43</v>
      </c>
      <c r="Y38" t="s">
        <v>1303</v>
      </c>
      <c r="Z38" t="s">
        <v>43</v>
      </c>
      <c r="AA38" t="s">
        <v>43</v>
      </c>
      <c r="AB38" t="s">
        <v>43</v>
      </c>
      <c r="AC38" s="4" t="str">
        <f>VLOOKUP(Table13[[#This Row],[Capacitance]],Values!A$13:B$50,2,0)</f>
        <v>STOCK</v>
      </c>
      <c r="AE38" s="4" t="str">
        <f>CONCATENATE(Table13[[#This Row],[Capacitance]],Table13[[#This Row],[Stock]])</f>
        <v>10000pF</v>
      </c>
    </row>
    <row r="39" spans="1:31" hidden="1">
      <c r="A39" t="s">
        <v>28</v>
      </c>
      <c r="B39" t="s">
        <v>1297</v>
      </c>
      <c r="C39" t="s">
        <v>2383</v>
      </c>
      <c r="D39" t="s">
        <v>2384</v>
      </c>
      <c r="E39" t="s">
        <v>32</v>
      </c>
      <c r="F39" t="s">
        <v>2385</v>
      </c>
      <c r="G39">
        <v>256</v>
      </c>
      <c r="H39">
        <v>0</v>
      </c>
      <c r="I39">
        <v>0.27</v>
      </c>
      <c r="J39">
        <v>0</v>
      </c>
      <c r="K39">
        <v>1</v>
      </c>
      <c r="L39" t="s">
        <v>34</v>
      </c>
      <c r="M39" t="s">
        <v>35</v>
      </c>
      <c r="N39" t="s">
        <v>36</v>
      </c>
      <c r="O39" t="s">
        <v>72</v>
      </c>
      <c r="P39" t="s">
        <v>38</v>
      </c>
      <c r="Q39" t="s">
        <v>478</v>
      </c>
      <c r="R39" t="s">
        <v>40</v>
      </c>
      <c r="S39" t="s">
        <v>41</v>
      </c>
      <c r="T39" t="s">
        <v>42</v>
      </c>
      <c r="U39" t="s">
        <v>43</v>
      </c>
      <c r="V39" t="s">
        <v>1301</v>
      </c>
      <c r="W39" t="s">
        <v>1302</v>
      </c>
      <c r="X39" t="s">
        <v>43</v>
      </c>
      <c r="Y39" t="s">
        <v>1303</v>
      </c>
      <c r="Z39" t="s">
        <v>43</v>
      </c>
      <c r="AA39" t="s">
        <v>43</v>
      </c>
      <c r="AB39" t="s">
        <v>43</v>
      </c>
      <c r="AC39" s="4" t="str">
        <f>VLOOKUP(Table13[[#This Row],[Capacitance]],Values!A$13:B$50,2,0)</f>
        <v>STOCK</v>
      </c>
      <c r="AE39" s="4" t="str">
        <f>CONCATENATE(Table13[[#This Row],[Capacitance]],Table13[[#This Row],[Stock]])</f>
        <v>10000pF</v>
      </c>
    </row>
    <row r="40" spans="1:31" hidden="1">
      <c r="A40" t="s">
        <v>28</v>
      </c>
      <c r="B40" t="s">
        <v>1297</v>
      </c>
      <c r="C40" t="s">
        <v>1792</v>
      </c>
      <c r="D40" t="s">
        <v>1793</v>
      </c>
      <c r="E40" t="s">
        <v>32</v>
      </c>
      <c r="F40" t="s">
        <v>1794</v>
      </c>
      <c r="G40">
        <v>119494</v>
      </c>
      <c r="H40">
        <v>0</v>
      </c>
      <c r="I40">
        <v>0.13</v>
      </c>
      <c r="J40">
        <v>0</v>
      </c>
      <c r="K40">
        <v>1</v>
      </c>
      <c r="L40" t="s">
        <v>34</v>
      </c>
      <c r="M40" t="s">
        <v>35</v>
      </c>
      <c r="N40" t="s">
        <v>198</v>
      </c>
      <c r="O40" t="s">
        <v>72</v>
      </c>
      <c r="P40" t="s">
        <v>178</v>
      </c>
      <c r="Q40" t="s">
        <v>73</v>
      </c>
      <c r="R40" t="s">
        <v>40</v>
      </c>
      <c r="S40" t="s">
        <v>41</v>
      </c>
      <c r="T40" t="s">
        <v>42</v>
      </c>
      <c r="U40" t="s">
        <v>43</v>
      </c>
      <c r="V40" t="s">
        <v>1301</v>
      </c>
      <c r="W40" t="s">
        <v>1302</v>
      </c>
      <c r="X40" t="s">
        <v>43</v>
      </c>
      <c r="Y40" t="s">
        <v>1303</v>
      </c>
      <c r="Z40" t="s">
        <v>43</v>
      </c>
      <c r="AA40" t="s">
        <v>43</v>
      </c>
      <c r="AB40" t="s">
        <v>43</v>
      </c>
      <c r="AC40" s="4" t="str">
        <f>VLOOKUP(Table13[[#This Row],[Capacitance]],Values!A$13:B$50,2,0)</f>
        <v>STOCK</v>
      </c>
      <c r="AE40" s="4" t="str">
        <f>CONCATENATE(Table13[[#This Row],[Capacitance]],Table13[[#This Row],[Stock]])</f>
        <v>1000pF</v>
      </c>
    </row>
    <row r="41" spans="1:31" hidden="1">
      <c r="A41" t="s">
        <v>28</v>
      </c>
      <c r="B41" t="s">
        <v>1297</v>
      </c>
      <c r="C41" t="s">
        <v>1992</v>
      </c>
      <c r="D41" t="s">
        <v>1993</v>
      </c>
      <c r="E41" t="s">
        <v>32</v>
      </c>
      <c r="F41" t="s">
        <v>1794</v>
      </c>
      <c r="G41">
        <v>214500</v>
      </c>
      <c r="H41">
        <v>0</v>
      </c>
      <c r="I41">
        <v>0.13</v>
      </c>
      <c r="J41">
        <v>0</v>
      </c>
      <c r="K41">
        <v>1</v>
      </c>
      <c r="L41" t="s">
        <v>34</v>
      </c>
      <c r="M41" t="s">
        <v>35</v>
      </c>
      <c r="N41" t="s">
        <v>198</v>
      </c>
      <c r="O41" t="s">
        <v>72</v>
      </c>
      <c r="P41" t="s">
        <v>178</v>
      </c>
      <c r="Q41" t="s">
        <v>73</v>
      </c>
      <c r="R41" t="s">
        <v>40</v>
      </c>
      <c r="S41" t="s">
        <v>41</v>
      </c>
      <c r="T41" t="s">
        <v>42</v>
      </c>
      <c r="U41" t="s">
        <v>43</v>
      </c>
      <c r="V41" t="s">
        <v>1301</v>
      </c>
      <c r="W41" t="s">
        <v>1302</v>
      </c>
      <c r="X41" t="s">
        <v>43</v>
      </c>
      <c r="Y41" t="s">
        <v>1303</v>
      </c>
      <c r="Z41" t="s">
        <v>43</v>
      </c>
      <c r="AA41" t="s">
        <v>43</v>
      </c>
      <c r="AB41" t="s">
        <v>43</v>
      </c>
      <c r="AC41" s="4" t="str">
        <f>VLOOKUP(Table13[[#This Row],[Capacitance]],Values!A$13:B$50,2,0)</f>
        <v>STOCK</v>
      </c>
      <c r="AD41" t="s">
        <v>1247</v>
      </c>
      <c r="AE41" s="4" t="str">
        <f>CONCATENATE(Table13[[#This Row],[Capacitance]],Table13[[#This Row],[Stock]])</f>
        <v>1000pFSTOCK</v>
      </c>
    </row>
    <row r="42" spans="1:31" hidden="1">
      <c r="A42" t="s">
        <v>28</v>
      </c>
      <c r="B42" t="s">
        <v>1297</v>
      </c>
      <c r="C42" t="s">
        <v>1525</v>
      </c>
      <c r="D42" t="s">
        <v>1526</v>
      </c>
      <c r="E42" t="s">
        <v>32</v>
      </c>
      <c r="F42" t="s">
        <v>1527</v>
      </c>
      <c r="G42">
        <v>19895</v>
      </c>
      <c r="H42">
        <v>0</v>
      </c>
      <c r="I42">
        <v>0.1</v>
      </c>
      <c r="J42">
        <v>0</v>
      </c>
      <c r="K42">
        <v>1</v>
      </c>
      <c r="L42" t="s">
        <v>34</v>
      </c>
      <c r="M42" t="s">
        <v>35</v>
      </c>
      <c r="N42" t="s">
        <v>36</v>
      </c>
      <c r="O42" t="s">
        <v>37</v>
      </c>
      <c r="P42" t="s">
        <v>53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1301</v>
      </c>
      <c r="W42" t="s">
        <v>1302</v>
      </c>
      <c r="X42" t="s">
        <v>43</v>
      </c>
      <c r="Y42" t="s">
        <v>1303</v>
      </c>
      <c r="Z42" t="s">
        <v>43</v>
      </c>
      <c r="AA42" t="s">
        <v>43</v>
      </c>
      <c r="AB42" t="s">
        <v>43</v>
      </c>
      <c r="AC42" s="4" t="str">
        <f>VLOOKUP(Table13[[#This Row],[Capacitance]],Values!A$13:B$50,2,0)</f>
        <v>STOCK</v>
      </c>
      <c r="AE42" s="4" t="str">
        <f>CONCATENATE(Table13[[#This Row],[Capacitance]],Table13[[#This Row],[Stock]])</f>
        <v>10000pF</v>
      </c>
    </row>
    <row r="43" spans="1:31" hidden="1">
      <c r="A43" t="s">
        <v>28</v>
      </c>
      <c r="B43" t="s">
        <v>1297</v>
      </c>
      <c r="C43" t="s">
        <v>1421</v>
      </c>
      <c r="D43" t="s">
        <v>1422</v>
      </c>
      <c r="E43" t="s">
        <v>32</v>
      </c>
      <c r="F43" t="s">
        <v>1423</v>
      </c>
      <c r="G43">
        <v>96077</v>
      </c>
      <c r="H43">
        <v>0</v>
      </c>
      <c r="I43">
        <v>0.1</v>
      </c>
      <c r="J43">
        <v>0</v>
      </c>
      <c r="K43">
        <v>1</v>
      </c>
      <c r="L43" t="s">
        <v>34</v>
      </c>
      <c r="M43" t="s">
        <v>35</v>
      </c>
      <c r="N43" t="s">
        <v>230</v>
      </c>
      <c r="O43" t="s">
        <v>37</v>
      </c>
      <c r="P43" t="s">
        <v>38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1301</v>
      </c>
      <c r="W43" t="s">
        <v>1302</v>
      </c>
      <c r="X43" t="s">
        <v>43</v>
      </c>
      <c r="Y43" t="s">
        <v>1303</v>
      </c>
      <c r="Z43" t="s">
        <v>43</v>
      </c>
      <c r="AA43" t="s">
        <v>43</v>
      </c>
      <c r="AB43" t="s">
        <v>43</v>
      </c>
      <c r="AC43" s="4" t="e">
        <f>VLOOKUP(Table13[[#This Row],[Capacitance]],Values!A$13:B$50,2,0)</f>
        <v>#N/A</v>
      </c>
      <c r="AE43" s="4" t="str">
        <f>CONCATENATE(Table13[[#This Row],[Capacitance]],Table13[[#This Row],[Stock]])</f>
        <v>1500pF</v>
      </c>
    </row>
    <row r="44" spans="1:31" hidden="1">
      <c r="A44" t="s">
        <v>28</v>
      </c>
      <c r="B44" t="s">
        <v>1297</v>
      </c>
      <c r="C44" t="s">
        <v>1498</v>
      </c>
      <c r="D44" t="s">
        <v>1499</v>
      </c>
      <c r="E44" t="s">
        <v>32</v>
      </c>
      <c r="F44" t="s">
        <v>1500</v>
      </c>
      <c r="G44">
        <v>350449</v>
      </c>
      <c r="H44">
        <v>0</v>
      </c>
      <c r="I44">
        <v>0.1</v>
      </c>
      <c r="J44">
        <v>0</v>
      </c>
      <c r="K44">
        <v>1</v>
      </c>
      <c r="L44" t="s">
        <v>34</v>
      </c>
      <c r="M44" t="s">
        <v>35</v>
      </c>
      <c r="N44" t="s">
        <v>198</v>
      </c>
      <c r="O44" t="s">
        <v>37</v>
      </c>
      <c r="P44" t="s">
        <v>178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1301</v>
      </c>
      <c r="W44" t="s">
        <v>1302</v>
      </c>
      <c r="X44" t="s">
        <v>43</v>
      </c>
      <c r="Y44" t="s">
        <v>1303</v>
      </c>
      <c r="Z44" t="s">
        <v>43</v>
      </c>
      <c r="AA44" t="s">
        <v>43</v>
      </c>
      <c r="AB44" t="s">
        <v>43</v>
      </c>
      <c r="AC44" s="4" t="str">
        <f>VLOOKUP(Table13[[#This Row],[Capacitance]],Values!A$13:B$50,2,0)</f>
        <v>STOCK</v>
      </c>
      <c r="AE44" s="4" t="str">
        <f>CONCATENATE(Table13[[#This Row],[Capacitance]],Table13[[#This Row],[Stock]])</f>
        <v>1000pF</v>
      </c>
    </row>
    <row r="45" spans="1:31" hidden="1">
      <c r="A45" t="s">
        <v>28</v>
      </c>
      <c r="B45" t="s">
        <v>1297</v>
      </c>
      <c r="C45" t="s">
        <v>1427</v>
      </c>
      <c r="D45" t="s">
        <v>1428</v>
      </c>
      <c r="E45" t="s">
        <v>32</v>
      </c>
      <c r="F45" t="s">
        <v>1429</v>
      </c>
      <c r="G45">
        <v>74707</v>
      </c>
      <c r="H45">
        <v>0</v>
      </c>
      <c r="I45">
        <v>0.1</v>
      </c>
      <c r="J45">
        <v>0</v>
      </c>
      <c r="K45">
        <v>1</v>
      </c>
      <c r="L45" t="s">
        <v>34</v>
      </c>
      <c r="M45" t="s">
        <v>35</v>
      </c>
      <c r="N45" t="s">
        <v>6760</v>
      </c>
      <c r="O45" t="s">
        <v>189</v>
      </c>
      <c r="P45" t="s">
        <v>38</v>
      </c>
      <c r="Q45" t="s">
        <v>190</v>
      </c>
      <c r="R45" t="s">
        <v>40</v>
      </c>
      <c r="S45" t="s">
        <v>191</v>
      </c>
      <c r="T45" t="s">
        <v>42</v>
      </c>
      <c r="U45" t="s">
        <v>43</v>
      </c>
      <c r="V45" t="s">
        <v>1301</v>
      </c>
      <c r="W45" t="s">
        <v>1302</v>
      </c>
      <c r="X45" t="s">
        <v>43</v>
      </c>
      <c r="Y45" t="s">
        <v>1303</v>
      </c>
      <c r="Z45" t="s">
        <v>43</v>
      </c>
      <c r="AA45" t="s">
        <v>43</v>
      </c>
      <c r="AB45" t="s">
        <v>43</v>
      </c>
      <c r="AC45" s="4" t="e">
        <f>VLOOKUP(Table13[[#This Row],[Capacitance]],Values!A$13:B$50,2,0)</f>
        <v>#N/A</v>
      </c>
      <c r="AE45" s="4" t="str">
        <f>CONCATENATE(Table13[[#This Row],[Capacitance]],Table13[[#This Row],[Stock]])</f>
        <v>0.047ÂuF</v>
      </c>
    </row>
    <row r="46" spans="1:31" hidden="1">
      <c r="A46" t="s">
        <v>28</v>
      </c>
      <c r="B46" t="s">
        <v>1297</v>
      </c>
      <c r="C46" t="s">
        <v>1430</v>
      </c>
      <c r="D46" t="s">
        <v>1431</v>
      </c>
      <c r="E46" t="s">
        <v>32</v>
      </c>
      <c r="F46" t="s">
        <v>1432</v>
      </c>
      <c r="G46">
        <v>75991</v>
      </c>
      <c r="H46">
        <v>0</v>
      </c>
      <c r="I46">
        <v>0.1</v>
      </c>
      <c r="J46">
        <v>0</v>
      </c>
      <c r="K46">
        <v>1</v>
      </c>
      <c r="L46" t="s">
        <v>34</v>
      </c>
      <c r="M46" t="s">
        <v>35</v>
      </c>
      <c r="N46" t="s">
        <v>95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1301</v>
      </c>
      <c r="W46" t="s">
        <v>1302</v>
      </c>
      <c r="X46" t="s">
        <v>43</v>
      </c>
      <c r="Y46" t="s">
        <v>1303</v>
      </c>
      <c r="Z46" t="s">
        <v>43</v>
      </c>
      <c r="AA46" t="s">
        <v>43</v>
      </c>
      <c r="AB46" t="s">
        <v>43</v>
      </c>
      <c r="AC46" s="4" t="e">
        <f>VLOOKUP(Table13[[#This Row],[Capacitance]],Values!A$13:B$50,2,0)</f>
        <v>#N/A</v>
      </c>
      <c r="AE46" s="4" t="str">
        <f>CONCATENATE(Table13[[#This Row],[Capacitance]],Table13[[#This Row],[Stock]])</f>
        <v>6800pF</v>
      </c>
    </row>
    <row r="47" spans="1:31" hidden="1">
      <c r="A47" t="s">
        <v>28</v>
      </c>
      <c r="B47" t="s">
        <v>1297</v>
      </c>
      <c r="C47" t="s">
        <v>1628</v>
      </c>
      <c r="D47" t="s">
        <v>1629</v>
      </c>
      <c r="E47" t="s">
        <v>32</v>
      </c>
      <c r="F47" t="s">
        <v>1630</v>
      </c>
      <c r="G47">
        <v>34292</v>
      </c>
      <c r="H47">
        <v>0</v>
      </c>
      <c r="I47">
        <v>0.1</v>
      </c>
      <c r="J47">
        <v>0</v>
      </c>
      <c r="K47">
        <v>1</v>
      </c>
      <c r="L47" t="s">
        <v>34</v>
      </c>
      <c r="M47" t="s">
        <v>35</v>
      </c>
      <c r="N47" t="s">
        <v>198</v>
      </c>
      <c r="O47" t="s">
        <v>72</v>
      </c>
      <c r="P47" t="s">
        <v>83</v>
      </c>
      <c r="Q47" t="s">
        <v>73</v>
      </c>
      <c r="R47" t="s">
        <v>40</v>
      </c>
      <c r="S47" t="s">
        <v>41</v>
      </c>
      <c r="T47" t="s">
        <v>42</v>
      </c>
      <c r="U47" t="s">
        <v>43</v>
      </c>
      <c r="V47" t="s">
        <v>1301</v>
      </c>
      <c r="W47" t="s">
        <v>1302</v>
      </c>
      <c r="X47" t="s">
        <v>43</v>
      </c>
      <c r="Y47" t="s">
        <v>1303</v>
      </c>
      <c r="Z47" t="s">
        <v>43</v>
      </c>
      <c r="AA47" t="s">
        <v>43</v>
      </c>
      <c r="AB47" t="s">
        <v>43</v>
      </c>
      <c r="AC47" s="4" t="str">
        <f>VLOOKUP(Table13[[#This Row],[Capacitance]],Values!A$13:B$50,2,0)</f>
        <v>STOCK</v>
      </c>
      <c r="AE47" s="4" t="str">
        <f>CONCATENATE(Table13[[#This Row],[Capacitance]],Table13[[#This Row],[Stock]])</f>
        <v>1000pF</v>
      </c>
    </row>
    <row r="48" spans="1:31" hidden="1">
      <c r="A48" t="s">
        <v>28</v>
      </c>
      <c r="B48" t="s">
        <v>1297</v>
      </c>
      <c r="C48" t="s">
        <v>1325</v>
      </c>
      <c r="D48" t="s">
        <v>1326</v>
      </c>
      <c r="E48" t="s">
        <v>32</v>
      </c>
      <c r="F48" t="s">
        <v>1327</v>
      </c>
      <c r="G48">
        <v>1531761</v>
      </c>
      <c r="H48">
        <v>0</v>
      </c>
      <c r="I48">
        <v>0.1</v>
      </c>
      <c r="J48">
        <v>0</v>
      </c>
      <c r="K48">
        <v>1</v>
      </c>
      <c r="L48" t="s">
        <v>34</v>
      </c>
      <c r="M48" t="s">
        <v>35</v>
      </c>
      <c r="N48" t="s">
        <v>198</v>
      </c>
      <c r="O48" t="s">
        <v>72</v>
      </c>
      <c r="P48" t="s">
        <v>38</v>
      </c>
      <c r="Q48" t="s">
        <v>73</v>
      </c>
      <c r="R48" t="s">
        <v>40</v>
      </c>
      <c r="S48" t="s">
        <v>41</v>
      </c>
      <c r="T48" t="s">
        <v>42</v>
      </c>
      <c r="U48" t="s">
        <v>43</v>
      </c>
      <c r="V48" t="s">
        <v>1301</v>
      </c>
      <c r="W48" t="s">
        <v>1302</v>
      </c>
      <c r="X48" t="s">
        <v>43</v>
      </c>
      <c r="Y48" t="s">
        <v>1303</v>
      </c>
      <c r="Z48" t="s">
        <v>43</v>
      </c>
      <c r="AA48" t="s">
        <v>43</v>
      </c>
      <c r="AB48" t="s">
        <v>43</v>
      </c>
      <c r="AC48" s="4" t="str">
        <f>VLOOKUP(Table13[[#This Row],[Capacitance]],Values!A$13:B$50,2,0)</f>
        <v>STOCK</v>
      </c>
      <c r="AE48" s="4" t="str">
        <f>CONCATENATE(Table13[[#This Row],[Capacitance]],Table13[[#This Row],[Stock]])</f>
        <v>1000pF</v>
      </c>
    </row>
    <row r="49" spans="1:31" hidden="1">
      <c r="A49" t="s">
        <v>28</v>
      </c>
      <c r="B49" t="s">
        <v>1297</v>
      </c>
      <c r="C49" t="s">
        <v>1472</v>
      </c>
      <c r="D49" t="s">
        <v>1473</v>
      </c>
      <c r="E49" t="s">
        <v>32</v>
      </c>
      <c r="F49" t="s">
        <v>1327</v>
      </c>
      <c r="G49">
        <v>55150</v>
      </c>
      <c r="H49">
        <v>0</v>
      </c>
      <c r="I49">
        <v>7.0000000000000007E-2</v>
      </c>
      <c r="J49">
        <v>0</v>
      </c>
      <c r="K49">
        <v>1</v>
      </c>
      <c r="L49" t="s">
        <v>34</v>
      </c>
      <c r="M49" t="s">
        <v>35</v>
      </c>
      <c r="N49" t="s">
        <v>198</v>
      </c>
      <c r="O49" t="s">
        <v>72</v>
      </c>
      <c r="P49" t="s">
        <v>38</v>
      </c>
      <c r="Q49" t="s">
        <v>73</v>
      </c>
      <c r="R49" t="s">
        <v>40</v>
      </c>
      <c r="S49" t="s">
        <v>41</v>
      </c>
      <c r="T49" t="s">
        <v>42</v>
      </c>
      <c r="U49" t="s">
        <v>43</v>
      </c>
      <c r="V49" t="s">
        <v>1301</v>
      </c>
      <c r="W49" t="s">
        <v>1302</v>
      </c>
      <c r="X49" t="s">
        <v>43</v>
      </c>
      <c r="Y49" t="s">
        <v>1303</v>
      </c>
      <c r="Z49" t="s">
        <v>43</v>
      </c>
      <c r="AA49" t="s">
        <v>43</v>
      </c>
      <c r="AB49" t="s">
        <v>43</v>
      </c>
      <c r="AC49" s="4" t="str">
        <f>VLOOKUP(Table13[[#This Row],[Capacitance]],Values!A$13:B$50,2,0)</f>
        <v>STOCK</v>
      </c>
      <c r="AE49" s="4" t="str">
        <f>CONCATENATE(Table13[[#This Row],[Capacitance]],Table13[[#This Row],[Stock]])</f>
        <v>1000pF</v>
      </c>
    </row>
    <row r="50" spans="1:31" hidden="1">
      <c r="A50" t="s">
        <v>28</v>
      </c>
      <c r="B50" t="s">
        <v>1297</v>
      </c>
      <c r="C50" t="s">
        <v>1817</v>
      </c>
      <c r="D50" t="s">
        <v>1818</v>
      </c>
      <c r="E50" t="s">
        <v>32</v>
      </c>
      <c r="F50" t="s">
        <v>1819</v>
      </c>
      <c r="G50">
        <v>63012</v>
      </c>
      <c r="H50">
        <v>0</v>
      </c>
      <c r="I50">
        <v>0.15</v>
      </c>
      <c r="J50">
        <v>0</v>
      </c>
      <c r="K50">
        <v>1</v>
      </c>
      <c r="L50" t="s">
        <v>34</v>
      </c>
      <c r="M50" t="s">
        <v>35</v>
      </c>
      <c r="N50" t="s">
        <v>198</v>
      </c>
      <c r="O50" t="s">
        <v>569</v>
      </c>
      <c r="P50" t="s">
        <v>38</v>
      </c>
      <c r="Q50" t="s">
        <v>73</v>
      </c>
      <c r="R50" t="s">
        <v>40</v>
      </c>
      <c r="S50" t="s">
        <v>41</v>
      </c>
      <c r="T50" t="s">
        <v>42</v>
      </c>
      <c r="U50" t="s">
        <v>43</v>
      </c>
      <c r="V50" t="s">
        <v>1301</v>
      </c>
      <c r="W50" t="s">
        <v>1302</v>
      </c>
      <c r="X50" t="s">
        <v>43</v>
      </c>
      <c r="Y50" t="s">
        <v>1303</v>
      </c>
      <c r="Z50" t="s">
        <v>43</v>
      </c>
      <c r="AA50" t="s">
        <v>43</v>
      </c>
      <c r="AB50" t="s">
        <v>43</v>
      </c>
      <c r="AC50" s="4" t="str">
        <f>VLOOKUP(Table13[[#This Row],[Capacitance]],Values!A$13:B$50,2,0)</f>
        <v>STOCK</v>
      </c>
      <c r="AE50" s="4" t="str">
        <f>CONCATENATE(Table13[[#This Row],[Capacitance]],Table13[[#This Row],[Stock]])</f>
        <v>1000pF</v>
      </c>
    </row>
    <row r="51" spans="1:31" hidden="1">
      <c r="A51" t="s">
        <v>28</v>
      </c>
      <c r="B51" t="s">
        <v>1297</v>
      </c>
      <c r="C51" t="s">
        <v>1882</v>
      </c>
      <c r="D51" t="s">
        <v>1883</v>
      </c>
      <c r="E51" t="s">
        <v>32</v>
      </c>
      <c r="F51" t="s">
        <v>1884</v>
      </c>
      <c r="G51">
        <v>23837</v>
      </c>
      <c r="H51">
        <v>0</v>
      </c>
      <c r="I51">
        <v>0.18</v>
      </c>
      <c r="J51">
        <v>0</v>
      </c>
      <c r="K51">
        <v>1</v>
      </c>
      <c r="L51" t="s">
        <v>34</v>
      </c>
      <c r="M51" t="s">
        <v>35</v>
      </c>
      <c r="N51" t="s">
        <v>198</v>
      </c>
      <c r="O51" t="s">
        <v>185</v>
      </c>
      <c r="P51" t="s">
        <v>38</v>
      </c>
      <c r="Q51" t="s">
        <v>73</v>
      </c>
      <c r="R51" t="s">
        <v>40</v>
      </c>
      <c r="S51" t="s">
        <v>41</v>
      </c>
      <c r="T51" t="s">
        <v>42</v>
      </c>
      <c r="U51" t="s">
        <v>43</v>
      </c>
      <c r="V51" t="s">
        <v>1301</v>
      </c>
      <c r="W51" t="s">
        <v>1302</v>
      </c>
      <c r="X51" t="s">
        <v>43</v>
      </c>
      <c r="Y51" t="s">
        <v>1303</v>
      </c>
      <c r="Z51" t="s">
        <v>43</v>
      </c>
      <c r="AA51" t="s">
        <v>43</v>
      </c>
      <c r="AB51" t="s">
        <v>43</v>
      </c>
      <c r="AC51" s="4" t="str">
        <f>VLOOKUP(Table13[[#This Row],[Capacitance]],Values!A$13:B$50,2,0)</f>
        <v>STOCK</v>
      </c>
      <c r="AE51" s="4" t="str">
        <f>CONCATENATE(Table13[[#This Row],[Capacitance]],Table13[[#This Row],[Stock]])</f>
        <v>1000pF</v>
      </c>
    </row>
    <row r="52" spans="1:31" hidden="1">
      <c r="A52" t="s">
        <v>28</v>
      </c>
      <c r="B52" t="s">
        <v>1297</v>
      </c>
      <c r="C52" t="s">
        <v>1811</v>
      </c>
      <c r="D52" t="s">
        <v>1812</v>
      </c>
      <c r="E52" t="s">
        <v>32</v>
      </c>
      <c r="F52" t="s">
        <v>1813</v>
      </c>
      <c r="G52">
        <v>125636</v>
      </c>
      <c r="H52">
        <v>0</v>
      </c>
      <c r="I52">
        <v>0.14000000000000001</v>
      </c>
      <c r="J52">
        <v>0</v>
      </c>
      <c r="K52">
        <v>1</v>
      </c>
      <c r="L52" t="s">
        <v>34</v>
      </c>
      <c r="M52" t="s">
        <v>35</v>
      </c>
      <c r="N52" t="s">
        <v>198</v>
      </c>
      <c r="O52" t="s">
        <v>37</v>
      </c>
      <c r="P52" t="s">
        <v>287</v>
      </c>
      <c r="Q52" t="s">
        <v>39</v>
      </c>
      <c r="R52" t="s">
        <v>40</v>
      </c>
      <c r="S52" t="s">
        <v>41</v>
      </c>
      <c r="T52" t="s">
        <v>42</v>
      </c>
      <c r="U52" t="s">
        <v>43</v>
      </c>
      <c r="V52" t="s">
        <v>1301</v>
      </c>
      <c r="W52" t="s">
        <v>1302</v>
      </c>
      <c r="X52" t="s">
        <v>43</v>
      </c>
      <c r="Y52" t="s">
        <v>1303</v>
      </c>
      <c r="Z52" t="s">
        <v>43</v>
      </c>
      <c r="AA52" t="s">
        <v>43</v>
      </c>
      <c r="AB52" t="s">
        <v>43</v>
      </c>
      <c r="AC52" s="4" t="str">
        <f>VLOOKUP(Table13[[#This Row],[Capacitance]],Values!A$13:B$50,2,0)</f>
        <v>STOCK</v>
      </c>
      <c r="AE52" s="4" t="str">
        <f>CONCATENATE(Table13[[#This Row],[Capacitance]],Table13[[#This Row],[Stock]])</f>
        <v>1000pF</v>
      </c>
    </row>
    <row r="53" spans="1:31" hidden="1">
      <c r="A53" t="s">
        <v>28</v>
      </c>
      <c r="B53" t="s">
        <v>1297</v>
      </c>
      <c r="C53" t="s">
        <v>1888</v>
      </c>
      <c r="D53" t="s">
        <v>1889</v>
      </c>
      <c r="E53" t="s">
        <v>32</v>
      </c>
      <c r="F53" t="s">
        <v>1884</v>
      </c>
      <c r="G53">
        <v>56742</v>
      </c>
      <c r="H53">
        <v>0</v>
      </c>
      <c r="I53">
        <v>0.18</v>
      </c>
      <c r="J53">
        <v>0</v>
      </c>
      <c r="K53">
        <v>1</v>
      </c>
      <c r="L53" t="s">
        <v>34</v>
      </c>
      <c r="M53" t="s">
        <v>35</v>
      </c>
      <c r="N53" t="s">
        <v>198</v>
      </c>
      <c r="O53" t="s">
        <v>185</v>
      </c>
      <c r="P53" t="s">
        <v>38</v>
      </c>
      <c r="Q53" t="s">
        <v>73</v>
      </c>
      <c r="R53" t="s">
        <v>40</v>
      </c>
      <c r="S53" t="s">
        <v>41</v>
      </c>
      <c r="T53" t="s">
        <v>42</v>
      </c>
      <c r="U53" t="s">
        <v>43</v>
      </c>
      <c r="V53" t="s">
        <v>1301</v>
      </c>
      <c r="W53" t="s">
        <v>1302</v>
      </c>
      <c r="X53" t="s">
        <v>43</v>
      </c>
      <c r="Y53" t="s">
        <v>1303</v>
      </c>
      <c r="Z53" t="s">
        <v>43</v>
      </c>
      <c r="AA53" t="s">
        <v>43</v>
      </c>
      <c r="AB53" t="s">
        <v>43</v>
      </c>
      <c r="AC53" s="4" t="str">
        <f>VLOOKUP(Table13[[#This Row],[Capacitance]],Values!A$13:B$50,2,0)</f>
        <v>STOCK</v>
      </c>
      <c r="AE53" s="4" t="str">
        <f>CONCATENATE(Table13[[#This Row],[Capacitance]],Table13[[#This Row],[Stock]])</f>
        <v>1000pF</v>
      </c>
    </row>
    <row r="54" spans="1:31" hidden="1">
      <c r="A54" t="s">
        <v>28</v>
      </c>
      <c r="B54" t="s">
        <v>1297</v>
      </c>
      <c r="C54" t="s">
        <v>1994</v>
      </c>
      <c r="D54" t="s">
        <v>1995</v>
      </c>
      <c r="E54" t="s">
        <v>32</v>
      </c>
      <c r="F54" t="s">
        <v>1819</v>
      </c>
      <c r="G54">
        <v>17515</v>
      </c>
      <c r="H54">
        <v>0</v>
      </c>
      <c r="I54">
        <v>0.15</v>
      </c>
      <c r="J54">
        <v>0</v>
      </c>
      <c r="K54">
        <v>1</v>
      </c>
      <c r="L54" t="s">
        <v>34</v>
      </c>
      <c r="M54" t="s">
        <v>35</v>
      </c>
      <c r="N54" t="s">
        <v>198</v>
      </c>
      <c r="O54" t="s">
        <v>569</v>
      </c>
      <c r="P54" t="s">
        <v>38</v>
      </c>
      <c r="Q54" t="s">
        <v>73</v>
      </c>
      <c r="R54" t="s">
        <v>40</v>
      </c>
      <c r="S54" t="s">
        <v>41</v>
      </c>
      <c r="T54" t="s">
        <v>42</v>
      </c>
      <c r="U54" t="s">
        <v>43</v>
      </c>
      <c r="V54" t="s">
        <v>1301</v>
      </c>
      <c r="W54" t="s">
        <v>1302</v>
      </c>
      <c r="X54" t="s">
        <v>43</v>
      </c>
      <c r="Y54" t="s">
        <v>1303</v>
      </c>
      <c r="Z54" t="s">
        <v>43</v>
      </c>
      <c r="AA54" t="s">
        <v>43</v>
      </c>
      <c r="AB54" t="s">
        <v>43</v>
      </c>
      <c r="AC54" s="4" t="str">
        <f>VLOOKUP(Table13[[#This Row],[Capacitance]],Values!A$13:B$50,2,0)</f>
        <v>STOCK</v>
      </c>
      <c r="AE54" s="4" t="str">
        <f>CONCATENATE(Table13[[#This Row],[Capacitance]],Table13[[#This Row],[Stock]])</f>
        <v>1000pF</v>
      </c>
    </row>
    <row r="55" spans="1:31" hidden="1">
      <c r="A55" t="s">
        <v>28</v>
      </c>
      <c r="B55" t="s">
        <v>1297</v>
      </c>
      <c r="C55" t="s">
        <v>2269</v>
      </c>
      <c r="D55" t="s">
        <v>2270</v>
      </c>
      <c r="E55" t="s">
        <v>32</v>
      </c>
      <c r="F55" t="s">
        <v>2271</v>
      </c>
      <c r="G55">
        <v>7890</v>
      </c>
      <c r="H55">
        <v>0</v>
      </c>
      <c r="I55">
        <v>0.1</v>
      </c>
      <c r="J55">
        <v>0</v>
      </c>
      <c r="K55">
        <v>1</v>
      </c>
      <c r="L55" t="s">
        <v>34</v>
      </c>
      <c r="M55" t="s">
        <v>35</v>
      </c>
      <c r="N55" t="s">
        <v>198</v>
      </c>
      <c r="O55" t="s">
        <v>72</v>
      </c>
      <c r="P55" t="s">
        <v>38</v>
      </c>
      <c r="Q55" t="s">
        <v>39</v>
      </c>
      <c r="R55" t="s">
        <v>40</v>
      </c>
      <c r="S55" t="s">
        <v>41</v>
      </c>
      <c r="T55" t="s">
        <v>42</v>
      </c>
      <c r="U55" t="s">
        <v>43</v>
      </c>
      <c r="V55" t="s">
        <v>1301</v>
      </c>
      <c r="W55" t="s">
        <v>1302</v>
      </c>
      <c r="X55" t="s">
        <v>43</v>
      </c>
      <c r="Y55" t="s">
        <v>1303</v>
      </c>
      <c r="Z55" t="s">
        <v>43</v>
      </c>
      <c r="AA55" t="s">
        <v>43</v>
      </c>
      <c r="AB55" t="s">
        <v>43</v>
      </c>
      <c r="AC55" s="4" t="str">
        <f>VLOOKUP(Table13[[#This Row],[Capacitance]],Values!A$13:B$50,2,0)</f>
        <v>STOCK</v>
      </c>
      <c r="AE55" s="4" t="str">
        <f>CONCATENATE(Table13[[#This Row],[Capacitance]],Table13[[#This Row],[Stock]])</f>
        <v>1000pF</v>
      </c>
    </row>
    <row r="56" spans="1:31" hidden="1">
      <c r="A56" t="s">
        <v>28</v>
      </c>
      <c r="B56" t="s">
        <v>1297</v>
      </c>
      <c r="C56" t="s">
        <v>1313</v>
      </c>
      <c r="D56" t="s">
        <v>1314</v>
      </c>
      <c r="E56" t="s">
        <v>32</v>
      </c>
      <c r="F56" t="s">
        <v>1315</v>
      </c>
      <c r="G56">
        <v>738115</v>
      </c>
      <c r="H56">
        <v>0</v>
      </c>
      <c r="I56">
        <v>0.1</v>
      </c>
      <c r="J56">
        <v>0</v>
      </c>
      <c r="K56">
        <v>1</v>
      </c>
      <c r="L56" t="s">
        <v>34</v>
      </c>
      <c r="M56" t="s">
        <v>35</v>
      </c>
      <c r="N56" t="s">
        <v>211</v>
      </c>
      <c r="O56" t="s">
        <v>72</v>
      </c>
      <c r="P56" t="s">
        <v>38</v>
      </c>
      <c r="Q56" t="s">
        <v>73</v>
      </c>
      <c r="R56" t="s">
        <v>40</v>
      </c>
      <c r="S56" t="s">
        <v>41</v>
      </c>
      <c r="T56" t="s">
        <v>42</v>
      </c>
      <c r="U56" t="s">
        <v>43</v>
      </c>
      <c r="V56" t="s">
        <v>1301</v>
      </c>
      <c r="W56" t="s">
        <v>1302</v>
      </c>
      <c r="X56" t="s">
        <v>43</v>
      </c>
      <c r="Y56" t="s">
        <v>1303</v>
      </c>
      <c r="Z56" t="s">
        <v>43</v>
      </c>
      <c r="AA56" t="s">
        <v>43</v>
      </c>
      <c r="AB56" t="s">
        <v>43</v>
      </c>
      <c r="AC56" s="4" t="str">
        <f>VLOOKUP(Table13[[#This Row],[Capacitance]],Values!A$13:B$50,2,0)</f>
        <v>STOCK</v>
      </c>
      <c r="AD56" t="s">
        <v>1290</v>
      </c>
      <c r="AE56" s="4" t="str">
        <f>CONCATENATE(Table13[[#This Row],[Capacitance]],Table13[[#This Row],[Stock]])</f>
        <v>100pFStock</v>
      </c>
    </row>
    <row r="57" spans="1:31" hidden="1">
      <c r="A57" t="s">
        <v>28</v>
      </c>
      <c r="B57" t="s">
        <v>1297</v>
      </c>
      <c r="C57" t="s">
        <v>1474</v>
      </c>
      <c r="D57" t="s">
        <v>1475</v>
      </c>
      <c r="E57" t="s">
        <v>32</v>
      </c>
      <c r="F57" t="s">
        <v>1476</v>
      </c>
      <c r="G57">
        <v>34009</v>
      </c>
      <c r="H57">
        <v>0</v>
      </c>
      <c r="I57">
        <v>0.1</v>
      </c>
      <c r="J57">
        <v>0</v>
      </c>
      <c r="K57">
        <v>1</v>
      </c>
      <c r="L57" t="s">
        <v>34</v>
      </c>
      <c r="M57" t="s">
        <v>35</v>
      </c>
      <c r="N57" t="s">
        <v>198</v>
      </c>
      <c r="O57" t="s">
        <v>37</v>
      </c>
      <c r="P57" t="s">
        <v>83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1301</v>
      </c>
      <c r="W57" t="s">
        <v>1302</v>
      </c>
      <c r="X57" t="s">
        <v>43</v>
      </c>
      <c r="Y57" t="s">
        <v>1303</v>
      </c>
      <c r="Z57" t="s">
        <v>43</v>
      </c>
      <c r="AA57" t="s">
        <v>43</v>
      </c>
      <c r="AB57" t="s">
        <v>43</v>
      </c>
      <c r="AC57" s="4" t="str">
        <f>VLOOKUP(Table13[[#This Row],[Capacitance]],Values!A$13:B$50,2,0)</f>
        <v>STOCK</v>
      </c>
      <c r="AE57" s="4" t="str">
        <f>CONCATENATE(Table13[[#This Row],[Capacitance]],Table13[[#This Row],[Stock]])</f>
        <v>1000pF</v>
      </c>
    </row>
    <row r="58" spans="1:31" hidden="1">
      <c r="A58" t="s">
        <v>28</v>
      </c>
      <c r="B58" t="s">
        <v>1297</v>
      </c>
      <c r="C58" t="s">
        <v>1466</v>
      </c>
      <c r="D58" t="s">
        <v>1467</v>
      </c>
      <c r="E58" t="s">
        <v>32</v>
      </c>
      <c r="F58" t="s">
        <v>1468</v>
      </c>
      <c r="G58">
        <v>130101</v>
      </c>
      <c r="H58">
        <v>0</v>
      </c>
      <c r="I58">
        <v>0.1</v>
      </c>
      <c r="J58">
        <v>0</v>
      </c>
      <c r="K58">
        <v>1</v>
      </c>
      <c r="L58" t="s">
        <v>34</v>
      </c>
      <c r="M58" t="s">
        <v>35</v>
      </c>
      <c r="N58" t="s">
        <v>6760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1301</v>
      </c>
      <c r="W58" t="s">
        <v>1302</v>
      </c>
      <c r="X58" t="s">
        <v>43</v>
      </c>
      <c r="Y58" t="s">
        <v>1303</v>
      </c>
      <c r="Z58" t="s">
        <v>43</v>
      </c>
      <c r="AA58" t="s">
        <v>43</v>
      </c>
      <c r="AB58" t="s">
        <v>43</v>
      </c>
      <c r="AC58" s="4" t="e">
        <f>VLOOKUP(Table13[[#This Row],[Capacitance]],Values!A$13:B$50,2,0)</f>
        <v>#N/A</v>
      </c>
      <c r="AE58" s="4" t="str">
        <f>CONCATENATE(Table13[[#This Row],[Capacitance]],Table13[[#This Row],[Stock]])</f>
        <v>0.047ÂuF</v>
      </c>
    </row>
    <row r="59" spans="1:31" hidden="1">
      <c r="A59" t="s">
        <v>28</v>
      </c>
      <c r="B59" t="s">
        <v>1297</v>
      </c>
      <c r="C59" t="s">
        <v>1469</v>
      </c>
      <c r="D59" t="s">
        <v>1470</v>
      </c>
      <c r="E59" t="s">
        <v>32</v>
      </c>
      <c r="F59" t="s">
        <v>1471</v>
      </c>
      <c r="G59">
        <v>96007</v>
      </c>
      <c r="H59">
        <v>0</v>
      </c>
      <c r="I59">
        <v>0.1</v>
      </c>
      <c r="J59">
        <v>0</v>
      </c>
      <c r="K59">
        <v>1</v>
      </c>
      <c r="L59" t="s">
        <v>34</v>
      </c>
      <c r="M59" t="s">
        <v>35</v>
      </c>
      <c r="N59" t="s">
        <v>6760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1301</v>
      </c>
      <c r="W59" t="s">
        <v>1302</v>
      </c>
      <c r="X59" t="s">
        <v>43</v>
      </c>
      <c r="Y59" t="s">
        <v>1303</v>
      </c>
      <c r="Z59" t="s">
        <v>43</v>
      </c>
      <c r="AA59" t="s">
        <v>43</v>
      </c>
      <c r="AB59" t="s">
        <v>43</v>
      </c>
      <c r="AC59" s="4" t="e">
        <f>VLOOKUP(Table13[[#This Row],[Capacitance]],Values!A$13:B$50,2,0)</f>
        <v>#N/A</v>
      </c>
      <c r="AE59" s="4" t="str">
        <f>CONCATENATE(Table13[[#This Row],[Capacitance]],Table13[[#This Row],[Stock]])</f>
        <v>0.047ÂuF</v>
      </c>
    </row>
    <row r="60" spans="1:31" hidden="1">
      <c r="A60" t="s">
        <v>28</v>
      </c>
      <c r="B60" t="s">
        <v>1297</v>
      </c>
      <c r="C60" t="s">
        <v>1537</v>
      </c>
      <c r="D60" t="s">
        <v>1538</v>
      </c>
      <c r="E60" t="s">
        <v>32</v>
      </c>
      <c r="F60" t="s">
        <v>1539</v>
      </c>
      <c r="G60">
        <v>157534</v>
      </c>
      <c r="H60">
        <v>0</v>
      </c>
      <c r="I60">
        <v>0.1</v>
      </c>
      <c r="J60">
        <v>0</v>
      </c>
      <c r="K60">
        <v>1</v>
      </c>
      <c r="L60" t="s">
        <v>34</v>
      </c>
      <c r="M60" t="s">
        <v>35</v>
      </c>
      <c r="N60" t="s">
        <v>211</v>
      </c>
      <c r="O60" t="s">
        <v>72</v>
      </c>
      <c r="P60" t="s">
        <v>178</v>
      </c>
      <c r="Q60" t="s">
        <v>73</v>
      </c>
      <c r="R60" t="s">
        <v>40</v>
      </c>
      <c r="S60" t="s">
        <v>41</v>
      </c>
      <c r="T60" t="s">
        <v>42</v>
      </c>
      <c r="U60" t="s">
        <v>43</v>
      </c>
      <c r="V60" t="s">
        <v>1301</v>
      </c>
      <c r="W60" t="s">
        <v>1302</v>
      </c>
      <c r="X60" t="s">
        <v>43</v>
      </c>
      <c r="Y60" t="s">
        <v>1303</v>
      </c>
      <c r="Z60" t="s">
        <v>43</v>
      </c>
      <c r="AA60" t="s">
        <v>43</v>
      </c>
      <c r="AB60" t="s">
        <v>43</v>
      </c>
      <c r="AC60" s="4" t="str">
        <f>VLOOKUP(Table13[[#This Row],[Capacitance]],Values!A$13:B$50,2,0)</f>
        <v>STOCK</v>
      </c>
      <c r="AE60" s="4" t="str">
        <f>CONCATENATE(Table13[[#This Row],[Capacitance]],Table13[[#This Row],[Stock]])</f>
        <v>100pF</v>
      </c>
    </row>
    <row r="61" spans="1:31" hidden="1">
      <c r="A61" t="s">
        <v>28</v>
      </c>
      <c r="B61" t="s">
        <v>1297</v>
      </c>
      <c r="C61" t="s">
        <v>1310</v>
      </c>
      <c r="D61" t="s">
        <v>1311</v>
      </c>
      <c r="E61" t="s">
        <v>32</v>
      </c>
      <c r="F61" t="s">
        <v>1312</v>
      </c>
      <c r="G61">
        <v>1643783</v>
      </c>
      <c r="H61">
        <v>0</v>
      </c>
      <c r="I61">
        <v>0.1</v>
      </c>
      <c r="J61">
        <v>0</v>
      </c>
      <c r="K61">
        <v>1</v>
      </c>
      <c r="L61" t="s">
        <v>34</v>
      </c>
      <c r="M61" t="s">
        <v>35</v>
      </c>
      <c r="N61" t="s">
        <v>198</v>
      </c>
      <c r="O61" t="s">
        <v>37</v>
      </c>
      <c r="P61" t="s">
        <v>38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1301</v>
      </c>
      <c r="W61" t="s">
        <v>1302</v>
      </c>
      <c r="X61" t="s">
        <v>43</v>
      </c>
      <c r="Y61" t="s">
        <v>1303</v>
      </c>
      <c r="Z61" t="s">
        <v>43</v>
      </c>
      <c r="AA61" t="s">
        <v>43</v>
      </c>
      <c r="AB61" t="s">
        <v>43</v>
      </c>
      <c r="AC61" s="4" t="str">
        <f>VLOOKUP(Table13[[#This Row],[Capacitance]],Values!A$13:B$50,2,0)</f>
        <v>STOCK</v>
      </c>
      <c r="AE61" s="4" t="str">
        <f>CONCATENATE(Table13[[#This Row],[Capacitance]],Table13[[#This Row],[Stock]])</f>
        <v>1000pF</v>
      </c>
    </row>
    <row r="62" spans="1:31" hidden="1">
      <c r="A62" t="s">
        <v>28</v>
      </c>
      <c r="B62" t="s">
        <v>1297</v>
      </c>
      <c r="C62" t="s">
        <v>2141</v>
      </c>
      <c r="D62" t="s">
        <v>2142</v>
      </c>
      <c r="E62" t="s">
        <v>32</v>
      </c>
      <c r="F62" t="s">
        <v>1539</v>
      </c>
      <c r="G62">
        <v>20014</v>
      </c>
      <c r="H62">
        <v>0</v>
      </c>
      <c r="I62">
        <v>0.1</v>
      </c>
      <c r="J62">
        <v>0</v>
      </c>
      <c r="K62">
        <v>1</v>
      </c>
      <c r="L62" t="s">
        <v>34</v>
      </c>
      <c r="M62" t="s">
        <v>35</v>
      </c>
      <c r="N62" t="s">
        <v>211</v>
      </c>
      <c r="O62" t="s">
        <v>72</v>
      </c>
      <c r="P62" t="s">
        <v>178</v>
      </c>
      <c r="Q62" t="s">
        <v>73</v>
      </c>
      <c r="R62" t="s">
        <v>40</v>
      </c>
      <c r="S62" t="s">
        <v>41</v>
      </c>
      <c r="T62" t="s">
        <v>42</v>
      </c>
      <c r="U62" t="s">
        <v>43</v>
      </c>
      <c r="V62" t="s">
        <v>1301</v>
      </c>
      <c r="W62" t="s">
        <v>1302</v>
      </c>
      <c r="X62" t="s">
        <v>43</v>
      </c>
      <c r="Y62" t="s">
        <v>1303</v>
      </c>
      <c r="Z62" t="s">
        <v>43</v>
      </c>
      <c r="AA62" t="s">
        <v>43</v>
      </c>
      <c r="AB62" t="s">
        <v>43</v>
      </c>
      <c r="AC62" s="4" t="str">
        <f>VLOOKUP(Table13[[#This Row],[Capacitance]],Values!A$13:B$50,2,0)</f>
        <v>STOCK</v>
      </c>
      <c r="AE62" s="4" t="str">
        <f>CONCATENATE(Table13[[#This Row],[Capacitance]],Table13[[#This Row],[Stock]])</f>
        <v>100pF</v>
      </c>
    </row>
    <row r="63" spans="1:31" hidden="1">
      <c r="A63" t="s">
        <v>28</v>
      </c>
      <c r="B63" t="s">
        <v>1297</v>
      </c>
      <c r="C63" t="s">
        <v>2193</v>
      </c>
      <c r="D63" t="s">
        <v>2194</v>
      </c>
      <c r="E63" t="s">
        <v>32</v>
      </c>
      <c r="F63" t="s">
        <v>2195</v>
      </c>
      <c r="G63">
        <v>18507</v>
      </c>
      <c r="H63">
        <v>0</v>
      </c>
      <c r="I63">
        <v>0.16</v>
      </c>
      <c r="J63">
        <v>0</v>
      </c>
      <c r="K63">
        <v>1</v>
      </c>
      <c r="L63" t="s">
        <v>34</v>
      </c>
      <c r="M63" t="s">
        <v>35</v>
      </c>
      <c r="N63" t="s">
        <v>211</v>
      </c>
      <c r="O63" t="s">
        <v>185</v>
      </c>
      <c r="P63" t="s">
        <v>38</v>
      </c>
      <c r="Q63" t="s">
        <v>73</v>
      </c>
      <c r="R63" t="s">
        <v>40</v>
      </c>
      <c r="S63" t="s">
        <v>41</v>
      </c>
      <c r="T63" t="s">
        <v>42</v>
      </c>
      <c r="U63" t="s">
        <v>43</v>
      </c>
      <c r="V63" t="s">
        <v>1301</v>
      </c>
      <c r="W63" t="s">
        <v>1302</v>
      </c>
      <c r="X63" t="s">
        <v>43</v>
      </c>
      <c r="Y63" t="s">
        <v>1303</v>
      </c>
      <c r="Z63" t="s">
        <v>43</v>
      </c>
      <c r="AA63" t="s">
        <v>43</v>
      </c>
      <c r="AB63" t="s">
        <v>43</v>
      </c>
      <c r="AC63" s="4" t="str">
        <f>VLOOKUP(Table13[[#This Row],[Capacitance]],Values!A$13:B$50,2,0)</f>
        <v>STOCK</v>
      </c>
      <c r="AE63" s="4" t="str">
        <f>CONCATENATE(Table13[[#This Row],[Capacitance]],Table13[[#This Row],[Stock]])</f>
        <v>100pF</v>
      </c>
    </row>
    <row r="64" spans="1:31" hidden="1">
      <c r="A64" t="s">
        <v>28</v>
      </c>
      <c r="B64" t="s">
        <v>1297</v>
      </c>
      <c r="C64" t="s">
        <v>1483</v>
      </c>
      <c r="D64" t="s">
        <v>1484</v>
      </c>
      <c r="E64" t="s">
        <v>32</v>
      </c>
      <c r="F64" t="s">
        <v>1485</v>
      </c>
      <c r="G64">
        <v>86552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6754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1301</v>
      </c>
      <c r="W64" t="s">
        <v>1302</v>
      </c>
      <c r="X64" t="s">
        <v>43</v>
      </c>
      <c r="Y64" t="s">
        <v>1303</v>
      </c>
      <c r="Z64" t="s">
        <v>43</v>
      </c>
      <c r="AA64" t="s">
        <v>43</v>
      </c>
      <c r="AB64" t="s">
        <v>43</v>
      </c>
      <c r="AC64" s="4" t="e">
        <f>VLOOKUP(Table13[[#This Row],[Capacitance]],Values!A$13:B$50,2,0)</f>
        <v>#N/A</v>
      </c>
      <c r="AE64" s="4" t="str">
        <f>CONCATENATE(Table13[[#This Row],[Capacitance]],Table13[[#This Row],[Stock]])</f>
        <v>0.015ÂuF</v>
      </c>
    </row>
    <row r="65" spans="1:31" hidden="1">
      <c r="A65" t="s">
        <v>28</v>
      </c>
      <c r="B65" t="s">
        <v>1297</v>
      </c>
      <c r="C65" t="s">
        <v>1486</v>
      </c>
      <c r="D65" t="s">
        <v>1487</v>
      </c>
      <c r="E65" t="s">
        <v>32</v>
      </c>
      <c r="F65" t="s">
        <v>1488</v>
      </c>
      <c r="G65">
        <v>64839</v>
      </c>
      <c r="H65">
        <v>0</v>
      </c>
      <c r="I65">
        <v>0.1</v>
      </c>
      <c r="J65">
        <v>0</v>
      </c>
      <c r="K65">
        <v>1</v>
      </c>
      <c r="L65" t="s">
        <v>34</v>
      </c>
      <c r="M65" t="s">
        <v>35</v>
      </c>
      <c r="N65" t="s">
        <v>383</v>
      </c>
      <c r="O65" t="s">
        <v>37</v>
      </c>
      <c r="P65" t="s">
        <v>178</v>
      </c>
      <c r="Q65" t="s">
        <v>39</v>
      </c>
      <c r="R65" t="s">
        <v>40</v>
      </c>
      <c r="S65" t="s">
        <v>41</v>
      </c>
      <c r="T65" t="s">
        <v>42</v>
      </c>
      <c r="U65" t="s">
        <v>43</v>
      </c>
      <c r="V65" t="s">
        <v>1301</v>
      </c>
      <c r="W65" t="s">
        <v>1302</v>
      </c>
      <c r="X65" t="s">
        <v>43</v>
      </c>
      <c r="Y65" t="s">
        <v>1303</v>
      </c>
      <c r="Z65" t="s">
        <v>43</v>
      </c>
      <c r="AA65" t="s">
        <v>43</v>
      </c>
      <c r="AB65" t="s">
        <v>43</v>
      </c>
      <c r="AC65" s="4" t="e">
        <f>VLOOKUP(Table13[[#This Row],[Capacitance]],Values!A$13:B$50,2,0)</f>
        <v>#N/A</v>
      </c>
      <c r="AE65" s="4" t="str">
        <f>CONCATENATE(Table13[[#This Row],[Capacitance]],Table13[[#This Row],[Stock]])</f>
        <v>680pF</v>
      </c>
    </row>
    <row r="66" spans="1:31" hidden="1">
      <c r="A66" t="s">
        <v>28</v>
      </c>
      <c r="B66" t="s">
        <v>1297</v>
      </c>
      <c r="C66" t="s">
        <v>2205</v>
      </c>
      <c r="D66" t="s">
        <v>2206</v>
      </c>
      <c r="E66" t="s">
        <v>32</v>
      </c>
      <c r="F66" t="s">
        <v>2195</v>
      </c>
      <c r="G66">
        <v>2230</v>
      </c>
      <c r="H66">
        <v>0</v>
      </c>
      <c r="I66">
        <v>0.16</v>
      </c>
      <c r="J66">
        <v>0</v>
      </c>
      <c r="K66">
        <v>1</v>
      </c>
      <c r="L66" t="s">
        <v>34</v>
      </c>
      <c r="M66" t="s">
        <v>35</v>
      </c>
      <c r="N66" t="s">
        <v>211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1301</v>
      </c>
      <c r="W66" t="s">
        <v>1302</v>
      </c>
      <c r="X66" t="s">
        <v>43</v>
      </c>
      <c r="Y66" t="s">
        <v>1303</v>
      </c>
      <c r="Z66" t="s">
        <v>43</v>
      </c>
      <c r="AA66" t="s">
        <v>43</v>
      </c>
      <c r="AB66" t="s">
        <v>43</v>
      </c>
      <c r="AC66" s="4" t="str">
        <f>VLOOKUP(Table13[[#This Row],[Capacitance]],Values!A$13:B$50,2,0)</f>
        <v>STOCK</v>
      </c>
      <c r="AE66" s="4" t="str">
        <f>CONCATENATE(Table13[[#This Row],[Capacitance]],Table13[[#This Row],[Stock]])</f>
        <v>100pF</v>
      </c>
    </row>
    <row r="67" spans="1:31" hidden="1">
      <c r="A67" t="s">
        <v>28</v>
      </c>
      <c r="B67" t="s">
        <v>1297</v>
      </c>
      <c r="C67" t="s">
        <v>1492</v>
      </c>
      <c r="D67" t="s">
        <v>1493</v>
      </c>
      <c r="E67" t="s">
        <v>32</v>
      </c>
      <c r="F67" t="s">
        <v>1494</v>
      </c>
      <c r="G67">
        <v>158478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6756</v>
      </c>
      <c r="O67" t="s">
        <v>37</v>
      </c>
      <c r="P67" t="s">
        <v>78</v>
      </c>
      <c r="Q67" t="s">
        <v>39</v>
      </c>
      <c r="R67" t="s">
        <v>40</v>
      </c>
      <c r="S67" t="s">
        <v>41</v>
      </c>
      <c r="T67" t="s">
        <v>42</v>
      </c>
      <c r="U67" t="s">
        <v>43</v>
      </c>
      <c r="V67" t="s">
        <v>1301</v>
      </c>
      <c r="W67" t="s">
        <v>1302</v>
      </c>
      <c r="X67" t="s">
        <v>43</v>
      </c>
      <c r="Y67" t="s">
        <v>1303</v>
      </c>
      <c r="Z67" t="s">
        <v>43</v>
      </c>
      <c r="AA67" t="s">
        <v>43</v>
      </c>
      <c r="AB67" t="s">
        <v>43</v>
      </c>
      <c r="AC67" s="4" t="e">
        <f>VLOOKUP(Table13[[#This Row],[Capacitance]],Values!A$13:B$50,2,0)</f>
        <v>#N/A</v>
      </c>
      <c r="AE67" s="4" t="str">
        <f>CONCATENATE(Table13[[#This Row],[Capacitance]],Table13[[#This Row],[Stock]])</f>
        <v>0.022ÂuF</v>
      </c>
    </row>
    <row r="68" spans="1:31" hidden="1">
      <c r="A68" t="s">
        <v>28</v>
      </c>
      <c r="B68" t="s">
        <v>1297</v>
      </c>
      <c r="C68" t="s">
        <v>1495</v>
      </c>
      <c r="D68" t="s">
        <v>1496</v>
      </c>
      <c r="E68" t="s">
        <v>32</v>
      </c>
      <c r="F68" t="s">
        <v>1497</v>
      </c>
      <c r="G68">
        <v>23579</v>
      </c>
      <c r="H68">
        <v>0</v>
      </c>
      <c r="I68">
        <v>0.1</v>
      </c>
      <c r="J68">
        <v>0</v>
      </c>
      <c r="K68">
        <v>1</v>
      </c>
      <c r="L68" t="s">
        <v>34</v>
      </c>
      <c r="M68" t="s">
        <v>35</v>
      </c>
      <c r="N68" t="s">
        <v>383</v>
      </c>
      <c r="O68" t="s">
        <v>37</v>
      </c>
      <c r="P68" t="s">
        <v>38</v>
      </c>
      <c r="Q68" t="s">
        <v>39</v>
      </c>
      <c r="R68" t="s">
        <v>40</v>
      </c>
      <c r="S68" t="s">
        <v>41</v>
      </c>
      <c r="T68" t="s">
        <v>42</v>
      </c>
      <c r="U68" t="s">
        <v>43</v>
      </c>
      <c r="V68" t="s">
        <v>1301</v>
      </c>
      <c r="W68" t="s">
        <v>1302</v>
      </c>
      <c r="X68" t="s">
        <v>43</v>
      </c>
      <c r="Y68" t="s">
        <v>1303</v>
      </c>
      <c r="Z68" t="s">
        <v>43</v>
      </c>
      <c r="AA68" t="s">
        <v>43</v>
      </c>
      <c r="AB68" t="s">
        <v>43</v>
      </c>
      <c r="AC68" s="4" t="e">
        <f>VLOOKUP(Table13[[#This Row],[Capacitance]],Values!A$13:B$50,2,0)</f>
        <v>#N/A</v>
      </c>
      <c r="AE68" s="4" t="str">
        <f>CONCATENATE(Table13[[#This Row],[Capacitance]],Table13[[#This Row],[Stock]])</f>
        <v>680pF</v>
      </c>
    </row>
    <row r="69" spans="1:31" hidden="1">
      <c r="A69" t="s">
        <v>28</v>
      </c>
      <c r="B69" t="s">
        <v>1297</v>
      </c>
      <c r="C69" t="s">
        <v>2305</v>
      </c>
      <c r="D69" t="s">
        <v>2306</v>
      </c>
      <c r="E69" t="s">
        <v>32</v>
      </c>
      <c r="F69" t="s">
        <v>1315</v>
      </c>
      <c r="G69">
        <v>8750</v>
      </c>
      <c r="H69">
        <v>0</v>
      </c>
      <c r="I69">
        <v>0.1</v>
      </c>
      <c r="J69">
        <v>0</v>
      </c>
      <c r="K69">
        <v>1</v>
      </c>
      <c r="L69" t="s">
        <v>34</v>
      </c>
      <c r="M69" t="s">
        <v>35</v>
      </c>
      <c r="N69" t="s">
        <v>211</v>
      </c>
      <c r="O69" t="s">
        <v>72</v>
      </c>
      <c r="P69" t="s">
        <v>38</v>
      </c>
      <c r="Q69" t="s">
        <v>73</v>
      </c>
      <c r="R69" t="s">
        <v>40</v>
      </c>
      <c r="S69" t="s">
        <v>41</v>
      </c>
      <c r="T69" t="s">
        <v>42</v>
      </c>
      <c r="U69" t="s">
        <v>43</v>
      </c>
      <c r="V69" t="s">
        <v>1301</v>
      </c>
      <c r="W69" t="s">
        <v>1302</v>
      </c>
      <c r="X69" t="s">
        <v>43</v>
      </c>
      <c r="Y69" t="s">
        <v>1303</v>
      </c>
      <c r="Z69" t="s">
        <v>43</v>
      </c>
      <c r="AA69" t="s">
        <v>43</v>
      </c>
      <c r="AB69" t="s">
        <v>43</v>
      </c>
      <c r="AC69" s="4" t="str">
        <f>VLOOKUP(Table13[[#This Row],[Capacitance]],Values!A$13:B$50,2,0)</f>
        <v>STOCK</v>
      </c>
      <c r="AE69" s="4" t="str">
        <f>CONCATENATE(Table13[[#This Row],[Capacitance]],Table13[[#This Row],[Stock]])</f>
        <v>100pF</v>
      </c>
    </row>
    <row r="70" spans="1:31" hidden="1">
      <c r="A70" t="s">
        <v>28</v>
      </c>
      <c r="B70" t="s">
        <v>1297</v>
      </c>
      <c r="C70" t="s">
        <v>2427</v>
      </c>
      <c r="D70" t="s">
        <v>2428</v>
      </c>
      <c r="E70" t="s">
        <v>32</v>
      </c>
      <c r="F70" t="s">
        <v>2429</v>
      </c>
      <c r="G70">
        <v>7505</v>
      </c>
      <c r="H70">
        <v>0</v>
      </c>
      <c r="I70">
        <v>0.21</v>
      </c>
      <c r="J70">
        <v>0</v>
      </c>
      <c r="K70">
        <v>1</v>
      </c>
      <c r="L70" t="s">
        <v>34</v>
      </c>
      <c r="M70" t="s">
        <v>35</v>
      </c>
      <c r="N70" t="s">
        <v>6748</v>
      </c>
      <c r="O70" t="s">
        <v>37</v>
      </c>
      <c r="P70" t="s">
        <v>64</v>
      </c>
      <c r="Q70" t="s">
        <v>54</v>
      </c>
      <c r="R70" t="s">
        <v>40</v>
      </c>
      <c r="S70" t="s">
        <v>55</v>
      </c>
      <c r="T70" t="s">
        <v>42</v>
      </c>
      <c r="U70" t="s">
        <v>43</v>
      </c>
      <c r="V70" t="s">
        <v>1301</v>
      </c>
      <c r="W70" t="s">
        <v>1302</v>
      </c>
      <c r="X70" t="s">
        <v>43</v>
      </c>
      <c r="Y70" t="s">
        <v>96</v>
      </c>
      <c r="Z70" t="s">
        <v>43</v>
      </c>
      <c r="AA70" t="s">
        <v>43</v>
      </c>
      <c r="AB70" t="s">
        <v>43</v>
      </c>
      <c r="AC70" s="4" t="str">
        <f>VLOOKUP(Table13[[#This Row],[Capacitance]],Values!A$13:B$50,2,0)</f>
        <v>STOCK</v>
      </c>
      <c r="AE70" s="4" t="str">
        <f>CONCATENATE(Table13[[#This Row],[Capacitance]],Table13[[#This Row],[Stock]])</f>
        <v>10ÂuF</v>
      </c>
    </row>
    <row r="71" spans="1:31" hidden="1">
      <c r="A71" t="s">
        <v>28</v>
      </c>
      <c r="B71" t="s">
        <v>1297</v>
      </c>
      <c r="C71" t="s">
        <v>1436</v>
      </c>
      <c r="D71" t="s">
        <v>1437</v>
      </c>
      <c r="E71" t="s">
        <v>32</v>
      </c>
      <c r="F71" t="s">
        <v>1438</v>
      </c>
      <c r="G71">
        <v>399804</v>
      </c>
      <c r="H71">
        <v>0</v>
      </c>
      <c r="I71">
        <v>0.1</v>
      </c>
      <c r="J71">
        <v>0</v>
      </c>
      <c r="K71">
        <v>1</v>
      </c>
      <c r="L71" t="s">
        <v>34</v>
      </c>
      <c r="M71" t="s">
        <v>35</v>
      </c>
      <c r="N71" t="s">
        <v>508</v>
      </c>
      <c r="O71" t="s">
        <v>72</v>
      </c>
      <c r="P71" t="s">
        <v>38</v>
      </c>
      <c r="Q71" t="s">
        <v>73</v>
      </c>
      <c r="R71" t="s">
        <v>40</v>
      </c>
      <c r="S71" t="s">
        <v>41</v>
      </c>
      <c r="T71" t="s">
        <v>42</v>
      </c>
      <c r="U71" t="s">
        <v>43</v>
      </c>
      <c r="V71" t="s">
        <v>1301</v>
      </c>
      <c r="W71" t="s">
        <v>1302</v>
      </c>
      <c r="X71" t="s">
        <v>43</v>
      </c>
      <c r="Y71" t="s">
        <v>1303</v>
      </c>
      <c r="Z71" t="s">
        <v>43</v>
      </c>
      <c r="AA71" t="s">
        <v>43</v>
      </c>
      <c r="AB71" t="s">
        <v>43</v>
      </c>
      <c r="AC71" s="4" t="str">
        <f>VLOOKUP(Table13[[#This Row],[Capacitance]],Values!A$13:B$50,2,0)</f>
        <v>STOCK</v>
      </c>
      <c r="AE71" s="4" t="str">
        <f>CONCATENATE(Table13[[#This Row],[Capacitance]],Table13[[#This Row],[Stock]])</f>
        <v>10pF</v>
      </c>
    </row>
    <row r="72" spans="1:31" hidden="1">
      <c r="A72" t="s">
        <v>28</v>
      </c>
      <c r="B72" t="s">
        <v>1297</v>
      </c>
      <c r="C72" t="s">
        <v>1507</v>
      </c>
      <c r="D72" t="s">
        <v>1508</v>
      </c>
      <c r="E72" t="s">
        <v>32</v>
      </c>
      <c r="F72" t="s">
        <v>1509</v>
      </c>
      <c r="G72">
        <v>162002</v>
      </c>
      <c r="H72">
        <v>0</v>
      </c>
      <c r="I72">
        <v>0.1</v>
      </c>
      <c r="J72">
        <v>0</v>
      </c>
      <c r="K72">
        <v>1</v>
      </c>
      <c r="L72" t="s">
        <v>34</v>
      </c>
      <c r="M72" t="s">
        <v>35</v>
      </c>
      <c r="N72" t="s">
        <v>696</v>
      </c>
      <c r="O72" t="s">
        <v>37</v>
      </c>
      <c r="P72" t="s">
        <v>38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t="s">
        <v>1301</v>
      </c>
      <c r="W72" t="s">
        <v>1302</v>
      </c>
      <c r="X72" t="s">
        <v>43</v>
      </c>
      <c r="Y72" t="s">
        <v>1303</v>
      </c>
      <c r="Z72" t="s">
        <v>43</v>
      </c>
      <c r="AA72" t="s">
        <v>43</v>
      </c>
      <c r="AB72" t="s">
        <v>43</v>
      </c>
      <c r="AC72" s="4" t="e">
        <f>VLOOKUP(Table13[[#This Row],[Capacitance]],Values!A$13:B$50,2,0)</f>
        <v>#N/A</v>
      </c>
      <c r="AE72" s="4" t="str">
        <f>CONCATENATE(Table13[[#This Row],[Capacitance]],Table13[[#This Row],[Stock]])</f>
        <v>220pF</v>
      </c>
    </row>
    <row r="73" spans="1:31" hidden="1">
      <c r="A73" t="s">
        <v>28</v>
      </c>
      <c r="B73" t="s">
        <v>1297</v>
      </c>
      <c r="C73" t="s">
        <v>2173</v>
      </c>
      <c r="D73" t="s">
        <v>2174</v>
      </c>
      <c r="E73" t="s">
        <v>32</v>
      </c>
      <c r="F73" t="s">
        <v>2175</v>
      </c>
      <c r="G73">
        <v>15385</v>
      </c>
      <c r="H73">
        <v>0</v>
      </c>
      <c r="I73">
        <v>0.13</v>
      </c>
      <c r="J73">
        <v>0</v>
      </c>
      <c r="K73">
        <v>1</v>
      </c>
      <c r="L73" t="s">
        <v>34</v>
      </c>
      <c r="M73" t="s">
        <v>35</v>
      </c>
      <c r="N73" t="s">
        <v>508</v>
      </c>
      <c r="O73" t="s">
        <v>185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1301</v>
      </c>
      <c r="W73" t="s">
        <v>1302</v>
      </c>
      <c r="X73" t="s">
        <v>43</v>
      </c>
      <c r="Y73" t="s">
        <v>1303</v>
      </c>
      <c r="Z73" t="s">
        <v>43</v>
      </c>
      <c r="AA73" t="s">
        <v>43</v>
      </c>
      <c r="AB73" t="s">
        <v>43</v>
      </c>
      <c r="AC73" s="4" t="str">
        <f>VLOOKUP(Table13[[#This Row],[Capacitance]],Values!A$13:B$50,2,0)</f>
        <v>STOCK</v>
      </c>
      <c r="AE73" s="4" t="str">
        <f>CONCATENATE(Table13[[#This Row],[Capacitance]],Table13[[#This Row],[Stock]])</f>
        <v>10pF</v>
      </c>
    </row>
    <row r="74" spans="1:31" hidden="1">
      <c r="A74" t="s">
        <v>28</v>
      </c>
      <c r="B74" t="s">
        <v>1297</v>
      </c>
      <c r="C74" t="s">
        <v>1513</v>
      </c>
      <c r="D74" t="s">
        <v>1514</v>
      </c>
      <c r="E74" t="s">
        <v>32</v>
      </c>
      <c r="F74" t="s">
        <v>1515</v>
      </c>
      <c r="G74">
        <v>74769</v>
      </c>
      <c r="H74">
        <v>0</v>
      </c>
      <c r="I74">
        <v>0.1</v>
      </c>
      <c r="J74">
        <v>0</v>
      </c>
      <c r="K74">
        <v>1</v>
      </c>
      <c r="L74" t="s">
        <v>34</v>
      </c>
      <c r="M74" t="s">
        <v>35</v>
      </c>
      <c r="N74" t="s">
        <v>292</v>
      </c>
      <c r="O74" t="s">
        <v>37</v>
      </c>
      <c r="P74" t="s">
        <v>38</v>
      </c>
      <c r="Q74" t="s">
        <v>39</v>
      </c>
      <c r="R74" t="s">
        <v>40</v>
      </c>
      <c r="S74" t="s">
        <v>41</v>
      </c>
      <c r="T74" t="s">
        <v>42</v>
      </c>
      <c r="U74" t="s">
        <v>43</v>
      </c>
      <c r="V74" t="s">
        <v>1301</v>
      </c>
      <c r="W74" t="s">
        <v>1302</v>
      </c>
      <c r="X74" t="s">
        <v>43</v>
      </c>
      <c r="Y74" t="s">
        <v>1303</v>
      </c>
      <c r="Z74" t="s">
        <v>43</v>
      </c>
      <c r="AA74" t="s">
        <v>43</v>
      </c>
      <c r="AB74" t="s">
        <v>43</v>
      </c>
      <c r="AC74" s="4" t="e">
        <f>VLOOKUP(Table13[[#This Row],[Capacitance]],Values!A$13:B$50,2,0)</f>
        <v>#N/A</v>
      </c>
      <c r="AE74" s="4" t="str">
        <f>CONCATENATE(Table13[[#This Row],[Capacitance]],Table13[[#This Row],[Stock]])</f>
        <v>330pF</v>
      </c>
    </row>
    <row r="75" spans="1:31" hidden="1">
      <c r="A75" t="s">
        <v>28</v>
      </c>
      <c r="B75" t="s">
        <v>1297</v>
      </c>
      <c r="C75" t="s">
        <v>2425</v>
      </c>
      <c r="D75" t="s">
        <v>2426</v>
      </c>
      <c r="E75" t="s">
        <v>32</v>
      </c>
      <c r="F75" t="s">
        <v>2175</v>
      </c>
      <c r="G75">
        <v>38</v>
      </c>
      <c r="H75">
        <v>0</v>
      </c>
      <c r="I75">
        <v>0.13</v>
      </c>
      <c r="J75">
        <v>0</v>
      </c>
      <c r="K75">
        <v>1</v>
      </c>
      <c r="L75" t="s">
        <v>34</v>
      </c>
      <c r="M75" t="s">
        <v>35</v>
      </c>
      <c r="N75" t="s">
        <v>508</v>
      </c>
      <c r="O75" t="s">
        <v>185</v>
      </c>
      <c r="P75" t="s">
        <v>38</v>
      </c>
      <c r="Q75" t="s">
        <v>73</v>
      </c>
      <c r="R75" t="s">
        <v>40</v>
      </c>
      <c r="S75" t="s">
        <v>41</v>
      </c>
      <c r="T75" t="s">
        <v>42</v>
      </c>
      <c r="U75" t="s">
        <v>43</v>
      </c>
      <c r="V75" t="s">
        <v>1301</v>
      </c>
      <c r="W75" t="s">
        <v>1302</v>
      </c>
      <c r="X75" t="s">
        <v>43</v>
      </c>
      <c r="Y75" t="s">
        <v>1303</v>
      </c>
      <c r="Z75" t="s">
        <v>43</v>
      </c>
      <c r="AA75" t="s">
        <v>43</v>
      </c>
      <c r="AB75" t="s">
        <v>43</v>
      </c>
      <c r="AC75" s="4" t="str">
        <f>VLOOKUP(Table13[[#This Row],[Capacitance]],Values!A$13:B$50,2,0)</f>
        <v>STOCK</v>
      </c>
      <c r="AE75" s="4" t="str">
        <f>CONCATENATE(Table13[[#This Row],[Capacitance]],Table13[[#This Row],[Stock]])</f>
        <v>10pF</v>
      </c>
    </row>
    <row r="76" spans="1:31" hidden="1">
      <c r="A76" t="s">
        <v>28</v>
      </c>
      <c r="B76" t="s">
        <v>1297</v>
      </c>
      <c r="C76" t="s">
        <v>1752</v>
      </c>
      <c r="D76" t="s">
        <v>1753</v>
      </c>
      <c r="E76" t="s">
        <v>32</v>
      </c>
      <c r="F76" t="s">
        <v>1754</v>
      </c>
      <c r="G76">
        <v>21027</v>
      </c>
      <c r="H76">
        <v>0</v>
      </c>
      <c r="I76">
        <v>0.12</v>
      </c>
      <c r="J76">
        <v>0</v>
      </c>
      <c r="K76">
        <v>1</v>
      </c>
      <c r="L76" t="s">
        <v>34</v>
      </c>
      <c r="M76" t="s">
        <v>35</v>
      </c>
      <c r="N76" t="s">
        <v>862</v>
      </c>
      <c r="O76" t="s">
        <v>72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1301</v>
      </c>
      <c r="W76" t="s">
        <v>1302</v>
      </c>
      <c r="X76" t="s">
        <v>43</v>
      </c>
      <c r="Y76" t="s">
        <v>1303</v>
      </c>
      <c r="Z76" t="s">
        <v>43</v>
      </c>
      <c r="AA76" t="s">
        <v>43</v>
      </c>
      <c r="AB76" t="s">
        <v>43</v>
      </c>
      <c r="AC76" s="4" t="e">
        <f>VLOOKUP(Table13[[#This Row],[Capacitance]],Values!A$13:B$50,2,0)</f>
        <v>#N/A</v>
      </c>
      <c r="AE76" s="4" t="str">
        <f>CONCATENATE(Table13[[#This Row],[Capacitance]],Table13[[#This Row],[Stock]])</f>
        <v>1100pF</v>
      </c>
    </row>
    <row r="77" spans="1:31" hidden="1">
      <c r="A77" t="s">
        <v>28</v>
      </c>
      <c r="B77" t="s">
        <v>1297</v>
      </c>
      <c r="C77" t="s">
        <v>1522</v>
      </c>
      <c r="D77" t="s">
        <v>1523</v>
      </c>
      <c r="E77" t="s">
        <v>32</v>
      </c>
      <c r="F77" t="s">
        <v>1524</v>
      </c>
      <c r="G77">
        <v>63529</v>
      </c>
      <c r="H77">
        <v>0</v>
      </c>
      <c r="I77">
        <v>0.1</v>
      </c>
      <c r="J77">
        <v>0</v>
      </c>
      <c r="K77">
        <v>1</v>
      </c>
      <c r="L77" t="s">
        <v>34</v>
      </c>
      <c r="M77" t="s">
        <v>35</v>
      </c>
      <c r="N77" t="s">
        <v>6756</v>
      </c>
      <c r="O77" t="s">
        <v>37</v>
      </c>
      <c r="P77" t="s">
        <v>38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1301</v>
      </c>
      <c r="W77" t="s">
        <v>1302</v>
      </c>
      <c r="X77" t="s">
        <v>43</v>
      </c>
      <c r="Y77" t="s">
        <v>1303</v>
      </c>
      <c r="Z77" t="s">
        <v>43</v>
      </c>
      <c r="AA77" t="s">
        <v>43</v>
      </c>
      <c r="AB77" t="s">
        <v>43</v>
      </c>
      <c r="AC77" s="4" t="e">
        <f>VLOOKUP(Table13[[#This Row],[Capacitance]],Values!A$13:B$50,2,0)</f>
        <v>#N/A</v>
      </c>
      <c r="AE77" s="4" t="str">
        <f>CONCATENATE(Table13[[#This Row],[Capacitance]],Table13[[#This Row],[Stock]])</f>
        <v>0.022ÂuF</v>
      </c>
    </row>
    <row r="78" spans="1:31" hidden="1">
      <c r="A78" t="s">
        <v>28</v>
      </c>
      <c r="B78" t="s">
        <v>1297</v>
      </c>
      <c r="C78" t="s">
        <v>1764</v>
      </c>
      <c r="D78" t="s">
        <v>1765</v>
      </c>
      <c r="E78" t="s">
        <v>32</v>
      </c>
      <c r="F78" t="s">
        <v>1766</v>
      </c>
      <c r="G78">
        <v>25636</v>
      </c>
      <c r="H78">
        <v>0</v>
      </c>
      <c r="I78">
        <v>0.12</v>
      </c>
      <c r="J78">
        <v>0</v>
      </c>
      <c r="K78">
        <v>1</v>
      </c>
      <c r="L78" t="s">
        <v>34</v>
      </c>
      <c r="M78" t="s">
        <v>35</v>
      </c>
      <c r="N78" t="s">
        <v>274</v>
      </c>
      <c r="O78" t="s">
        <v>72</v>
      </c>
      <c r="P78" t="s">
        <v>38</v>
      </c>
      <c r="Q78" t="s">
        <v>73</v>
      </c>
      <c r="R78" t="s">
        <v>40</v>
      </c>
      <c r="S78" t="s">
        <v>41</v>
      </c>
      <c r="T78" t="s">
        <v>42</v>
      </c>
      <c r="U78" t="s">
        <v>43</v>
      </c>
      <c r="V78" t="s">
        <v>1301</v>
      </c>
      <c r="W78" t="s">
        <v>1302</v>
      </c>
      <c r="X78" t="s">
        <v>43</v>
      </c>
      <c r="Y78" t="s">
        <v>1303</v>
      </c>
      <c r="Z78" t="s">
        <v>43</v>
      </c>
      <c r="AA78" t="s">
        <v>43</v>
      </c>
      <c r="AB78" t="s">
        <v>43</v>
      </c>
      <c r="AC78" s="4" t="e">
        <f>VLOOKUP(Table13[[#This Row],[Capacitance]],Values!A$13:B$50,2,0)</f>
        <v>#N/A</v>
      </c>
      <c r="AE78" s="4" t="str">
        <f>CONCATENATE(Table13[[#This Row],[Capacitance]],Table13[[#This Row],[Stock]])</f>
        <v>110pF</v>
      </c>
    </row>
    <row r="79" spans="1:31" hidden="1">
      <c r="A79" t="s">
        <v>28</v>
      </c>
      <c r="B79" t="s">
        <v>1297</v>
      </c>
      <c r="C79" t="s">
        <v>2361</v>
      </c>
      <c r="D79" t="s">
        <v>2362</v>
      </c>
      <c r="E79" t="s">
        <v>32</v>
      </c>
      <c r="F79" t="s">
        <v>2363</v>
      </c>
      <c r="G79">
        <v>1897</v>
      </c>
      <c r="H79">
        <v>0</v>
      </c>
      <c r="I79">
        <v>0.14000000000000001</v>
      </c>
      <c r="J79">
        <v>0</v>
      </c>
      <c r="K79">
        <v>1</v>
      </c>
      <c r="L79" t="s">
        <v>34</v>
      </c>
      <c r="M79" t="s">
        <v>35</v>
      </c>
      <c r="N79" t="s">
        <v>274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1301</v>
      </c>
      <c r="W79" t="s">
        <v>1302</v>
      </c>
      <c r="X79" t="s">
        <v>43</v>
      </c>
      <c r="Y79" t="s">
        <v>1303</v>
      </c>
      <c r="Z79" t="s">
        <v>43</v>
      </c>
      <c r="AA79" t="s">
        <v>43</v>
      </c>
      <c r="AB79" t="s">
        <v>43</v>
      </c>
      <c r="AC79" s="4" t="e">
        <f>VLOOKUP(Table13[[#This Row],[Capacitance]],Values!A$13:B$50,2,0)</f>
        <v>#N/A</v>
      </c>
      <c r="AE79" s="4" t="str">
        <f>CONCATENATE(Table13[[#This Row],[Capacitance]],Table13[[#This Row],[Stock]])</f>
        <v>110pF</v>
      </c>
    </row>
    <row r="80" spans="1:31" hidden="1">
      <c r="A80" t="s">
        <v>28</v>
      </c>
      <c r="B80" t="s">
        <v>1297</v>
      </c>
      <c r="C80" t="s">
        <v>2312</v>
      </c>
      <c r="D80" t="s">
        <v>2313</v>
      </c>
      <c r="E80" t="s">
        <v>32</v>
      </c>
      <c r="F80" t="s">
        <v>2314</v>
      </c>
      <c r="G80">
        <v>3418</v>
      </c>
      <c r="H80">
        <v>0</v>
      </c>
      <c r="I80">
        <v>0.1</v>
      </c>
      <c r="J80">
        <v>0</v>
      </c>
      <c r="K80">
        <v>1</v>
      </c>
      <c r="L80" t="s">
        <v>34</v>
      </c>
      <c r="M80" t="s">
        <v>35</v>
      </c>
      <c r="N80" t="s">
        <v>2315</v>
      </c>
      <c r="O80" t="s">
        <v>72</v>
      </c>
      <c r="P80" t="s">
        <v>38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1301</v>
      </c>
      <c r="W80" t="s">
        <v>1302</v>
      </c>
      <c r="X80" t="s">
        <v>43</v>
      </c>
      <c r="Y80" t="s">
        <v>1303</v>
      </c>
      <c r="Z80" t="s">
        <v>43</v>
      </c>
      <c r="AA80" t="s">
        <v>43</v>
      </c>
      <c r="AB80" t="s">
        <v>43</v>
      </c>
      <c r="AC80" s="4" t="e">
        <f>VLOOKUP(Table13[[#This Row],[Capacitance]],Values!A$13:B$50,2,0)</f>
        <v>#N/A</v>
      </c>
      <c r="AE80" s="4" t="str">
        <f>CONCATENATE(Table13[[#This Row],[Capacitance]],Table13[[#This Row],[Stock]])</f>
        <v>11pF</v>
      </c>
    </row>
    <row r="81" spans="1:31" hidden="1">
      <c r="A81" t="s">
        <v>28</v>
      </c>
      <c r="B81" t="s">
        <v>1297</v>
      </c>
      <c r="C81" t="s">
        <v>2310</v>
      </c>
      <c r="D81" t="s">
        <v>2311</v>
      </c>
      <c r="E81" t="s">
        <v>32</v>
      </c>
      <c r="F81" t="s">
        <v>1312</v>
      </c>
      <c r="G81">
        <v>4130</v>
      </c>
      <c r="H81">
        <v>0</v>
      </c>
      <c r="I81">
        <v>0.1</v>
      </c>
      <c r="J81">
        <v>0</v>
      </c>
      <c r="K81">
        <v>1</v>
      </c>
      <c r="L81" t="s">
        <v>34</v>
      </c>
      <c r="M81" t="s">
        <v>35</v>
      </c>
      <c r="N81" t="s">
        <v>198</v>
      </c>
      <c r="O81" t="s">
        <v>37</v>
      </c>
      <c r="P81" t="s">
        <v>38</v>
      </c>
      <c r="Q81" t="s">
        <v>39</v>
      </c>
      <c r="R81" t="s">
        <v>40</v>
      </c>
      <c r="S81" t="s">
        <v>41</v>
      </c>
      <c r="T81" t="s">
        <v>42</v>
      </c>
      <c r="U81" t="s">
        <v>43</v>
      </c>
      <c r="V81" t="s">
        <v>1301</v>
      </c>
      <c r="W81" t="s">
        <v>1302</v>
      </c>
      <c r="X81" t="s">
        <v>43</v>
      </c>
      <c r="Y81" t="s">
        <v>1303</v>
      </c>
      <c r="Z81" t="s">
        <v>43</v>
      </c>
      <c r="AA81" t="s">
        <v>43</v>
      </c>
      <c r="AB81" t="s">
        <v>43</v>
      </c>
      <c r="AC81" s="4" t="str">
        <f>VLOOKUP(Table13[[#This Row],[Capacitance]],Values!A$13:B$50,2,0)</f>
        <v>STOCK</v>
      </c>
      <c r="AE81" s="4" t="str">
        <f>CONCATENATE(Table13[[#This Row],[Capacitance]],Table13[[#This Row],[Stock]])</f>
        <v>1000pF</v>
      </c>
    </row>
    <row r="82" spans="1:31" hidden="1">
      <c r="A82" t="s">
        <v>28</v>
      </c>
      <c r="B82" t="s">
        <v>1297</v>
      </c>
      <c r="C82" t="s">
        <v>2487</v>
      </c>
      <c r="D82" t="s">
        <v>2488</v>
      </c>
      <c r="E82" t="s">
        <v>32</v>
      </c>
      <c r="F82" t="s">
        <v>2489</v>
      </c>
      <c r="G82">
        <v>18</v>
      </c>
      <c r="H82">
        <v>0</v>
      </c>
      <c r="I82">
        <v>9.6000000000000002E-2</v>
      </c>
      <c r="J82">
        <v>0</v>
      </c>
      <c r="K82">
        <v>10</v>
      </c>
      <c r="L82" t="s">
        <v>34</v>
      </c>
      <c r="M82" t="s">
        <v>35</v>
      </c>
      <c r="N82" t="s">
        <v>2315</v>
      </c>
      <c r="O82" t="s">
        <v>72</v>
      </c>
      <c r="P82" t="s">
        <v>178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1301</v>
      </c>
      <c r="W82" t="s">
        <v>1302</v>
      </c>
      <c r="X82" t="s">
        <v>43</v>
      </c>
      <c r="Y82" t="s">
        <v>1303</v>
      </c>
      <c r="Z82" t="s">
        <v>43</v>
      </c>
      <c r="AA82" t="s">
        <v>43</v>
      </c>
      <c r="AB82" t="s">
        <v>43</v>
      </c>
      <c r="AC82" s="4" t="e">
        <f>VLOOKUP(Table13[[#This Row],[Capacitance]],Values!A$13:B$50,2,0)</f>
        <v>#N/A</v>
      </c>
      <c r="AE82" s="4" t="str">
        <f>CONCATENATE(Table13[[#This Row],[Capacitance]],Table13[[#This Row],[Stock]])</f>
        <v>11pF</v>
      </c>
    </row>
    <row r="83" spans="1:31" hidden="1">
      <c r="A83" t="s">
        <v>28</v>
      </c>
      <c r="B83" t="s">
        <v>1297</v>
      </c>
      <c r="C83" t="s">
        <v>1749</v>
      </c>
      <c r="D83" t="s">
        <v>1750</v>
      </c>
      <c r="E83" t="s">
        <v>32</v>
      </c>
      <c r="F83" t="s">
        <v>1751</v>
      </c>
      <c r="G83">
        <v>33043</v>
      </c>
      <c r="H83">
        <v>0</v>
      </c>
      <c r="I83">
        <v>0.12</v>
      </c>
      <c r="J83">
        <v>0</v>
      </c>
      <c r="K83">
        <v>1</v>
      </c>
      <c r="L83" t="s">
        <v>34</v>
      </c>
      <c r="M83" t="s">
        <v>35</v>
      </c>
      <c r="N83" t="s">
        <v>282</v>
      </c>
      <c r="O83" t="s">
        <v>72</v>
      </c>
      <c r="P83" t="s">
        <v>38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1301</v>
      </c>
      <c r="W83" t="s">
        <v>1302</v>
      </c>
      <c r="X83" t="s">
        <v>43</v>
      </c>
      <c r="Y83" t="s">
        <v>1303</v>
      </c>
      <c r="Z83" t="s">
        <v>43</v>
      </c>
      <c r="AA83" t="s">
        <v>43</v>
      </c>
      <c r="AB83" t="s">
        <v>43</v>
      </c>
      <c r="AC83" s="4" t="e">
        <f>VLOOKUP(Table13[[#This Row],[Capacitance]],Values!A$13:B$50,2,0)</f>
        <v>#N/A</v>
      </c>
      <c r="AE83" s="4" t="str">
        <f>CONCATENATE(Table13[[#This Row],[Capacitance]],Table13[[#This Row],[Stock]])</f>
        <v>1200pF</v>
      </c>
    </row>
    <row r="84" spans="1:31" hidden="1">
      <c r="A84" t="s">
        <v>28</v>
      </c>
      <c r="B84" t="s">
        <v>1297</v>
      </c>
      <c r="C84" t="s">
        <v>2230</v>
      </c>
      <c r="D84" t="s">
        <v>2231</v>
      </c>
      <c r="E84" t="s">
        <v>32</v>
      </c>
      <c r="F84" t="s">
        <v>2232</v>
      </c>
      <c r="G84">
        <v>1024</v>
      </c>
      <c r="H84">
        <v>0</v>
      </c>
      <c r="I84">
        <v>0.23</v>
      </c>
      <c r="J84">
        <v>0</v>
      </c>
      <c r="K84">
        <v>1</v>
      </c>
      <c r="L84" t="s">
        <v>34</v>
      </c>
      <c r="M84" t="s">
        <v>35</v>
      </c>
      <c r="N84" t="s">
        <v>282</v>
      </c>
      <c r="O84" t="s">
        <v>185</v>
      </c>
      <c r="P84" t="s">
        <v>38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1301</v>
      </c>
      <c r="W84" t="s">
        <v>1302</v>
      </c>
      <c r="X84" t="s">
        <v>43</v>
      </c>
      <c r="Y84" t="s">
        <v>1303</v>
      </c>
      <c r="Z84" t="s">
        <v>43</v>
      </c>
      <c r="AA84" t="s">
        <v>43</v>
      </c>
      <c r="AB84" t="s">
        <v>43</v>
      </c>
      <c r="AC84" s="4" t="e">
        <f>VLOOKUP(Table13[[#This Row],[Capacitance]],Values!A$13:B$50,2,0)</f>
        <v>#N/A</v>
      </c>
      <c r="AE84" s="4" t="str">
        <f>CONCATENATE(Table13[[#This Row],[Capacitance]],Table13[[#This Row],[Stock]])</f>
        <v>1200pF</v>
      </c>
    </row>
    <row r="85" spans="1:31" hidden="1">
      <c r="A85" t="s">
        <v>28</v>
      </c>
      <c r="B85" t="s">
        <v>1297</v>
      </c>
      <c r="C85" t="s">
        <v>2337</v>
      </c>
      <c r="D85" t="s">
        <v>2338</v>
      </c>
      <c r="E85" t="s">
        <v>32</v>
      </c>
      <c r="F85" t="s">
        <v>2339</v>
      </c>
      <c r="G85">
        <v>314</v>
      </c>
      <c r="H85">
        <v>0</v>
      </c>
      <c r="I85">
        <v>0.1</v>
      </c>
      <c r="J85">
        <v>0</v>
      </c>
      <c r="K85">
        <v>1</v>
      </c>
      <c r="L85" t="s">
        <v>34</v>
      </c>
      <c r="M85" t="s">
        <v>35</v>
      </c>
      <c r="N85" t="s">
        <v>198</v>
      </c>
      <c r="O85" t="s">
        <v>189</v>
      </c>
      <c r="P85" t="s">
        <v>38</v>
      </c>
      <c r="Q85" t="s">
        <v>190</v>
      </c>
      <c r="R85" t="s">
        <v>40</v>
      </c>
      <c r="S85" t="s">
        <v>191</v>
      </c>
      <c r="T85" t="s">
        <v>42</v>
      </c>
      <c r="U85" t="s">
        <v>43</v>
      </c>
      <c r="V85" t="s">
        <v>1301</v>
      </c>
      <c r="W85" t="s">
        <v>1302</v>
      </c>
      <c r="X85" t="s">
        <v>43</v>
      </c>
      <c r="Y85" t="s">
        <v>1303</v>
      </c>
      <c r="Z85" t="s">
        <v>43</v>
      </c>
      <c r="AA85" t="s">
        <v>43</v>
      </c>
      <c r="AB85" t="s">
        <v>43</v>
      </c>
      <c r="AC85" s="4" t="str">
        <f>VLOOKUP(Table13[[#This Row],[Capacitance]],Values!A$13:B$50,2,0)</f>
        <v>STOCK</v>
      </c>
      <c r="AE85" s="4" t="str">
        <f>CONCATENATE(Table13[[#This Row],[Capacitance]],Table13[[#This Row],[Stock]])</f>
        <v>1000pF</v>
      </c>
    </row>
    <row r="86" spans="1:31" hidden="1">
      <c r="A86" t="s">
        <v>28</v>
      </c>
      <c r="B86" t="s">
        <v>1297</v>
      </c>
      <c r="C86" t="s">
        <v>1389</v>
      </c>
      <c r="D86" t="s">
        <v>1390</v>
      </c>
      <c r="E86" t="s">
        <v>32</v>
      </c>
      <c r="F86" t="s">
        <v>1391</v>
      </c>
      <c r="G86">
        <v>70410</v>
      </c>
      <c r="H86">
        <v>0</v>
      </c>
      <c r="I86">
        <v>0.4</v>
      </c>
      <c r="J86">
        <v>0</v>
      </c>
      <c r="K86">
        <v>1</v>
      </c>
      <c r="L86" t="s">
        <v>34</v>
      </c>
      <c r="M86" t="s">
        <v>35</v>
      </c>
      <c r="N86" t="s">
        <v>6748</v>
      </c>
      <c r="O86" t="s">
        <v>52</v>
      </c>
      <c r="P86" t="s">
        <v>64</v>
      </c>
      <c r="Q86" t="s">
        <v>773</v>
      </c>
      <c r="R86" t="s">
        <v>40</v>
      </c>
      <c r="S86" t="s">
        <v>41</v>
      </c>
      <c r="T86" t="s">
        <v>42</v>
      </c>
      <c r="U86" t="s">
        <v>43</v>
      </c>
      <c r="V86" t="s">
        <v>1301</v>
      </c>
      <c r="W86" t="s">
        <v>1302</v>
      </c>
      <c r="X86" t="s">
        <v>43</v>
      </c>
      <c r="Y86" t="s">
        <v>1388</v>
      </c>
      <c r="Z86" t="s">
        <v>43</v>
      </c>
      <c r="AA86" t="s">
        <v>43</v>
      </c>
      <c r="AB86" t="s">
        <v>43</v>
      </c>
      <c r="AC86" s="4" t="str">
        <f>VLOOKUP(Table13[[#This Row],[Capacitance]],Values!A$13:B$50,2,0)</f>
        <v>STOCK</v>
      </c>
      <c r="AE86" s="4" t="str">
        <f>CONCATENATE(Table13[[#This Row],[Capacitance]],Table13[[#This Row],[Stock]])</f>
        <v>10ÂuF</v>
      </c>
    </row>
    <row r="87" spans="1:31" hidden="1">
      <c r="A87" t="s">
        <v>28</v>
      </c>
      <c r="B87" t="s">
        <v>1297</v>
      </c>
      <c r="C87" t="s">
        <v>1510</v>
      </c>
      <c r="D87" t="s">
        <v>1511</v>
      </c>
      <c r="E87" t="s">
        <v>32</v>
      </c>
      <c r="F87" t="s">
        <v>1512</v>
      </c>
      <c r="G87">
        <v>53994</v>
      </c>
      <c r="H87">
        <v>0</v>
      </c>
      <c r="I87">
        <v>0.1</v>
      </c>
      <c r="J87">
        <v>0</v>
      </c>
      <c r="K87">
        <v>1</v>
      </c>
      <c r="L87" t="s">
        <v>34</v>
      </c>
      <c r="M87" t="s">
        <v>35</v>
      </c>
      <c r="N87" t="s">
        <v>255</v>
      </c>
      <c r="O87" t="s">
        <v>72</v>
      </c>
      <c r="P87" t="s">
        <v>38</v>
      </c>
      <c r="Q87" t="s">
        <v>73</v>
      </c>
      <c r="R87" t="s">
        <v>40</v>
      </c>
      <c r="S87" t="s">
        <v>41</v>
      </c>
      <c r="T87" t="s">
        <v>42</v>
      </c>
      <c r="U87" t="s">
        <v>43</v>
      </c>
      <c r="V87" t="s">
        <v>1301</v>
      </c>
      <c r="W87" t="s">
        <v>1302</v>
      </c>
      <c r="X87" t="s">
        <v>43</v>
      </c>
      <c r="Y87" t="s">
        <v>1303</v>
      </c>
      <c r="Z87" t="s">
        <v>43</v>
      </c>
      <c r="AA87" t="s">
        <v>43</v>
      </c>
      <c r="AB87" t="s">
        <v>43</v>
      </c>
      <c r="AC87" s="4" t="e">
        <f>VLOOKUP(Table13[[#This Row],[Capacitance]],Values!A$13:B$50,2,0)</f>
        <v>#N/A</v>
      </c>
      <c r="AE87" s="4" t="str">
        <f>CONCATENATE(Table13[[#This Row],[Capacitance]],Table13[[#This Row],[Stock]])</f>
        <v>120pF</v>
      </c>
    </row>
    <row r="88" spans="1:31" hidden="1">
      <c r="A88" t="s">
        <v>28</v>
      </c>
      <c r="B88" t="s">
        <v>1297</v>
      </c>
      <c r="C88" t="s">
        <v>1675</v>
      </c>
      <c r="D88" t="s">
        <v>1676</v>
      </c>
      <c r="E88" t="s">
        <v>32</v>
      </c>
      <c r="F88" t="s">
        <v>1677</v>
      </c>
      <c r="G88">
        <v>16008</v>
      </c>
      <c r="H88">
        <v>0</v>
      </c>
      <c r="I88">
        <v>0.11</v>
      </c>
      <c r="J88">
        <v>0</v>
      </c>
      <c r="K88">
        <v>1</v>
      </c>
      <c r="L88" t="s">
        <v>34</v>
      </c>
      <c r="M88" t="s">
        <v>35</v>
      </c>
      <c r="N88" t="s">
        <v>255</v>
      </c>
      <c r="O88" t="s">
        <v>72</v>
      </c>
      <c r="P88" t="s">
        <v>178</v>
      </c>
      <c r="Q88" t="s">
        <v>73</v>
      </c>
      <c r="R88" t="s">
        <v>40</v>
      </c>
      <c r="S88" t="s">
        <v>41</v>
      </c>
      <c r="T88" t="s">
        <v>42</v>
      </c>
      <c r="U88" t="s">
        <v>43</v>
      </c>
      <c r="V88" t="s">
        <v>1301</v>
      </c>
      <c r="W88" t="s">
        <v>1302</v>
      </c>
      <c r="X88" t="s">
        <v>43</v>
      </c>
      <c r="Y88" t="s">
        <v>1303</v>
      </c>
      <c r="Z88" t="s">
        <v>43</v>
      </c>
      <c r="AA88" t="s">
        <v>43</v>
      </c>
      <c r="AB88" t="s">
        <v>43</v>
      </c>
      <c r="AC88" s="4" t="e">
        <f>VLOOKUP(Table13[[#This Row],[Capacitance]],Values!A$13:B$50,2,0)</f>
        <v>#N/A</v>
      </c>
      <c r="AE88" s="4" t="str">
        <f>CONCATENATE(Table13[[#This Row],[Capacitance]],Table13[[#This Row],[Stock]])</f>
        <v>120pF</v>
      </c>
    </row>
    <row r="89" spans="1:31" hidden="1">
      <c r="A89" t="s">
        <v>28</v>
      </c>
      <c r="B89" t="s">
        <v>1297</v>
      </c>
      <c r="C89" t="s">
        <v>1385</v>
      </c>
      <c r="D89" t="s">
        <v>1386</v>
      </c>
      <c r="E89" t="s">
        <v>32</v>
      </c>
      <c r="F89" t="s">
        <v>1387</v>
      </c>
      <c r="G89">
        <v>20010</v>
      </c>
      <c r="H89">
        <v>0</v>
      </c>
      <c r="I89">
        <v>0.4</v>
      </c>
      <c r="J89">
        <v>0</v>
      </c>
      <c r="K89">
        <v>1</v>
      </c>
      <c r="L89" t="s">
        <v>34</v>
      </c>
      <c r="M89" t="s">
        <v>35</v>
      </c>
      <c r="N89" t="s">
        <v>6748</v>
      </c>
      <c r="O89" t="s">
        <v>52</v>
      </c>
      <c r="P89" t="s">
        <v>83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1301</v>
      </c>
      <c r="W89" t="s">
        <v>1302</v>
      </c>
      <c r="X89" t="s">
        <v>43</v>
      </c>
      <c r="Y89" t="s">
        <v>1388</v>
      </c>
      <c r="Z89" t="s">
        <v>43</v>
      </c>
      <c r="AA89" t="s">
        <v>43</v>
      </c>
      <c r="AB89" t="s">
        <v>43</v>
      </c>
      <c r="AC89" s="4" t="str">
        <f>VLOOKUP(Table13[[#This Row],[Capacitance]],Values!A$13:B$50,2,0)</f>
        <v>STOCK</v>
      </c>
      <c r="AD89" t="s">
        <v>1247</v>
      </c>
      <c r="AE89" s="4" t="str">
        <f>CONCATENATE(Table13[[#This Row],[Capacitance]],Table13[[#This Row],[Stock]])</f>
        <v>10ÂuFSTOCK</v>
      </c>
    </row>
    <row r="90" spans="1:31" hidden="1">
      <c r="A90" t="s">
        <v>28</v>
      </c>
      <c r="B90" t="s">
        <v>1297</v>
      </c>
      <c r="C90" t="s">
        <v>1442</v>
      </c>
      <c r="D90" t="s">
        <v>1443</v>
      </c>
      <c r="E90" t="s">
        <v>32</v>
      </c>
      <c r="F90" t="s">
        <v>1444</v>
      </c>
      <c r="G90">
        <v>166696</v>
      </c>
      <c r="H90">
        <v>0</v>
      </c>
      <c r="I90">
        <v>0.1</v>
      </c>
      <c r="J90">
        <v>0</v>
      </c>
      <c r="K90">
        <v>1</v>
      </c>
      <c r="L90" t="s">
        <v>34</v>
      </c>
      <c r="M90" t="s">
        <v>35</v>
      </c>
      <c r="N90" t="s">
        <v>512</v>
      </c>
      <c r="O90" t="s">
        <v>72</v>
      </c>
      <c r="P90" t="s">
        <v>38</v>
      </c>
      <c r="Q90" t="s">
        <v>73</v>
      </c>
      <c r="R90" t="s">
        <v>40</v>
      </c>
      <c r="S90" t="s">
        <v>41</v>
      </c>
      <c r="T90" t="s">
        <v>42</v>
      </c>
      <c r="U90" t="s">
        <v>43</v>
      </c>
      <c r="V90" t="s">
        <v>1301</v>
      </c>
      <c r="W90" t="s">
        <v>1302</v>
      </c>
      <c r="X90" t="s">
        <v>43</v>
      </c>
      <c r="Y90" t="s">
        <v>1303</v>
      </c>
      <c r="Z90" t="s">
        <v>43</v>
      </c>
      <c r="AA90" t="s">
        <v>43</v>
      </c>
      <c r="AB90" t="s">
        <v>43</v>
      </c>
      <c r="AC90" s="4" t="str">
        <f>VLOOKUP(Table13[[#This Row],[Capacitance]],Values!A$13:B$50,2,0)</f>
        <v>STOCK</v>
      </c>
      <c r="AE90" s="4" t="str">
        <f>CONCATENATE(Table13[[#This Row],[Capacitance]],Table13[[#This Row],[Stock]])</f>
        <v>12pF</v>
      </c>
    </row>
    <row r="91" spans="1:31" hidden="1">
      <c r="A91" t="s">
        <v>28</v>
      </c>
      <c r="B91" t="s">
        <v>1297</v>
      </c>
      <c r="C91" t="s">
        <v>1770</v>
      </c>
      <c r="D91" t="s">
        <v>1771</v>
      </c>
      <c r="E91" t="s">
        <v>32</v>
      </c>
      <c r="F91" t="s">
        <v>1772</v>
      </c>
      <c r="G91">
        <v>41877</v>
      </c>
      <c r="H91">
        <v>0</v>
      </c>
      <c r="I91">
        <v>0.12</v>
      </c>
      <c r="J91">
        <v>0</v>
      </c>
      <c r="K91">
        <v>1</v>
      </c>
      <c r="L91" t="s">
        <v>34</v>
      </c>
      <c r="M91" t="s">
        <v>35</v>
      </c>
      <c r="N91" t="s">
        <v>300</v>
      </c>
      <c r="O91" t="s">
        <v>72</v>
      </c>
      <c r="P91" t="s">
        <v>38</v>
      </c>
      <c r="Q91" t="s">
        <v>73</v>
      </c>
      <c r="R91" t="s">
        <v>40</v>
      </c>
      <c r="S91" t="s">
        <v>41</v>
      </c>
      <c r="T91" t="s">
        <v>42</v>
      </c>
      <c r="U91" t="s">
        <v>43</v>
      </c>
      <c r="V91" t="s">
        <v>1301</v>
      </c>
      <c r="W91" t="s">
        <v>1302</v>
      </c>
      <c r="X91" t="s">
        <v>43</v>
      </c>
      <c r="Y91" t="s">
        <v>1303</v>
      </c>
      <c r="Z91" t="s">
        <v>43</v>
      </c>
      <c r="AA91" t="s">
        <v>43</v>
      </c>
      <c r="AB91" t="s">
        <v>43</v>
      </c>
      <c r="AC91" s="4" t="e">
        <f>VLOOKUP(Table13[[#This Row],[Capacitance]],Values!A$13:B$50,2,0)</f>
        <v>#N/A</v>
      </c>
      <c r="AE91" s="4" t="str">
        <f>CONCATENATE(Table13[[#This Row],[Capacitance]],Table13[[#This Row],[Stock]])</f>
        <v>1300pF</v>
      </c>
    </row>
    <row r="92" spans="1:31" hidden="1">
      <c r="A92" t="s">
        <v>28</v>
      </c>
      <c r="B92" t="s">
        <v>1297</v>
      </c>
      <c r="C92" t="s">
        <v>2316</v>
      </c>
      <c r="D92" t="s">
        <v>2317</v>
      </c>
      <c r="E92" t="s">
        <v>32</v>
      </c>
      <c r="F92" t="s">
        <v>2318</v>
      </c>
      <c r="G92">
        <v>19211</v>
      </c>
      <c r="H92">
        <v>0</v>
      </c>
      <c r="I92">
        <v>0.1</v>
      </c>
      <c r="J92">
        <v>0</v>
      </c>
      <c r="K92">
        <v>1</v>
      </c>
      <c r="L92" t="s">
        <v>34</v>
      </c>
      <c r="M92" t="s">
        <v>35</v>
      </c>
      <c r="N92" t="s">
        <v>508</v>
      </c>
      <c r="O92" t="s">
        <v>72</v>
      </c>
      <c r="P92" t="s">
        <v>178</v>
      </c>
      <c r="Q92" t="s">
        <v>73</v>
      </c>
      <c r="R92" t="s">
        <v>40</v>
      </c>
      <c r="S92" t="s">
        <v>41</v>
      </c>
      <c r="T92" t="s">
        <v>42</v>
      </c>
      <c r="U92" t="s">
        <v>43</v>
      </c>
      <c r="V92" t="s">
        <v>1301</v>
      </c>
      <c r="W92" t="s">
        <v>1302</v>
      </c>
      <c r="X92" t="s">
        <v>43</v>
      </c>
      <c r="Y92" t="s">
        <v>1303</v>
      </c>
      <c r="Z92" t="s">
        <v>43</v>
      </c>
      <c r="AA92" t="s">
        <v>43</v>
      </c>
      <c r="AB92" t="s">
        <v>43</v>
      </c>
      <c r="AC92" s="4" t="str">
        <f>VLOOKUP(Table13[[#This Row],[Capacitance]],Values!A$13:B$50,2,0)</f>
        <v>STOCK</v>
      </c>
      <c r="AD92" t="s">
        <v>1247</v>
      </c>
      <c r="AE92" s="4" t="str">
        <f>CONCATENATE(Table13[[#This Row],[Capacitance]],Table13[[#This Row],[Stock]])</f>
        <v>10pFSTOCK</v>
      </c>
    </row>
    <row r="93" spans="1:31" hidden="1">
      <c r="A93" t="s">
        <v>28</v>
      </c>
      <c r="B93" t="s">
        <v>1297</v>
      </c>
      <c r="C93" t="s">
        <v>2281</v>
      </c>
      <c r="D93" t="s">
        <v>2282</v>
      </c>
      <c r="E93" t="s">
        <v>32</v>
      </c>
      <c r="F93" t="s">
        <v>2283</v>
      </c>
      <c r="G93">
        <v>8863</v>
      </c>
      <c r="H93">
        <v>0</v>
      </c>
      <c r="I93">
        <v>0.12</v>
      </c>
      <c r="J93">
        <v>0</v>
      </c>
      <c r="K93">
        <v>1</v>
      </c>
      <c r="L93" t="s">
        <v>34</v>
      </c>
      <c r="M93" t="s">
        <v>35</v>
      </c>
      <c r="N93" t="s">
        <v>300</v>
      </c>
      <c r="O93" t="s">
        <v>72</v>
      </c>
      <c r="P93" t="s">
        <v>83</v>
      </c>
      <c r="Q93" t="s">
        <v>73</v>
      </c>
      <c r="R93" t="s">
        <v>40</v>
      </c>
      <c r="S93" t="s">
        <v>41</v>
      </c>
      <c r="T93" t="s">
        <v>42</v>
      </c>
      <c r="U93" t="s">
        <v>43</v>
      </c>
      <c r="V93" t="s">
        <v>1301</v>
      </c>
      <c r="W93" t="s">
        <v>1302</v>
      </c>
      <c r="X93" t="s">
        <v>43</v>
      </c>
      <c r="Y93" t="s">
        <v>1303</v>
      </c>
      <c r="Z93" t="s">
        <v>43</v>
      </c>
      <c r="AA93" t="s">
        <v>43</v>
      </c>
      <c r="AB93" t="s">
        <v>43</v>
      </c>
      <c r="AC93" s="4" t="e">
        <f>VLOOKUP(Table13[[#This Row],[Capacitance]],Values!A$13:B$50,2,0)</f>
        <v>#N/A</v>
      </c>
      <c r="AE93" s="4" t="str">
        <f>CONCATENATE(Table13[[#This Row],[Capacitance]],Table13[[#This Row],[Stock]])</f>
        <v>1300pF</v>
      </c>
    </row>
    <row r="94" spans="1:31" hidden="1">
      <c r="A94" t="s">
        <v>28</v>
      </c>
      <c r="B94" t="s">
        <v>1297</v>
      </c>
      <c r="C94" t="s">
        <v>2170</v>
      </c>
      <c r="D94" t="s">
        <v>2171</v>
      </c>
      <c r="E94" t="s">
        <v>32</v>
      </c>
      <c r="F94" t="s">
        <v>2172</v>
      </c>
      <c r="G94">
        <v>11510</v>
      </c>
      <c r="H94">
        <v>0</v>
      </c>
      <c r="I94">
        <v>0.12</v>
      </c>
      <c r="J94">
        <v>0</v>
      </c>
      <c r="K94">
        <v>1</v>
      </c>
      <c r="L94" t="s">
        <v>34</v>
      </c>
      <c r="M94" t="s">
        <v>35</v>
      </c>
      <c r="N94" t="s">
        <v>270</v>
      </c>
      <c r="O94" t="s">
        <v>72</v>
      </c>
      <c r="P94" t="s">
        <v>38</v>
      </c>
      <c r="Q94" t="s">
        <v>73</v>
      </c>
      <c r="R94" t="s">
        <v>40</v>
      </c>
      <c r="S94" t="s">
        <v>41</v>
      </c>
      <c r="T94" t="s">
        <v>42</v>
      </c>
      <c r="U94" t="s">
        <v>43</v>
      </c>
      <c r="V94" t="s">
        <v>1301</v>
      </c>
      <c r="W94" t="s">
        <v>1302</v>
      </c>
      <c r="X94" t="s">
        <v>43</v>
      </c>
      <c r="Y94" t="s">
        <v>1303</v>
      </c>
      <c r="Z94" t="s">
        <v>43</v>
      </c>
      <c r="AA94" t="s">
        <v>43</v>
      </c>
      <c r="AB94" t="s">
        <v>43</v>
      </c>
      <c r="AC94" s="4" t="e">
        <f>VLOOKUP(Table13[[#This Row],[Capacitance]],Values!A$13:B$50,2,0)</f>
        <v>#N/A</v>
      </c>
      <c r="AE94" s="4" t="str">
        <f>CONCATENATE(Table13[[#This Row],[Capacitance]],Table13[[#This Row],[Stock]])</f>
        <v>130pF</v>
      </c>
    </row>
    <row r="95" spans="1:31" hidden="1">
      <c r="A95" t="s">
        <v>28</v>
      </c>
      <c r="B95" t="s">
        <v>1297</v>
      </c>
      <c r="C95" t="s">
        <v>2392</v>
      </c>
      <c r="D95" t="s">
        <v>2393</v>
      </c>
      <c r="E95" t="s">
        <v>32</v>
      </c>
      <c r="F95" t="s">
        <v>2394</v>
      </c>
      <c r="G95">
        <v>11750</v>
      </c>
      <c r="H95">
        <v>0</v>
      </c>
      <c r="I95">
        <v>0.4</v>
      </c>
      <c r="J95">
        <v>0</v>
      </c>
      <c r="K95">
        <v>1</v>
      </c>
      <c r="L95" t="s">
        <v>34</v>
      </c>
      <c r="M95" t="s">
        <v>35</v>
      </c>
      <c r="N95" t="s">
        <v>6748</v>
      </c>
      <c r="O95" t="s">
        <v>52</v>
      </c>
      <c r="P95" t="s">
        <v>78</v>
      </c>
      <c r="Q95" t="s">
        <v>115</v>
      </c>
      <c r="R95" t="s">
        <v>40</v>
      </c>
      <c r="S95" t="s">
        <v>116</v>
      </c>
      <c r="T95" t="s">
        <v>42</v>
      </c>
      <c r="U95" t="s">
        <v>43</v>
      </c>
      <c r="V95" t="s">
        <v>1301</v>
      </c>
      <c r="W95" t="s">
        <v>1302</v>
      </c>
      <c r="X95" t="s">
        <v>43</v>
      </c>
      <c r="Y95" t="s">
        <v>1388</v>
      </c>
      <c r="Z95" t="s">
        <v>43</v>
      </c>
      <c r="AA95" t="s">
        <v>43</v>
      </c>
      <c r="AB95" t="s">
        <v>43</v>
      </c>
      <c r="AC95" s="4" t="str">
        <f>VLOOKUP(Table13[[#This Row],[Capacitance]],Values!A$13:B$50,2,0)</f>
        <v>STOCK</v>
      </c>
      <c r="AE95" s="4" t="str">
        <f>CONCATENATE(Table13[[#This Row],[Capacitance]],Table13[[#This Row],[Stock]])</f>
        <v>10ÂuF</v>
      </c>
    </row>
    <row r="96" spans="1:31" hidden="1">
      <c r="A96" t="s">
        <v>28</v>
      </c>
      <c r="B96" t="s">
        <v>1297</v>
      </c>
      <c r="C96" t="s">
        <v>2120</v>
      </c>
      <c r="D96" t="s">
        <v>2121</v>
      </c>
      <c r="E96" t="s">
        <v>32</v>
      </c>
      <c r="F96" t="s">
        <v>2122</v>
      </c>
      <c r="G96">
        <v>1060</v>
      </c>
      <c r="H96">
        <v>0</v>
      </c>
      <c r="I96">
        <v>0.37</v>
      </c>
      <c r="J96">
        <v>0</v>
      </c>
      <c r="K96">
        <v>1</v>
      </c>
      <c r="L96" t="s">
        <v>34</v>
      </c>
      <c r="M96" t="s">
        <v>35</v>
      </c>
      <c r="N96" t="s">
        <v>6748</v>
      </c>
      <c r="O96" t="s">
        <v>52</v>
      </c>
      <c r="P96" t="s">
        <v>783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1301</v>
      </c>
      <c r="W96" t="s">
        <v>1302</v>
      </c>
      <c r="X96" t="s">
        <v>43</v>
      </c>
      <c r="Y96" t="s">
        <v>1303</v>
      </c>
      <c r="Z96" t="s">
        <v>43</v>
      </c>
      <c r="AA96" t="s">
        <v>43</v>
      </c>
      <c r="AB96" t="s">
        <v>43</v>
      </c>
      <c r="AC96" s="4" t="str">
        <f>VLOOKUP(Table13[[#This Row],[Capacitance]],Values!A$13:B$50,2,0)</f>
        <v>STOCK</v>
      </c>
      <c r="AE96" s="4" t="str">
        <f>CONCATENATE(Table13[[#This Row],[Capacitance]],Table13[[#This Row],[Stock]])</f>
        <v>10ÂuF</v>
      </c>
    </row>
    <row r="97" spans="1:31" hidden="1">
      <c r="A97" t="s">
        <v>28</v>
      </c>
      <c r="B97" t="s">
        <v>1297</v>
      </c>
      <c r="C97" t="s">
        <v>1583</v>
      </c>
      <c r="D97" t="s">
        <v>1584</v>
      </c>
      <c r="E97" t="s">
        <v>32</v>
      </c>
      <c r="F97" t="s">
        <v>1585</v>
      </c>
      <c r="G97">
        <v>83538</v>
      </c>
      <c r="H97">
        <v>0</v>
      </c>
      <c r="I97">
        <v>0.1</v>
      </c>
      <c r="J97">
        <v>0</v>
      </c>
      <c r="K97">
        <v>1</v>
      </c>
      <c r="L97" t="s">
        <v>34</v>
      </c>
      <c r="M97" t="s">
        <v>35</v>
      </c>
      <c r="N97" t="s">
        <v>6758</v>
      </c>
      <c r="O97" t="s">
        <v>37</v>
      </c>
      <c r="P97" t="s">
        <v>83</v>
      </c>
      <c r="Q97" t="s">
        <v>39</v>
      </c>
      <c r="R97" t="s">
        <v>40</v>
      </c>
      <c r="S97" t="s">
        <v>41</v>
      </c>
      <c r="T97" t="s">
        <v>42</v>
      </c>
      <c r="U97" t="s">
        <v>43</v>
      </c>
      <c r="V97" t="s">
        <v>1301</v>
      </c>
      <c r="W97" t="s">
        <v>1302</v>
      </c>
      <c r="X97" t="s">
        <v>43</v>
      </c>
      <c r="Y97" t="s">
        <v>1303</v>
      </c>
      <c r="Z97" t="s">
        <v>43</v>
      </c>
      <c r="AA97" t="s">
        <v>43</v>
      </c>
      <c r="AB97" t="s">
        <v>43</v>
      </c>
      <c r="AC97" s="4" t="e">
        <f>VLOOKUP(Table13[[#This Row],[Capacitance]],Values!A$13:B$50,2,0)</f>
        <v>#N/A</v>
      </c>
      <c r="AE97" s="4" t="str">
        <f>CONCATENATE(Table13[[#This Row],[Capacitance]],Table13[[#This Row],[Stock]])</f>
        <v>0.033ÂuF</v>
      </c>
    </row>
    <row r="98" spans="1:31" hidden="1">
      <c r="A98" t="s">
        <v>28</v>
      </c>
      <c r="B98" t="s">
        <v>1297</v>
      </c>
      <c r="C98" t="s">
        <v>1586</v>
      </c>
      <c r="D98" t="s">
        <v>1587</v>
      </c>
      <c r="E98" t="s">
        <v>32</v>
      </c>
      <c r="F98" t="s">
        <v>1588</v>
      </c>
      <c r="G98">
        <v>133716</v>
      </c>
      <c r="H98">
        <v>0</v>
      </c>
      <c r="I98">
        <v>0.1</v>
      </c>
      <c r="J98">
        <v>0</v>
      </c>
      <c r="K98">
        <v>1</v>
      </c>
      <c r="L98" t="s">
        <v>34</v>
      </c>
      <c r="M98" t="s">
        <v>35</v>
      </c>
      <c r="N98" t="s">
        <v>696</v>
      </c>
      <c r="O98" t="s">
        <v>37</v>
      </c>
      <c r="P98" t="s">
        <v>178</v>
      </c>
      <c r="Q98" t="s">
        <v>39</v>
      </c>
      <c r="R98" t="s">
        <v>40</v>
      </c>
      <c r="S98" t="s">
        <v>41</v>
      </c>
      <c r="T98" t="s">
        <v>42</v>
      </c>
      <c r="U98" t="s">
        <v>43</v>
      </c>
      <c r="V98" t="s">
        <v>1301</v>
      </c>
      <c r="W98" t="s">
        <v>1302</v>
      </c>
      <c r="X98" t="s">
        <v>43</v>
      </c>
      <c r="Y98" t="s">
        <v>1303</v>
      </c>
      <c r="Z98" t="s">
        <v>43</v>
      </c>
      <c r="AA98" t="s">
        <v>43</v>
      </c>
      <c r="AB98" t="s">
        <v>43</v>
      </c>
      <c r="AC98" s="4" t="e">
        <f>VLOOKUP(Table13[[#This Row],[Capacitance]],Values!A$13:B$50,2,0)</f>
        <v>#N/A</v>
      </c>
      <c r="AE98" s="4" t="str">
        <f>CONCATENATE(Table13[[#This Row],[Capacitance]],Table13[[#This Row],[Stock]])</f>
        <v>220pF</v>
      </c>
    </row>
    <row r="99" spans="1:31" hidden="1">
      <c r="A99" t="s">
        <v>28</v>
      </c>
      <c r="B99" t="s">
        <v>1297</v>
      </c>
      <c r="C99" t="s">
        <v>1589</v>
      </c>
      <c r="D99" t="s">
        <v>1590</v>
      </c>
      <c r="E99" t="s">
        <v>32</v>
      </c>
      <c r="F99" t="s">
        <v>1591</v>
      </c>
      <c r="G99">
        <v>91195</v>
      </c>
      <c r="H99">
        <v>0</v>
      </c>
      <c r="I99">
        <v>0.1</v>
      </c>
      <c r="J99">
        <v>0</v>
      </c>
      <c r="K99">
        <v>1</v>
      </c>
      <c r="L99" t="s">
        <v>34</v>
      </c>
      <c r="M99" t="s">
        <v>35</v>
      </c>
      <c r="N99" t="s">
        <v>282</v>
      </c>
      <c r="O99" t="s">
        <v>37</v>
      </c>
      <c r="P99" t="s">
        <v>38</v>
      </c>
      <c r="Q99" t="s">
        <v>39</v>
      </c>
      <c r="R99" t="s">
        <v>40</v>
      </c>
      <c r="S99" t="s">
        <v>41</v>
      </c>
      <c r="T99" t="s">
        <v>42</v>
      </c>
      <c r="U99" t="s">
        <v>43</v>
      </c>
      <c r="V99" t="s">
        <v>1301</v>
      </c>
      <c r="W99" t="s">
        <v>1302</v>
      </c>
      <c r="X99" t="s">
        <v>43</v>
      </c>
      <c r="Y99" t="s">
        <v>1303</v>
      </c>
      <c r="Z99" t="s">
        <v>43</v>
      </c>
      <c r="AA99" t="s">
        <v>43</v>
      </c>
      <c r="AB99" t="s">
        <v>43</v>
      </c>
      <c r="AC99" s="4" t="e">
        <f>VLOOKUP(Table13[[#This Row],[Capacitance]],Values!A$13:B$50,2,0)</f>
        <v>#N/A</v>
      </c>
      <c r="AE99" s="4" t="str">
        <f>CONCATENATE(Table13[[#This Row],[Capacitance]],Table13[[#This Row],[Stock]])</f>
        <v>1200pF</v>
      </c>
    </row>
    <row r="100" spans="1:31" hidden="1">
      <c r="A100" t="s">
        <v>28</v>
      </c>
      <c r="B100" t="s">
        <v>1297</v>
      </c>
      <c r="C100" t="s">
        <v>1592</v>
      </c>
      <c r="D100" t="s">
        <v>1593</v>
      </c>
      <c r="E100" t="s">
        <v>32</v>
      </c>
      <c r="F100" t="s">
        <v>1594</v>
      </c>
      <c r="G100">
        <v>48764</v>
      </c>
      <c r="H100">
        <v>0</v>
      </c>
      <c r="I100">
        <v>0.1</v>
      </c>
      <c r="J100">
        <v>0</v>
      </c>
      <c r="K100">
        <v>1</v>
      </c>
      <c r="L100" t="s">
        <v>34</v>
      </c>
      <c r="M100" t="s">
        <v>35</v>
      </c>
      <c r="N100" t="s">
        <v>6762</v>
      </c>
      <c r="O100" t="s">
        <v>37</v>
      </c>
      <c r="P100" t="s">
        <v>83</v>
      </c>
      <c r="Q100" t="s">
        <v>39</v>
      </c>
      <c r="R100" t="s">
        <v>40</v>
      </c>
      <c r="S100" t="s">
        <v>41</v>
      </c>
      <c r="T100" t="s">
        <v>42</v>
      </c>
      <c r="U100" t="s">
        <v>43</v>
      </c>
      <c r="V100" t="s">
        <v>1301</v>
      </c>
      <c r="W100" t="s">
        <v>1302</v>
      </c>
      <c r="X100" t="s">
        <v>43</v>
      </c>
      <c r="Y100" t="s">
        <v>1303</v>
      </c>
      <c r="Z100" t="s">
        <v>43</v>
      </c>
      <c r="AA100" t="s">
        <v>43</v>
      </c>
      <c r="AB100" t="s">
        <v>43</v>
      </c>
      <c r="AC100" s="4" t="e">
        <f>VLOOKUP(Table13[[#This Row],[Capacitance]],Values!A$13:B$50,2,0)</f>
        <v>#N/A</v>
      </c>
      <c r="AE100" s="4" t="str">
        <f>CONCATENATE(Table13[[#This Row],[Capacitance]],Table13[[#This Row],[Stock]])</f>
        <v>0.068ÂuF</v>
      </c>
    </row>
    <row r="101" spans="1:31" hidden="1">
      <c r="A101" t="s">
        <v>28</v>
      </c>
      <c r="B101" t="s">
        <v>1297</v>
      </c>
      <c r="C101" t="s">
        <v>1595</v>
      </c>
      <c r="D101" t="s">
        <v>1596</v>
      </c>
      <c r="E101" t="s">
        <v>32</v>
      </c>
      <c r="F101" t="s">
        <v>1597</v>
      </c>
      <c r="G101">
        <v>347838</v>
      </c>
      <c r="H101">
        <v>0</v>
      </c>
      <c r="I101">
        <v>0.1</v>
      </c>
      <c r="J101">
        <v>0</v>
      </c>
      <c r="K101">
        <v>1</v>
      </c>
      <c r="L101" t="s">
        <v>34</v>
      </c>
      <c r="M101" t="s">
        <v>35</v>
      </c>
      <c r="N101" t="s">
        <v>6760</v>
      </c>
      <c r="O101" t="s">
        <v>37</v>
      </c>
      <c r="P101" t="s">
        <v>38</v>
      </c>
      <c r="Q101" t="s">
        <v>39</v>
      </c>
      <c r="R101" t="s">
        <v>40</v>
      </c>
      <c r="S101" t="s">
        <v>41</v>
      </c>
      <c r="T101" t="s">
        <v>42</v>
      </c>
      <c r="U101" t="s">
        <v>43</v>
      </c>
      <c r="V101" t="s">
        <v>1301</v>
      </c>
      <c r="W101" t="s">
        <v>1302</v>
      </c>
      <c r="X101" t="s">
        <v>43</v>
      </c>
      <c r="Y101" t="s">
        <v>1303</v>
      </c>
      <c r="Z101" t="s">
        <v>43</v>
      </c>
      <c r="AA101" t="s">
        <v>43</v>
      </c>
      <c r="AB101" t="s">
        <v>43</v>
      </c>
      <c r="AC101" s="4" t="e">
        <f>VLOOKUP(Table13[[#This Row],[Capacitance]],Values!A$13:B$50,2,0)</f>
        <v>#N/A</v>
      </c>
      <c r="AE101" s="4" t="str">
        <f>CONCATENATE(Table13[[#This Row],[Capacitance]],Table13[[#This Row],[Stock]])</f>
        <v>0.047ÂuF</v>
      </c>
    </row>
    <row r="102" spans="1:31" hidden="1">
      <c r="A102" t="s">
        <v>28</v>
      </c>
      <c r="B102" t="s">
        <v>1297</v>
      </c>
      <c r="C102" t="s">
        <v>2260</v>
      </c>
      <c r="D102" t="s">
        <v>2261</v>
      </c>
      <c r="E102" t="s">
        <v>32</v>
      </c>
      <c r="F102" t="s">
        <v>2262</v>
      </c>
      <c r="G102">
        <v>8193</v>
      </c>
      <c r="H102">
        <v>0</v>
      </c>
      <c r="I102">
        <v>0.14000000000000001</v>
      </c>
      <c r="J102">
        <v>0</v>
      </c>
      <c r="K102">
        <v>1</v>
      </c>
      <c r="L102" t="s">
        <v>34</v>
      </c>
      <c r="M102" t="s">
        <v>35</v>
      </c>
      <c r="N102" t="s">
        <v>270</v>
      </c>
      <c r="O102" t="s">
        <v>72</v>
      </c>
      <c r="P102" t="s">
        <v>178</v>
      </c>
      <c r="Q102" t="s">
        <v>73</v>
      </c>
      <c r="R102" t="s">
        <v>40</v>
      </c>
      <c r="S102" t="s">
        <v>41</v>
      </c>
      <c r="T102" t="s">
        <v>42</v>
      </c>
      <c r="U102" t="s">
        <v>43</v>
      </c>
      <c r="V102" t="s">
        <v>1301</v>
      </c>
      <c r="W102" t="s">
        <v>1302</v>
      </c>
      <c r="X102" t="s">
        <v>43</v>
      </c>
      <c r="Y102" t="s">
        <v>1303</v>
      </c>
      <c r="Z102" t="s">
        <v>43</v>
      </c>
      <c r="AA102" t="s">
        <v>43</v>
      </c>
      <c r="AB102" t="s">
        <v>43</v>
      </c>
      <c r="AC102" s="4" t="e">
        <f>VLOOKUP(Table13[[#This Row],[Capacitance]],Values!A$13:B$50,2,0)</f>
        <v>#N/A</v>
      </c>
      <c r="AE102" s="4" t="str">
        <f>CONCATENATE(Table13[[#This Row],[Capacitance]],Table13[[#This Row],[Stock]])</f>
        <v>130pF</v>
      </c>
    </row>
    <row r="103" spans="1:31" hidden="1">
      <c r="A103" t="s">
        <v>28</v>
      </c>
      <c r="B103" t="s">
        <v>1297</v>
      </c>
      <c r="C103" t="s">
        <v>1601</v>
      </c>
      <c r="D103" t="s">
        <v>1602</v>
      </c>
      <c r="E103" t="s">
        <v>32</v>
      </c>
      <c r="F103" t="s">
        <v>1603</v>
      </c>
      <c r="G103">
        <v>125832</v>
      </c>
      <c r="H103">
        <v>0</v>
      </c>
      <c r="I103">
        <v>0.1</v>
      </c>
      <c r="J103">
        <v>0</v>
      </c>
      <c r="K103">
        <v>1</v>
      </c>
      <c r="L103" t="s">
        <v>34</v>
      </c>
      <c r="M103" t="s">
        <v>35</v>
      </c>
      <c r="N103" t="s">
        <v>6758</v>
      </c>
      <c r="O103" t="s">
        <v>37</v>
      </c>
      <c r="P103" t="s">
        <v>38</v>
      </c>
      <c r="Q103" t="s">
        <v>39</v>
      </c>
      <c r="R103" t="s">
        <v>40</v>
      </c>
      <c r="S103" t="s">
        <v>41</v>
      </c>
      <c r="T103" t="s">
        <v>42</v>
      </c>
      <c r="U103" t="s">
        <v>43</v>
      </c>
      <c r="V103" t="s">
        <v>1301</v>
      </c>
      <c r="W103" t="s">
        <v>1302</v>
      </c>
      <c r="X103" t="s">
        <v>43</v>
      </c>
      <c r="Y103" t="s">
        <v>1303</v>
      </c>
      <c r="Z103" t="s">
        <v>43</v>
      </c>
      <c r="AA103" t="s">
        <v>43</v>
      </c>
      <c r="AB103" t="s">
        <v>43</v>
      </c>
      <c r="AC103" s="4" t="e">
        <f>VLOOKUP(Table13[[#This Row],[Capacitance]],Values!A$13:B$50,2,0)</f>
        <v>#N/A</v>
      </c>
      <c r="AE103" s="4" t="str">
        <f>CONCATENATE(Table13[[#This Row],[Capacitance]],Table13[[#This Row],[Stock]])</f>
        <v>0.033ÂuF</v>
      </c>
    </row>
    <row r="104" spans="1:31" hidden="1">
      <c r="A104" t="s">
        <v>28</v>
      </c>
      <c r="B104" t="s">
        <v>1297</v>
      </c>
      <c r="C104" t="s">
        <v>1604</v>
      </c>
      <c r="D104" t="s">
        <v>1605</v>
      </c>
      <c r="E104" t="s">
        <v>32</v>
      </c>
      <c r="F104" t="s">
        <v>1606</v>
      </c>
      <c r="G104">
        <v>99639</v>
      </c>
      <c r="H104">
        <v>0</v>
      </c>
      <c r="I104">
        <v>0.1</v>
      </c>
      <c r="J104">
        <v>0</v>
      </c>
      <c r="K104">
        <v>1</v>
      </c>
      <c r="L104" t="s">
        <v>34</v>
      </c>
      <c r="M104" t="s">
        <v>35</v>
      </c>
      <c r="N104" t="s">
        <v>789</v>
      </c>
      <c r="O104" t="s">
        <v>37</v>
      </c>
      <c r="P104" t="s">
        <v>38</v>
      </c>
      <c r="Q104" t="s">
        <v>39</v>
      </c>
      <c r="R104" t="s">
        <v>40</v>
      </c>
      <c r="S104" t="s">
        <v>41</v>
      </c>
      <c r="T104" t="s">
        <v>42</v>
      </c>
      <c r="U104" t="s">
        <v>43</v>
      </c>
      <c r="V104" t="s">
        <v>1301</v>
      </c>
      <c r="W104" t="s">
        <v>1302</v>
      </c>
      <c r="X104" t="s">
        <v>43</v>
      </c>
      <c r="Y104" t="s">
        <v>1303</v>
      </c>
      <c r="Z104" t="s">
        <v>43</v>
      </c>
      <c r="AA104" t="s">
        <v>43</v>
      </c>
      <c r="AB104" t="s">
        <v>43</v>
      </c>
      <c r="AC104" s="4" t="e">
        <f>VLOOKUP(Table13[[#This Row],[Capacitance]],Values!A$13:B$50,2,0)</f>
        <v>#N/A</v>
      </c>
      <c r="AE104" s="4" t="str">
        <f>CONCATENATE(Table13[[#This Row],[Capacitance]],Table13[[#This Row],[Stock]])</f>
        <v>2700pF</v>
      </c>
    </row>
    <row r="105" spans="1:31" hidden="1">
      <c r="A105" t="s">
        <v>28</v>
      </c>
      <c r="B105" t="s">
        <v>1297</v>
      </c>
      <c r="C105" t="s">
        <v>1546</v>
      </c>
      <c r="D105" t="s">
        <v>1547</v>
      </c>
      <c r="E105" t="s">
        <v>32</v>
      </c>
      <c r="F105" t="s">
        <v>1548</v>
      </c>
      <c r="G105">
        <v>85126</v>
      </c>
      <c r="H105">
        <v>0</v>
      </c>
      <c r="I105">
        <v>0.1</v>
      </c>
      <c r="J105">
        <v>0</v>
      </c>
      <c r="K105">
        <v>1</v>
      </c>
      <c r="L105" t="s">
        <v>34</v>
      </c>
      <c r="M105" t="s">
        <v>35</v>
      </c>
      <c r="N105" t="s">
        <v>512</v>
      </c>
      <c r="O105" t="s">
        <v>72</v>
      </c>
      <c r="P105" t="s">
        <v>178</v>
      </c>
      <c r="Q105" t="s">
        <v>73</v>
      </c>
      <c r="R105" t="s">
        <v>40</v>
      </c>
      <c r="S105" t="s">
        <v>41</v>
      </c>
      <c r="T105" t="s">
        <v>42</v>
      </c>
      <c r="U105" t="s">
        <v>43</v>
      </c>
      <c r="V105" t="s">
        <v>1301</v>
      </c>
      <c r="W105" t="s">
        <v>1302</v>
      </c>
      <c r="X105" t="s">
        <v>43</v>
      </c>
      <c r="Y105" t="s">
        <v>1303</v>
      </c>
      <c r="Z105" t="s">
        <v>43</v>
      </c>
      <c r="AA105" t="s">
        <v>43</v>
      </c>
      <c r="AB105" t="s">
        <v>43</v>
      </c>
      <c r="AC105" s="4" t="str">
        <f>VLOOKUP(Table13[[#This Row],[Capacitance]],Values!A$13:B$50,2,0)</f>
        <v>STOCK</v>
      </c>
      <c r="AD105" t="s">
        <v>1247</v>
      </c>
      <c r="AE105" s="4" t="str">
        <f>CONCATENATE(Table13[[#This Row],[Capacitance]],Table13[[#This Row],[Stock]])</f>
        <v>12pFSTOCK</v>
      </c>
    </row>
    <row r="106" spans="1:31" hidden="1">
      <c r="A106" t="s">
        <v>28</v>
      </c>
      <c r="B106" t="s">
        <v>1297</v>
      </c>
      <c r="C106" t="s">
        <v>1616</v>
      </c>
      <c r="D106" t="s">
        <v>1617</v>
      </c>
      <c r="E106" t="s">
        <v>32</v>
      </c>
      <c r="F106" t="s">
        <v>1618</v>
      </c>
      <c r="G106">
        <v>159448</v>
      </c>
      <c r="H106">
        <v>0</v>
      </c>
      <c r="I106">
        <v>0.1</v>
      </c>
      <c r="J106">
        <v>0</v>
      </c>
      <c r="K106">
        <v>1</v>
      </c>
      <c r="L106" t="s">
        <v>34</v>
      </c>
      <c r="M106" t="s">
        <v>35</v>
      </c>
      <c r="N106" t="s">
        <v>1263</v>
      </c>
      <c r="O106" t="s">
        <v>72</v>
      </c>
      <c r="P106" t="s">
        <v>38</v>
      </c>
      <c r="Q106" t="s">
        <v>73</v>
      </c>
      <c r="R106" t="s">
        <v>40</v>
      </c>
      <c r="S106" t="s">
        <v>41</v>
      </c>
      <c r="T106" t="s">
        <v>42</v>
      </c>
      <c r="U106" t="s">
        <v>43</v>
      </c>
      <c r="V106" t="s">
        <v>1301</v>
      </c>
      <c r="W106" t="s">
        <v>1302</v>
      </c>
      <c r="X106" t="s">
        <v>43</v>
      </c>
      <c r="Y106" t="s">
        <v>1303</v>
      </c>
      <c r="Z106" t="s">
        <v>43</v>
      </c>
      <c r="AA106" t="s">
        <v>43</v>
      </c>
      <c r="AB106" t="s">
        <v>43</v>
      </c>
      <c r="AC106" s="4" t="e">
        <f>VLOOKUP(Table13[[#This Row],[Capacitance]],Values!A$13:B$50,2,0)</f>
        <v>#N/A</v>
      </c>
      <c r="AE106" s="4" t="str">
        <f>CONCATENATE(Table13[[#This Row],[Capacitance]],Table13[[#This Row],[Stock]])</f>
        <v>13pF</v>
      </c>
    </row>
    <row r="107" spans="1:31" hidden="1">
      <c r="A107" t="s">
        <v>28</v>
      </c>
      <c r="B107" t="s">
        <v>1297</v>
      </c>
      <c r="C107" t="s">
        <v>1361</v>
      </c>
      <c r="D107" t="s">
        <v>1362</v>
      </c>
      <c r="E107" t="s">
        <v>32</v>
      </c>
      <c r="F107" t="s">
        <v>1363</v>
      </c>
      <c r="G107">
        <v>128344</v>
      </c>
      <c r="H107">
        <v>0</v>
      </c>
      <c r="I107">
        <v>0.19</v>
      </c>
      <c r="J107">
        <v>0</v>
      </c>
      <c r="K107">
        <v>1</v>
      </c>
      <c r="L107" t="s">
        <v>34</v>
      </c>
      <c r="M107" t="s">
        <v>35</v>
      </c>
      <c r="N107" t="s">
        <v>6748</v>
      </c>
      <c r="O107" t="s">
        <v>52</v>
      </c>
      <c r="P107" t="s">
        <v>590</v>
      </c>
      <c r="Q107" t="s">
        <v>54</v>
      </c>
      <c r="R107" t="s">
        <v>40</v>
      </c>
      <c r="S107" t="s">
        <v>55</v>
      </c>
      <c r="T107" t="s">
        <v>42</v>
      </c>
      <c r="U107" t="s">
        <v>43</v>
      </c>
      <c r="V107" t="s">
        <v>1301</v>
      </c>
      <c r="W107" t="s">
        <v>1302</v>
      </c>
      <c r="X107" t="s">
        <v>43</v>
      </c>
      <c r="Y107" t="s">
        <v>1303</v>
      </c>
      <c r="Z107" t="s">
        <v>43</v>
      </c>
      <c r="AA107" t="s">
        <v>43</v>
      </c>
      <c r="AB107" t="s">
        <v>43</v>
      </c>
      <c r="AC107" s="4" t="str">
        <f>VLOOKUP(Table13[[#This Row],[Capacitance]],Values!A$13:B$50,2,0)</f>
        <v>STOCK</v>
      </c>
      <c r="AE107" s="4" t="str">
        <f>CONCATENATE(Table13[[#This Row],[Capacitance]],Table13[[#This Row],[Stock]])</f>
        <v>10ÂuF</v>
      </c>
    </row>
    <row r="108" spans="1:31" hidden="1">
      <c r="A108" t="s">
        <v>28</v>
      </c>
      <c r="B108" t="s">
        <v>1297</v>
      </c>
      <c r="C108" t="s">
        <v>1980</v>
      </c>
      <c r="D108" t="s">
        <v>1981</v>
      </c>
      <c r="E108" t="s">
        <v>32</v>
      </c>
      <c r="F108" t="s">
        <v>1982</v>
      </c>
      <c r="G108">
        <v>27460</v>
      </c>
      <c r="H108">
        <v>0</v>
      </c>
      <c r="I108">
        <v>0.11</v>
      </c>
      <c r="J108">
        <v>0</v>
      </c>
      <c r="K108">
        <v>1</v>
      </c>
      <c r="L108" t="s">
        <v>34</v>
      </c>
      <c r="M108" t="s">
        <v>35</v>
      </c>
      <c r="N108" t="s">
        <v>1263</v>
      </c>
      <c r="O108" t="s">
        <v>72</v>
      </c>
      <c r="P108" t="s">
        <v>178</v>
      </c>
      <c r="Q108" t="s">
        <v>73</v>
      </c>
      <c r="R108" t="s">
        <v>40</v>
      </c>
      <c r="S108" t="s">
        <v>41</v>
      </c>
      <c r="T108" t="s">
        <v>42</v>
      </c>
      <c r="U108" t="s">
        <v>43</v>
      </c>
      <c r="V108" t="s">
        <v>1301</v>
      </c>
      <c r="W108" t="s">
        <v>1302</v>
      </c>
      <c r="X108" t="s">
        <v>43</v>
      </c>
      <c r="Y108" t="s">
        <v>1303</v>
      </c>
      <c r="Z108" t="s">
        <v>43</v>
      </c>
      <c r="AA108" t="s">
        <v>43</v>
      </c>
      <c r="AB108" t="s">
        <v>43</v>
      </c>
      <c r="AC108" s="4" t="e">
        <f>VLOOKUP(Table13[[#This Row],[Capacitance]],Values!A$13:B$50,2,0)</f>
        <v>#N/A</v>
      </c>
      <c r="AE108" s="4" t="str">
        <f>CONCATENATE(Table13[[#This Row],[Capacitance]],Table13[[#This Row],[Stock]])</f>
        <v>13pF</v>
      </c>
    </row>
    <row r="109" spans="1:31" hidden="1">
      <c r="A109" t="s">
        <v>28</v>
      </c>
      <c r="B109" t="s">
        <v>1297</v>
      </c>
      <c r="C109" t="s">
        <v>1729</v>
      </c>
      <c r="D109" t="s">
        <v>1730</v>
      </c>
      <c r="E109" t="s">
        <v>32</v>
      </c>
      <c r="F109" t="s">
        <v>1731</v>
      </c>
      <c r="G109">
        <v>114493</v>
      </c>
      <c r="H109">
        <v>0</v>
      </c>
      <c r="I109">
        <v>0.11</v>
      </c>
      <c r="J109">
        <v>0</v>
      </c>
      <c r="K109">
        <v>1</v>
      </c>
      <c r="L109" t="s">
        <v>34</v>
      </c>
      <c r="M109" t="s">
        <v>35</v>
      </c>
      <c r="N109" t="s">
        <v>230</v>
      </c>
      <c r="O109" t="s">
        <v>72</v>
      </c>
      <c r="P109" t="s">
        <v>38</v>
      </c>
      <c r="Q109" t="s">
        <v>73</v>
      </c>
      <c r="R109" t="s">
        <v>40</v>
      </c>
      <c r="S109" t="s">
        <v>41</v>
      </c>
      <c r="T109" t="s">
        <v>42</v>
      </c>
      <c r="U109" t="s">
        <v>43</v>
      </c>
      <c r="V109" t="s">
        <v>1301</v>
      </c>
      <c r="W109" t="s">
        <v>1302</v>
      </c>
      <c r="X109" t="s">
        <v>43</v>
      </c>
      <c r="Y109" t="s">
        <v>1303</v>
      </c>
      <c r="Z109" t="s">
        <v>43</v>
      </c>
      <c r="AA109" t="s">
        <v>43</v>
      </c>
      <c r="AB109" t="s">
        <v>43</v>
      </c>
      <c r="AC109" s="4" t="e">
        <f>VLOOKUP(Table13[[#This Row],[Capacitance]],Values!A$13:B$50,2,0)</f>
        <v>#N/A</v>
      </c>
      <c r="AE109" s="4" t="str">
        <f>CONCATENATE(Table13[[#This Row],[Capacitance]],Table13[[#This Row],[Stock]])</f>
        <v>1500pF</v>
      </c>
    </row>
    <row r="110" spans="1:31" hidden="1">
      <c r="A110" t="s">
        <v>28</v>
      </c>
      <c r="B110" t="s">
        <v>1297</v>
      </c>
      <c r="C110" t="s">
        <v>1744</v>
      </c>
      <c r="D110" t="s">
        <v>1745</v>
      </c>
      <c r="E110" t="s">
        <v>32</v>
      </c>
      <c r="F110" t="s">
        <v>1746</v>
      </c>
      <c r="G110">
        <v>16442</v>
      </c>
      <c r="H110">
        <v>0</v>
      </c>
      <c r="I110">
        <v>0.12</v>
      </c>
      <c r="J110">
        <v>0</v>
      </c>
      <c r="K110">
        <v>1</v>
      </c>
      <c r="L110" t="s">
        <v>34</v>
      </c>
      <c r="M110" t="s">
        <v>35</v>
      </c>
      <c r="N110" t="s">
        <v>230</v>
      </c>
      <c r="O110" t="s">
        <v>72</v>
      </c>
      <c r="P110" t="s">
        <v>83</v>
      </c>
      <c r="Q110" t="s">
        <v>73</v>
      </c>
      <c r="R110" t="s">
        <v>40</v>
      </c>
      <c r="S110" t="s">
        <v>41</v>
      </c>
      <c r="T110" t="s">
        <v>42</v>
      </c>
      <c r="U110" t="s">
        <v>43</v>
      </c>
      <c r="V110" t="s">
        <v>1301</v>
      </c>
      <c r="W110" t="s">
        <v>1302</v>
      </c>
      <c r="X110" t="s">
        <v>43</v>
      </c>
      <c r="Y110" t="s">
        <v>1303</v>
      </c>
      <c r="Z110" t="s">
        <v>43</v>
      </c>
      <c r="AA110" t="s">
        <v>43</v>
      </c>
      <c r="AB110" t="s">
        <v>43</v>
      </c>
      <c r="AC110" s="4" t="e">
        <f>VLOOKUP(Table13[[#This Row],[Capacitance]],Values!A$13:B$50,2,0)</f>
        <v>#N/A</v>
      </c>
      <c r="AE110" s="4" t="str">
        <f>CONCATENATE(Table13[[#This Row],[Capacitance]],Table13[[#This Row],[Stock]])</f>
        <v>1500pF</v>
      </c>
    </row>
    <row r="111" spans="1:31" hidden="1">
      <c r="A111" t="s">
        <v>28</v>
      </c>
      <c r="B111" t="s">
        <v>1297</v>
      </c>
      <c r="C111" t="s">
        <v>1890</v>
      </c>
      <c r="D111" t="s">
        <v>1891</v>
      </c>
      <c r="E111" t="s">
        <v>32</v>
      </c>
      <c r="F111" t="s">
        <v>1892</v>
      </c>
      <c r="G111">
        <v>14026</v>
      </c>
      <c r="H111">
        <v>0</v>
      </c>
      <c r="I111">
        <v>0.19</v>
      </c>
      <c r="J111">
        <v>0</v>
      </c>
      <c r="K111">
        <v>1</v>
      </c>
      <c r="L111" t="s">
        <v>34</v>
      </c>
      <c r="M111" t="s">
        <v>35</v>
      </c>
      <c r="N111" t="s">
        <v>230</v>
      </c>
      <c r="O111" t="s">
        <v>72</v>
      </c>
      <c r="P111" t="s">
        <v>178</v>
      </c>
      <c r="Q111" t="s">
        <v>73</v>
      </c>
      <c r="R111" t="s">
        <v>40</v>
      </c>
      <c r="S111" t="s">
        <v>41</v>
      </c>
      <c r="T111" t="s">
        <v>42</v>
      </c>
      <c r="U111" t="s">
        <v>43</v>
      </c>
      <c r="V111" t="s">
        <v>1301</v>
      </c>
      <c r="W111" t="s">
        <v>1302</v>
      </c>
      <c r="X111" t="s">
        <v>43</v>
      </c>
      <c r="Y111" t="s">
        <v>1303</v>
      </c>
      <c r="Z111" t="s">
        <v>43</v>
      </c>
      <c r="AA111" t="s">
        <v>43</v>
      </c>
      <c r="AB111" t="s">
        <v>43</v>
      </c>
      <c r="AC111" s="4" t="e">
        <f>VLOOKUP(Table13[[#This Row],[Capacitance]],Values!A$13:B$50,2,0)</f>
        <v>#N/A</v>
      </c>
      <c r="AE111" s="4" t="str">
        <f>CONCATENATE(Table13[[#This Row],[Capacitance]],Table13[[#This Row],[Stock]])</f>
        <v>1500pF</v>
      </c>
    </row>
    <row r="112" spans="1:31" hidden="1">
      <c r="A112" t="s">
        <v>28</v>
      </c>
      <c r="B112" t="s">
        <v>1297</v>
      </c>
      <c r="C112" t="s">
        <v>2039</v>
      </c>
      <c r="D112" t="s">
        <v>2040</v>
      </c>
      <c r="E112" t="s">
        <v>32</v>
      </c>
      <c r="F112" t="s">
        <v>1363</v>
      </c>
      <c r="G112">
        <v>18740</v>
      </c>
      <c r="H112">
        <v>0</v>
      </c>
      <c r="I112">
        <v>0.19</v>
      </c>
      <c r="J112">
        <v>0</v>
      </c>
      <c r="K112">
        <v>1</v>
      </c>
      <c r="L112" t="s">
        <v>34</v>
      </c>
      <c r="M112" t="s">
        <v>35</v>
      </c>
      <c r="N112" t="s">
        <v>6748</v>
      </c>
      <c r="O112" t="s">
        <v>52</v>
      </c>
      <c r="P112" t="s">
        <v>590</v>
      </c>
      <c r="Q112" t="s">
        <v>54</v>
      </c>
      <c r="R112" t="s">
        <v>40</v>
      </c>
      <c r="S112" t="s">
        <v>55</v>
      </c>
      <c r="T112" t="s">
        <v>42</v>
      </c>
      <c r="U112" t="s">
        <v>43</v>
      </c>
      <c r="V112" t="s">
        <v>1301</v>
      </c>
      <c r="W112" t="s">
        <v>1302</v>
      </c>
      <c r="X112" t="s">
        <v>43</v>
      </c>
      <c r="Y112" t="s">
        <v>1303</v>
      </c>
      <c r="Z112" t="s">
        <v>43</v>
      </c>
      <c r="AA112" t="s">
        <v>43</v>
      </c>
      <c r="AB112" t="s">
        <v>43</v>
      </c>
      <c r="AC112" s="4" t="str">
        <f>VLOOKUP(Table13[[#This Row],[Capacitance]],Values!A$13:B$50,2,0)</f>
        <v>STOCK</v>
      </c>
      <c r="AE112" s="4" t="str">
        <f>CONCATENATE(Table13[[#This Row],[Capacitance]],Table13[[#This Row],[Stock]])</f>
        <v>10ÂuF</v>
      </c>
    </row>
    <row r="113" spans="1:31" hidden="1">
      <c r="A113" t="s">
        <v>28</v>
      </c>
      <c r="B113" t="s">
        <v>1297</v>
      </c>
      <c r="C113" t="s">
        <v>1501</v>
      </c>
      <c r="D113" t="s">
        <v>1502</v>
      </c>
      <c r="E113" t="s">
        <v>32</v>
      </c>
      <c r="F113" t="s">
        <v>1503</v>
      </c>
      <c r="G113">
        <v>209065</v>
      </c>
      <c r="H113">
        <v>0</v>
      </c>
      <c r="I113">
        <v>0.1</v>
      </c>
      <c r="J113">
        <v>0</v>
      </c>
      <c r="K113">
        <v>1</v>
      </c>
      <c r="L113" t="s">
        <v>34</v>
      </c>
      <c r="M113" t="s">
        <v>35</v>
      </c>
      <c r="N113" t="s">
        <v>226</v>
      </c>
      <c r="O113" t="s">
        <v>72</v>
      </c>
      <c r="P113" t="s">
        <v>38</v>
      </c>
      <c r="Q113" t="s">
        <v>73</v>
      </c>
      <c r="R113" t="s">
        <v>40</v>
      </c>
      <c r="S113" t="s">
        <v>41</v>
      </c>
      <c r="T113" t="s">
        <v>42</v>
      </c>
      <c r="U113" t="s">
        <v>43</v>
      </c>
      <c r="V113" t="s">
        <v>1301</v>
      </c>
      <c r="W113" t="s">
        <v>1302</v>
      </c>
      <c r="X113" t="s">
        <v>43</v>
      </c>
      <c r="Y113" t="s">
        <v>1303</v>
      </c>
      <c r="Z113" t="s">
        <v>43</v>
      </c>
      <c r="AA113" t="s">
        <v>43</v>
      </c>
      <c r="AB113" t="s">
        <v>43</v>
      </c>
      <c r="AC113" s="4" t="e">
        <f>VLOOKUP(Table13[[#This Row],[Capacitance]],Values!A$13:B$50,2,0)</f>
        <v>#N/A</v>
      </c>
      <c r="AE113" s="4" t="str">
        <f>CONCATENATE(Table13[[#This Row],[Capacitance]],Table13[[#This Row],[Stock]])</f>
        <v>150pF</v>
      </c>
    </row>
    <row r="114" spans="1:31" hidden="1">
      <c r="A114" t="s">
        <v>28</v>
      </c>
      <c r="B114" t="s">
        <v>1297</v>
      </c>
      <c r="C114" t="s">
        <v>1634</v>
      </c>
      <c r="D114" t="s">
        <v>1635</v>
      </c>
      <c r="E114" t="s">
        <v>32</v>
      </c>
      <c r="F114" t="s">
        <v>1636</v>
      </c>
      <c r="G114">
        <v>44500</v>
      </c>
      <c r="H114">
        <v>0</v>
      </c>
      <c r="I114">
        <v>0.1</v>
      </c>
      <c r="J114">
        <v>0</v>
      </c>
      <c r="K114">
        <v>1</v>
      </c>
      <c r="L114" t="s">
        <v>34</v>
      </c>
      <c r="M114" t="s">
        <v>35</v>
      </c>
      <c r="N114" t="s">
        <v>6766</v>
      </c>
      <c r="O114" t="s">
        <v>189</v>
      </c>
      <c r="P114" t="s">
        <v>78</v>
      </c>
      <c r="Q114" t="s">
        <v>190</v>
      </c>
      <c r="R114" t="s">
        <v>40</v>
      </c>
      <c r="S114" t="s">
        <v>191</v>
      </c>
      <c r="T114" t="s">
        <v>42</v>
      </c>
      <c r="U114" t="s">
        <v>43</v>
      </c>
      <c r="V114" t="s">
        <v>1301</v>
      </c>
      <c r="W114" t="s">
        <v>1302</v>
      </c>
      <c r="X114" t="s">
        <v>43</v>
      </c>
      <c r="Y114" t="s">
        <v>1303</v>
      </c>
      <c r="Z114" t="s">
        <v>43</v>
      </c>
      <c r="AA114" t="s">
        <v>43</v>
      </c>
      <c r="AB114" t="s">
        <v>43</v>
      </c>
      <c r="AC114" s="4" t="e">
        <f>VLOOKUP(Table13[[#This Row],[Capacitance]],Values!A$13:B$50,2,0)</f>
        <v>#N/A</v>
      </c>
      <c r="AE114" s="4" t="str">
        <f>CONCATENATE(Table13[[#This Row],[Capacitance]],Table13[[#This Row],[Stock]])</f>
        <v>0.47ÂuF</v>
      </c>
    </row>
    <row r="115" spans="1:31" hidden="1">
      <c r="A115" t="s">
        <v>28</v>
      </c>
      <c r="B115" t="s">
        <v>1297</v>
      </c>
      <c r="C115" t="s">
        <v>2358</v>
      </c>
      <c r="D115" t="s">
        <v>2359</v>
      </c>
      <c r="E115" t="s">
        <v>32</v>
      </c>
      <c r="F115" t="s">
        <v>2360</v>
      </c>
      <c r="G115">
        <v>2428</v>
      </c>
      <c r="H115">
        <v>0</v>
      </c>
      <c r="I115">
        <v>0.14000000000000001</v>
      </c>
      <c r="J115">
        <v>0</v>
      </c>
      <c r="K115">
        <v>1</v>
      </c>
      <c r="L115" t="s">
        <v>34</v>
      </c>
      <c r="M115" t="s">
        <v>35</v>
      </c>
      <c r="N115" t="s">
        <v>6748</v>
      </c>
      <c r="O115" t="s">
        <v>52</v>
      </c>
      <c r="P115" t="s">
        <v>590</v>
      </c>
      <c r="Q115" t="s">
        <v>115</v>
      </c>
      <c r="R115" t="s">
        <v>40</v>
      </c>
      <c r="S115" t="s">
        <v>116</v>
      </c>
      <c r="T115" t="s">
        <v>42</v>
      </c>
      <c r="U115" t="s">
        <v>43</v>
      </c>
      <c r="V115" t="s">
        <v>1301</v>
      </c>
      <c r="W115" t="s">
        <v>1302</v>
      </c>
      <c r="X115" t="s">
        <v>43</v>
      </c>
      <c r="Y115" t="s">
        <v>1303</v>
      </c>
      <c r="Z115" t="s">
        <v>43</v>
      </c>
      <c r="AA115" t="s">
        <v>43</v>
      </c>
      <c r="AB115" t="s">
        <v>43</v>
      </c>
      <c r="AC115" s="4" t="str">
        <f>VLOOKUP(Table13[[#This Row],[Capacitance]],Values!A$13:B$50,2,0)</f>
        <v>STOCK</v>
      </c>
      <c r="AE115" s="4" t="str">
        <f>CONCATENATE(Table13[[#This Row],[Capacitance]],Table13[[#This Row],[Stock]])</f>
        <v>10ÂuF</v>
      </c>
    </row>
    <row r="116" spans="1:31" hidden="1">
      <c r="A116" t="s">
        <v>28</v>
      </c>
      <c r="B116" t="s">
        <v>1297</v>
      </c>
      <c r="C116" t="s">
        <v>1598</v>
      </c>
      <c r="D116" t="s">
        <v>1599</v>
      </c>
      <c r="E116" t="s">
        <v>32</v>
      </c>
      <c r="F116" t="s">
        <v>1600</v>
      </c>
      <c r="G116">
        <v>249019</v>
      </c>
      <c r="H116">
        <v>0</v>
      </c>
      <c r="I116">
        <v>0.1</v>
      </c>
      <c r="J116">
        <v>0</v>
      </c>
      <c r="K116">
        <v>1</v>
      </c>
      <c r="L116" t="s">
        <v>34</v>
      </c>
      <c r="M116" t="s">
        <v>35</v>
      </c>
      <c r="N116" t="s">
        <v>226</v>
      </c>
      <c r="O116" t="s">
        <v>72</v>
      </c>
      <c r="P116" t="s">
        <v>178</v>
      </c>
      <c r="Q116" t="s">
        <v>73</v>
      </c>
      <c r="R116" t="s">
        <v>40</v>
      </c>
      <c r="S116" t="s">
        <v>41</v>
      </c>
      <c r="T116" t="s">
        <v>42</v>
      </c>
      <c r="U116" t="s">
        <v>43</v>
      </c>
      <c r="V116" t="s">
        <v>1301</v>
      </c>
      <c r="W116" t="s">
        <v>1302</v>
      </c>
      <c r="X116" t="s">
        <v>43</v>
      </c>
      <c r="Y116" t="s">
        <v>1303</v>
      </c>
      <c r="Z116" t="s">
        <v>43</v>
      </c>
      <c r="AA116" t="s">
        <v>43</v>
      </c>
      <c r="AB116" t="s">
        <v>43</v>
      </c>
      <c r="AC116" s="4" t="e">
        <f>VLOOKUP(Table13[[#This Row],[Capacitance]],Values!A$13:B$50,2,0)</f>
        <v>#N/A</v>
      </c>
      <c r="AE116" s="4" t="str">
        <f>CONCATENATE(Table13[[#This Row],[Capacitance]],Table13[[#This Row],[Stock]])</f>
        <v>150pF</v>
      </c>
    </row>
    <row r="117" spans="1:31" hidden="1">
      <c r="A117" t="s">
        <v>28</v>
      </c>
      <c r="B117" t="s">
        <v>1297</v>
      </c>
      <c r="C117" t="s">
        <v>1643</v>
      </c>
      <c r="D117" t="s">
        <v>1644</v>
      </c>
      <c r="E117" t="s">
        <v>32</v>
      </c>
      <c r="F117" t="s">
        <v>1645</v>
      </c>
      <c r="G117">
        <v>30178</v>
      </c>
      <c r="H117">
        <v>0</v>
      </c>
      <c r="I117">
        <v>0.1</v>
      </c>
      <c r="J117">
        <v>0</v>
      </c>
      <c r="K117">
        <v>1</v>
      </c>
      <c r="L117" t="s">
        <v>34</v>
      </c>
      <c r="M117" t="s">
        <v>35</v>
      </c>
      <c r="N117" t="s">
        <v>230</v>
      </c>
      <c r="O117" t="s">
        <v>37</v>
      </c>
      <c r="P117" t="s">
        <v>178</v>
      </c>
      <c r="Q117" t="s">
        <v>39</v>
      </c>
      <c r="R117" t="s">
        <v>40</v>
      </c>
      <c r="S117" t="s">
        <v>41</v>
      </c>
      <c r="T117" t="s">
        <v>42</v>
      </c>
      <c r="U117" t="s">
        <v>43</v>
      </c>
      <c r="V117" t="s">
        <v>1301</v>
      </c>
      <c r="W117" t="s">
        <v>1302</v>
      </c>
      <c r="X117" t="s">
        <v>43</v>
      </c>
      <c r="Y117" t="s">
        <v>1303</v>
      </c>
      <c r="Z117" t="s">
        <v>43</v>
      </c>
      <c r="AA117" t="s">
        <v>43</v>
      </c>
      <c r="AB117" t="s">
        <v>43</v>
      </c>
      <c r="AC117" s="4" t="e">
        <f>VLOOKUP(Table13[[#This Row],[Capacitance]],Values!A$13:B$50,2,0)</f>
        <v>#N/A</v>
      </c>
      <c r="AE117" s="4" t="str">
        <f>CONCATENATE(Table13[[#This Row],[Capacitance]],Table13[[#This Row],[Stock]])</f>
        <v>1500pF</v>
      </c>
    </row>
    <row r="118" spans="1:31" hidden="1">
      <c r="A118" t="s">
        <v>28</v>
      </c>
      <c r="B118" t="s">
        <v>1297</v>
      </c>
      <c r="C118" t="s">
        <v>1646</v>
      </c>
      <c r="D118" t="s">
        <v>1647</v>
      </c>
      <c r="E118" t="s">
        <v>32</v>
      </c>
      <c r="F118" t="s">
        <v>1648</v>
      </c>
      <c r="G118">
        <v>31287</v>
      </c>
      <c r="H118">
        <v>0</v>
      </c>
      <c r="I118">
        <v>0.1</v>
      </c>
      <c r="J118">
        <v>0</v>
      </c>
      <c r="K118">
        <v>1</v>
      </c>
      <c r="L118" t="s">
        <v>34</v>
      </c>
      <c r="M118" t="s">
        <v>35</v>
      </c>
      <c r="N118" t="s">
        <v>314</v>
      </c>
      <c r="O118" t="s">
        <v>37</v>
      </c>
      <c r="P118" t="s">
        <v>38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1301</v>
      </c>
      <c r="W118" t="s">
        <v>1302</v>
      </c>
      <c r="X118" t="s">
        <v>43</v>
      </c>
      <c r="Y118" t="s">
        <v>1303</v>
      </c>
      <c r="Z118" t="s">
        <v>43</v>
      </c>
      <c r="AA118" t="s">
        <v>43</v>
      </c>
      <c r="AB118" t="s">
        <v>43</v>
      </c>
      <c r="AC118" s="4" t="e">
        <f>VLOOKUP(Table13[[#This Row],[Capacitance]],Values!A$13:B$50,2,0)</f>
        <v>#N/A</v>
      </c>
      <c r="AE118" s="4" t="str">
        <f>CONCATENATE(Table13[[#This Row],[Capacitance]],Table13[[#This Row],[Stock]])</f>
        <v>270pF</v>
      </c>
    </row>
    <row r="119" spans="1:31" hidden="1">
      <c r="A119" t="s">
        <v>28</v>
      </c>
      <c r="B119" t="s">
        <v>1297</v>
      </c>
      <c r="C119" t="s">
        <v>1534</v>
      </c>
      <c r="D119" t="s">
        <v>1535</v>
      </c>
      <c r="E119" t="s">
        <v>32</v>
      </c>
      <c r="F119" t="s">
        <v>1536</v>
      </c>
      <c r="G119">
        <v>288393</v>
      </c>
      <c r="H119">
        <v>0</v>
      </c>
      <c r="I119">
        <v>0.1</v>
      </c>
      <c r="J119">
        <v>0</v>
      </c>
      <c r="K119">
        <v>1</v>
      </c>
      <c r="L119" t="s">
        <v>34</v>
      </c>
      <c r="M119" t="s">
        <v>35</v>
      </c>
      <c r="N119" t="s">
        <v>516</v>
      </c>
      <c r="O119" t="s">
        <v>72</v>
      </c>
      <c r="P119" t="s">
        <v>178</v>
      </c>
      <c r="Q119" t="s">
        <v>73</v>
      </c>
      <c r="R119" t="s">
        <v>40</v>
      </c>
      <c r="S119" t="s">
        <v>41</v>
      </c>
      <c r="T119" t="s">
        <v>42</v>
      </c>
      <c r="U119" t="s">
        <v>43</v>
      </c>
      <c r="V119" t="s">
        <v>1301</v>
      </c>
      <c r="W119" t="s">
        <v>1302</v>
      </c>
      <c r="X119" t="s">
        <v>43</v>
      </c>
      <c r="Y119" t="s">
        <v>1303</v>
      </c>
      <c r="Z119" t="s">
        <v>43</v>
      </c>
      <c r="AA119" t="s">
        <v>43</v>
      </c>
      <c r="AB119" t="s">
        <v>43</v>
      </c>
      <c r="AC119" s="4" t="str">
        <f>VLOOKUP(Table13[[#This Row],[Capacitance]],Values!A$13:B$50,2,0)</f>
        <v>STOCK</v>
      </c>
      <c r="AD119" t="s">
        <v>1247</v>
      </c>
      <c r="AE119" s="4" t="str">
        <f>CONCATENATE(Table13[[#This Row],[Capacitance]],Table13[[#This Row],[Stock]])</f>
        <v>15pFSTOCK</v>
      </c>
    </row>
    <row r="120" spans="1:31" hidden="1">
      <c r="A120" t="s">
        <v>28</v>
      </c>
      <c r="B120" t="s">
        <v>1297</v>
      </c>
      <c r="C120" t="s">
        <v>2364</v>
      </c>
      <c r="D120" t="s">
        <v>2365</v>
      </c>
      <c r="E120" t="s">
        <v>32</v>
      </c>
      <c r="F120" t="s">
        <v>2366</v>
      </c>
      <c r="G120">
        <v>501</v>
      </c>
      <c r="H120">
        <v>0</v>
      </c>
      <c r="I120">
        <v>0.14000000000000001</v>
      </c>
      <c r="J120">
        <v>0</v>
      </c>
      <c r="K120">
        <v>1</v>
      </c>
      <c r="L120" t="s">
        <v>34</v>
      </c>
      <c r="M120" t="s">
        <v>35</v>
      </c>
      <c r="N120" t="s">
        <v>6748</v>
      </c>
      <c r="O120" t="s">
        <v>37</v>
      </c>
      <c r="P120" t="s">
        <v>590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1301</v>
      </c>
      <c r="W120" t="s">
        <v>1302</v>
      </c>
      <c r="X120" t="s">
        <v>43</v>
      </c>
      <c r="Y120" t="s">
        <v>1303</v>
      </c>
      <c r="Z120" t="s">
        <v>43</v>
      </c>
      <c r="AA120" t="s">
        <v>43</v>
      </c>
      <c r="AB120" t="s">
        <v>43</v>
      </c>
      <c r="AC120" s="4" t="str">
        <f>VLOOKUP(Table13[[#This Row],[Capacitance]],Values!A$13:B$50,2,0)</f>
        <v>STOCK</v>
      </c>
      <c r="AE120" s="4" t="str">
        <f>CONCATENATE(Table13[[#This Row],[Capacitance]],Table13[[#This Row],[Stock]])</f>
        <v>10ÂuF</v>
      </c>
    </row>
    <row r="121" spans="1:31" hidden="1">
      <c r="A121" t="s">
        <v>28</v>
      </c>
      <c r="B121" t="s">
        <v>1297</v>
      </c>
      <c r="C121" t="s">
        <v>1358</v>
      </c>
      <c r="D121" t="s">
        <v>1359</v>
      </c>
      <c r="E121" t="s">
        <v>32</v>
      </c>
      <c r="F121" t="s">
        <v>1360</v>
      </c>
      <c r="G121">
        <v>2963668</v>
      </c>
      <c r="H121">
        <v>0</v>
      </c>
      <c r="I121">
        <v>0.19</v>
      </c>
      <c r="J121">
        <v>0</v>
      </c>
      <c r="K121">
        <v>1</v>
      </c>
      <c r="L121" t="s">
        <v>34</v>
      </c>
      <c r="M121" t="s">
        <v>35</v>
      </c>
      <c r="N121" t="s">
        <v>6748</v>
      </c>
      <c r="O121" t="s">
        <v>52</v>
      </c>
      <c r="P121" t="s">
        <v>53</v>
      </c>
      <c r="Q121" t="s">
        <v>54</v>
      </c>
      <c r="R121" t="s">
        <v>40</v>
      </c>
      <c r="S121" t="s">
        <v>55</v>
      </c>
      <c r="T121" t="s">
        <v>42</v>
      </c>
      <c r="U121" t="s">
        <v>43</v>
      </c>
      <c r="V121" t="s">
        <v>1301</v>
      </c>
      <c r="W121" t="s">
        <v>1302</v>
      </c>
      <c r="X121" t="s">
        <v>43</v>
      </c>
      <c r="Y121" t="s">
        <v>1303</v>
      </c>
      <c r="Z121" t="s">
        <v>43</v>
      </c>
      <c r="AA121" t="s">
        <v>43</v>
      </c>
      <c r="AB121" t="s">
        <v>43</v>
      </c>
      <c r="AC121" s="4" t="str">
        <f>VLOOKUP(Table13[[#This Row],[Capacitance]],Values!A$13:B$50,2,0)</f>
        <v>STOCK</v>
      </c>
      <c r="AE121" s="4" t="str">
        <f>CONCATENATE(Table13[[#This Row],[Capacitance]],Table13[[#This Row],[Stock]])</f>
        <v>10ÂuF</v>
      </c>
    </row>
    <row r="122" spans="1:31" hidden="1">
      <c r="A122" t="s">
        <v>28</v>
      </c>
      <c r="B122" t="s">
        <v>1297</v>
      </c>
      <c r="C122" t="s">
        <v>1910</v>
      </c>
      <c r="D122" t="s">
        <v>1911</v>
      </c>
      <c r="E122" t="s">
        <v>32</v>
      </c>
      <c r="F122" t="s">
        <v>1360</v>
      </c>
      <c r="G122">
        <v>108185</v>
      </c>
      <c r="H122">
        <v>0</v>
      </c>
      <c r="I122">
        <v>0.19</v>
      </c>
      <c r="J122">
        <v>0</v>
      </c>
      <c r="K122">
        <v>1</v>
      </c>
      <c r="L122" t="s">
        <v>34</v>
      </c>
      <c r="M122" t="s">
        <v>35</v>
      </c>
      <c r="N122" t="s">
        <v>6748</v>
      </c>
      <c r="O122" t="s">
        <v>52</v>
      </c>
      <c r="P122" t="s">
        <v>53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1301</v>
      </c>
      <c r="W122" t="s">
        <v>1302</v>
      </c>
      <c r="X122" t="s">
        <v>43</v>
      </c>
      <c r="Y122" t="s">
        <v>1303</v>
      </c>
      <c r="Z122" t="s">
        <v>43</v>
      </c>
      <c r="AA122" t="s">
        <v>43</v>
      </c>
      <c r="AB122" t="s">
        <v>43</v>
      </c>
      <c r="AC122" s="4" t="str">
        <f>VLOOKUP(Table13[[#This Row],[Capacitance]],Values!A$13:B$50,2,0)</f>
        <v>STOCK</v>
      </c>
      <c r="AE122" s="4" t="str">
        <f>CONCATENATE(Table13[[#This Row],[Capacitance]],Table13[[#This Row],[Stock]])</f>
        <v>10ÂuF</v>
      </c>
    </row>
    <row r="123" spans="1:31" hidden="1">
      <c r="A123" t="s">
        <v>28</v>
      </c>
      <c r="B123" t="s">
        <v>1297</v>
      </c>
      <c r="C123" t="s">
        <v>1661</v>
      </c>
      <c r="D123" t="s">
        <v>1662</v>
      </c>
      <c r="E123" t="s">
        <v>32</v>
      </c>
      <c r="F123" t="s">
        <v>1663</v>
      </c>
      <c r="G123">
        <v>47014</v>
      </c>
      <c r="H123">
        <v>0</v>
      </c>
      <c r="I123">
        <v>0.11</v>
      </c>
      <c r="J123">
        <v>0</v>
      </c>
      <c r="K123">
        <v>1</v>
      </c>
      <c r="L123" t="s">
        <v>34</v>
      </c>
      <c r="M123" t="s">
        <v>35</v>
      </c>
      <c r="N123" t="s">
        <v>430</v>
      </c>
      <c r="O123" t="s">
        <v>37</v>
      </c>
      <c r="P123" t="s">
        <v>38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1301</v>
      </c>
      <c r="W123" t="s">
        <v>1302</v>
      </c>
      <c r="X123" t="s">
        <v>43</v>
      </c>
      <c r="Y123" t="s">
        <v>1303</v>
      </c>
      <c r="Z123" t="s">
        <v>43</v>
      </c>
      <c r="AA123" t="s">
        <v>43</v>
      </c>
      <c r="AB123" t="s">
        <v>43</v>
      </c>
      <c r="AC123" s="4" t="e">
        <f>VLOOKUP(Table13[[#This Row],[Capacitance]],Values!A$13:B$50,2,0)</f>
        <v>#N/A</v>
      </c>
      <c r="AE123" s="4" t="str">
        <f>CONCATENATE(Table13[[#This Row],[Capacitance]],Table13[[#This Row],[Stock]])</f>
        <v>5600pF</v>
      </c>
    </row>
    <row r="124" spans="1:31" hidden="1">
      <c r="A124" t="s">
        <v>28</v>
      </c>
      <c r="B124" t="s">
        <v>1297</v>
      </c>
      <c r="C124" t="s">
        <v>1448</v>
      </c>
      <c r="D124" t="s">
        <v>1449</v>
      </c>
      <c r="E124" t="s">
        <v>32</v>
      </c>
      <c r="F124" t="s">
        <v>1450</v>
      </c>
      <c r="G124">
        <v>101004</v>
      </c>
      <c r="H124">
        <v>0</v>
      </c>
      <c r="I124">
        <v>0.1</v>
      </c>
      <c r="J124">
        <v>0</v>
      </c>
      <c r="K124">
        <v>1</v>
      </c>
      <c r="L124" t="s">
        <v>34</v>
      </c>
      <c r="M124" t="s">
        <v>35</v>
      </c>
      <c r="N124" t="s">
        <v>516</v>
      </c>
      <c r="O124" t="s">
        <v>72</v>
      </c>
      <c r="P124" t="s">
        <v>38</v>
      </c>
      <c r="Q124" t="s">
        <v>73</v>
      </c>
      <c r="R124" t="s">
        <v>40</v>
      </c>
      <c r="S124" t="s">
        <v>41</v>
      </c>
      <c r="T124" t="s">
        <v>42</v>
      </c>
      <c r="U124" t="s">
        <v>43</v>
      </c>
      <c r="V124" t="s">
        <v>1301</v>
      </c>
      <c r="W124" t="s">
        <v>1302</v>
      </c>
      <c r="X124" t="s">
        <v>43</v>
      </c>
      <c r="Y124" t="s">
        <v>1303</v>
      </c>
      <c r="Z124" t="s">
        <v>43</v>
      </c>
      <c r="AA124" t="s">
        <v>43</v>
      </c>
      <c r="AB124" t="s">
        <v>43</v>
      </c>
      <c r="AC124" s="4" t="str">
        <f>VLOOKUP(Table13[[#This Row],[Capacitance]],Values!A$13:B$50,2,0)</f>
        <v>STOCK</v>
      </c>
      <c r="AE124" s="4" t="str">
        <f>CONCATENATE(Table13[[#This Row],[Capacitance]],Table13[[#This Row],[Stock]])</f>
        <v>15pF</v>
      </c>
    </row>
    <row r="125" spans="1:31" hidden="1">
      <c r="A125" t="s">
        <v>28</v>
      </c>
      <c r="B125" t="s">
        <v>1297</v>
      </c>
      <c r="C125" t="s">
        <v>1667</v>
      </c>
      <c r="D125" t="s">
        <v>1668</v>
      </c>
      <c r="E125" t="s">
        <v>32</v>
      </c>
      <c r="F125" t="s">
        <v>1669</v>
      </c>
      <c r="G125">
        <v>20156</v>
      </c>
      <c r="H125">
        <v>0</v>
      </c>
      <c r="I125">
        <v>0.1</v>
      </c>
      <c r="J125">
        <v>0</v>
      </c>
      <c r="K125">
        <v>1</v>
      </c>
      <c r="L125" t="s">
        <v>34</v>
      </c>
      <c r="M125" t="s">
        <v>35</v>
      </c>
      <c r="N125" t="s">
        <v>6762</v>
      </c>
      <c r="O125" t="s">
        <v>37</v>
      </c>
      <c r="P125" t="s">
        <v>38</v>
      </c>
      <c r="Q125" t="s">
        <v>39</v>
      </c>
      <c r="R125" t="s">
        <v>40</v>
      </c>
      <c r="S125" t="s">
        <v>41</v>
      </c>
      <c r="T125" t="s">
        <v>42</v>
      </c>
      <c r="U125" t="s">
        <v>43</v>
      </c>
      <c r="V125" t="s">
        <v>1301</v>
      </c>
      <c r="W125" t="s">
        <v>1302</v>
      </c>
      <c r="X125" t="s">
        <v>43</v>
      </c>
      <c r="Y125" t="s">
        <v>1303</v>
      </c>
      <c r="Z125" t="s">
        <v>43</v>
      </c>
      <c r="AA125" t="s">
        <v>43</v>
      </c>
      <c r="AB125" t="s">
        <v>43</v>
      </c>
      <c r="AC125" s="4" t="e">
        <f>VLOOKUP(Table13[[#This Row],[Capacitance]],Values!A$13:B$50,2,0)</f>
        <v>#N/A</v>
      </c>
      <c r="AE125" s="4" t="str">
        <f>CONCATENATE(Table13[[#This Row],[Capacitance]],Table13[[#This Row],[Stock]])</f>
        <v>0.068ÂuF</v>
      </c>
    </row>
    <row r="126" spans="1:31" hidden="1">
      <c r="A126" t="s">
        <v>28</v>
      </c>
      <c r="B126" t="s">
        <v>1297</v>
      </c>
      <c r="C126" t="s">
        <v>1961</v>
      </c>
      <c r="D126" t="s">
        <v>1962</v>
      </c>
      <c r="E126" t="s">
        <v>32</v>
      </c>
      <c r="F126" t="s">
        <v>1360</v>
      </c>
      <c r="G126">
        <v>26746</v>
      </c>
      <c r="H126">
        <v>0</v>
      </c>
      <c r="I126">
        <v>0.26</v>
      </c>
      <c r="J126">
        <v>0</v>
      </c>
      <c r="K126">
        <v>1</v>
      </c>
      <c r="L126" t="s">
        <v>34</v>
      </c>
      <c r="M126" t="s">
        <v>35</v>
      </c>
      <c r="N126" t="s">
        <v>6748</v>
      </c>
      <c r="O126" t="s">
        <v>52</v>
      </c>
      <c r="P126" t="s">
        <v>53</v>
      </c>
      <c r="Q126" t="s">
        <v>54</v>
      </c>
      <c r="R126" t="s">
        <v>40</v>
      </c>
      <c r="S126" t="s">
        <v>55</v>
      </c>
      <c r="T126" t="s">
        <v>42</v>
      </c>
      <c r="U126" t="s">
        <v>43</v>
      </c>
      <c r="V126" t="s">
        <v>1301</v>
      </c>
      <c r="W126" t="s">
        <v>1302</v>
      </c>
      <c r="X126" t="s">
        <v>43</v>
      </c>
      <c r="Y126" t="s">
        <v>1303</v>
      </c>
      <c r="Z126" t="s">
        <v>43</v>
      </c>
      <c r="AA126" t="s">
        <v>43</v>
      </c>
      <c r="AB126" t="s">
        <v>43</v>
      </c>
      <c r="AC126" s="4" t="str">
        <f>VLOOKUP(Table13[[#This Row],[Capacitance]],Values!A$13:B$50,2,0)</f>
        <v>STOCK</v>
      </c>
      <c r="AE126" s="4" t="str">
        <f>CONCATENATE(Table13[[#This Row],[Capacitance]],Table13[[#This Row],[Stock]])</f>
        <v>10ÂuF</v>
      </c>
    </row>
    <row r="127" spans="1:31" hidden="1">
      <c r="A127" t="s">
        <v>28</v>
      </c>
      <c r="B127" t="s">
        <v>1297</v>
      </c>
      <c r="C127" t="s">
        <v>2118</v>
      </c>
      <c r="D127" t="s">
        <v>2119</v>
      </c>
      <c r="E127" t="s">
        <v>32</v>
      </c>
      <c r="F127" t="s">
        <v>1360</v>
      </c>
      <c r="G127">
        <v>3130</v>
      </c>
      <c r="H127">
        <v>0</v>
      </c>
      <c r="I127">
        <v>0.37</v>
      </c>
      <c r="J127">
        <v>0</v>
      </c>
      <c r="K127">
        <v>1</v>
      </c>
      <c r="L127" t="s">
        <v>34</v>
      </c>
      <c r="M127" t="s">
        <v>35</v>
      </c>
      <c r="N127" t="s">
        <v>6748</v>
      </c>
      <c r="O127" t="s">
        <v>52</v>
      </c>
      <c r="P127" t="s">
        <v>53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1301</v>
      </c>
      <c r="W127" t="s">
        <v>1302</v>
      </c>
      <c r="X127" t="s">
        <v>43</v>
      </c>
      <c r="Y127" t="s">
        <v>2090</v>
      </c>
      <c r="Z127" t="s">
        <v>43</v>
      </c>
      <c r="AA127" t="s">
        <v>43</v>
      </c>
      <c r="AB127" t="s">
        <v>43</v>
      </c>
      <c r="AC127" s="4" t="str">
        <f>VLOOKUP(Table13[[#This Row],[Capacitance]],Values!A$13:B$50,2,0)</f>
        <v>STOCK</v>
      </c>
      <c r="AE127" s="4" t="str">
        <f>CONCATENATE(Table13[[#This Row],[Capacitance]],Table13[[#This Row],[Stock]])</f>
        <v>10ÂuF</v>
      </c>
    </row>
    <row r="128" spans="1:31" hidden="1">
      <c r="A128" t="s">
        <v>28</v>
      </c>
      <c r="B128" t="s">
        <v>1297</v>
      </c>
      <c r="C128" t="s">
        <v>1798</v>
      </c>
      <c r="D128" t="s">
        <v>1799</v>
      </c>
      <c r="E128" t="s">
        <v>32</v>
      </c>
      <c r="F128" t="s">
        <v>1800</v>
      </c>
      <c r="G128">
        <v>31720</v>
      </c>
      <c r="H128">
        <v>0</v>
      </c>
      <c r="I128">
        <v>0.13</v>
      </c>
      <c r="J128">
        <v>0</v>
      </c>
      <c r="K128">
        <v>1</v>
      </c>
      <c r="L128" t="s">
        <v>34</v>
      </c>
      <c r="M128" t="s">
        <v>35</v>
      </c>
      <c r="N128" t="s">
        <v>338</v>
      </c>
      <c r="O128" t="s">
        <v>72</v>
      </c>
      <c r="P128" t="s">
        <v>38</v>
      </c>
      <c r="Q128" t="s">
        <v>73</v>
      </c>
      <c r="R128" t="s">
        <v>40</v>
      </c>
      <c r="S128" t="s">
        <v>41</v>
      </c>
      <c r="T128" t="s">
        <v>42</v>
      </c>
      <c r="U128" t="s">
        <v>43</v>
      </c>
      <c r="V128" t="s">
        <v>1301</v>
      </c>
      <c r="W128" t="s">
        <v>1302</v>
      </c>
      <c r="X128" t="s">
        <v>43</v>
      </c>
      <c r="Y128" t="s">
        <v>1303</v>
      </c>
      <c r="Z128" t="s">
        <v>43</v>
      </c>
      <c r="AA128" t="s">
        <v>43</v>
      </c>
      <c r="AB128" t="s">
        <v>43</v>
      </c>
      <c r="AC128" s="4" t="e">
        <f>VLOOKUP(Table13[[#This Row],[Capacitance]],Values!A$13:B$50,2,0)</f>
        <v>#N/A</v>
      </c>
      <c r="AE128" s="4" t="str">
        <f>CONCATENATE(Table13[[#This Row],[Capacitance]],Table13[[#This Row],[Stock]])</f>
        <v>1600pF</v>
      </c>
    </row>
    <row r="129" spans="1:31" hidden="1">
      <c r="A129" t="s">
        <v>28</v>
      </c>
      <c r="B129" t="s">
        <v>1297</v>
      </c>
      <c r="C129" t="s">
        <v>1782</v>
      </c>
      <c r="D129" t="s">
        <v>1783</v>
      </c>
      <c r="E129" t="s">
        <v>32</v>
      </c>
      <c r="F129" t="s">
        <v>1784</v>
      </c>
      <c r="G129">
        <v>30964</v>
      </c>
      <c r="H129">
        <v>0</v>
      </c>
      <c r="I129">
        <v>0.12</v>
      </c>
      <c r="J129">
        <v>0</v>
      </c>
      <c r="K129">
        <v>1</v>
      </c>
      <c r="L129" t="s">
        <v>34</v>
      </c>
      <c r="M129" t="s">
        <v>35</v>
      </c>
      <c r="N129" t="s">
        <v>278</v>
      </c>
      <c r="O129" t="s">
        <v>72</v>
      </c>
      <c r="P129" t="s">
        <v>38</v>
      </c>
      <c r="Q129" t="s">
        <v>73</v>
      </c>
      <c r="R129" t="s">
        <v>40</v>
      </c>
      <c r="S129" t="s">
        <v>41</v>
      </c>
      <c r="T129" t="s">
        <v>42</v>
      </c>
      <c r="U129" t="s">
        <v>43</v>
      </c>
      <c r="V129" t="s">
        <v>1301</v>
      </c>
      <c r="W129" t="s">
        <v>1302</v>
      </c>
      <c r="X129" t="s">
        <v>43</v>
      </c>
      <c r="Y129" t="s">
        <v>1303</v>
      </c>
      <c r="Z129" t="s">
        <v>43</v>
      </c>
      <c r="AA129" t="s">
        <v>43</v>
      </c>
      <c r="AB129" t="s">
        <v>43</v>
      </c>
      <c r="AC129" s="4" t="e">
        <f>VLOOKUP(Table13[[#This Row],[Capacitance]],Values!A$13:B$50,2,0)</f>
        <v>#N/A</v>
      </c>
      <c r="AE129" s="4" t="str">
        <f>CONCATENATE(Table13[[#This Row],[Capacitance]],Table13[[#This Row],[Stock]])</f>
        <v>160pF</v>
      </c>
    </row>
    <row r="130" spans="1:31" hidden="1">
      <c r="A130" t="s">
        <v>28</v>
      </c>
      <c r="B130" t="s">
        <v>1297</v>
      </c>
      <c r="C130" t="s">
        <v>1681</v>
      </c>
      <c r="D130" t="s">
        <v>1682</v>
      </c>
      <c r="E130" t="s">
        <v>32</v>
      </c>
      <c r="F130" t="s">
        <v>1683</v>
      </c>
      <c r="G130">
        <v>69252</v>
      </c>
      <c r="H130">
        <v>0</v>
      </c>
      <c r="I130">
        <v>0.11</v>
      </c>
      <c r="J130">
        <v>0</v>
      </c>
      <c r="K130">
        <v>1</v>
      </c>
      <c r="L130" t="s">
        <v>34</v>
      </c>
      <c r="M130" t="s">
        <v>35</v>
      </c>
      <c r="N130" t="s">
        <v>6753</v>
      </c>
      <c r="O130" t="s">
        <v>37</v>
      </c>
      <c r="P130" t="s">
        <v>38</v>
      </c>
      <c r="Q130" t="s">
        <v>39</v>
      </c>
      <c r="R130" t="s">
        <v>40</v>
      </c>
      <c r="S130" t="s">
        <v>41</v>
      </c>
      <c r="T130" t="s">
        <v>42</v>
      </c>
      <c r="U130" t="s">
        <v>43</v>
      </c>
      <c r="V130" t="s">
        <v>1301</v>
      </c>
      <c r="W130" t="s">
        <v>1302</v>
      </c>
      <c r="X130" t="s">
        <v>43</v>
      </c>
      <c r="Y130" t="s">
        <v>1303</v>
      </c>
      <c r="Z130" t="s">
        <v>43</v>
      </c>
      <c r="AA130" t="s">
        <v>43</v>
      </c>
      <c r="AB130" t="s">
        <v>43</v>
      </c>
      <c r="AC130" s="4" t="e">
        <f>VLOOKUP(Table13[[#This Row],[Capacitance]],Values!A$13:B$50,2,0)</f>
        <v>#N/A</v>
      </c>
      <c r="AE130" s="4" t="str">
        <f>CONCATENATE(Table13[[#This Row],[Capacitance]],Table13[[#This Row],[Stock]])</f>
        <v>0.012ÂuF</v>
      </c>
    </row>
    <row r="131" spans="1:31" hidden="1">
      <c r="A131" t="s">
        <v>28</v>
      </c>
      <c r="B131" t="s">
        <v>1297</v>
      </c>
      <c r="C131" t="s">
        <v>1684</v>
      </c>
      <c r="D131" t="s">
        <v>1685</v>
      </c>
      <c r="E131" t="s">
        <v>32</v>
      </c>
      <c r="F131" t="s">
        <v>1686</v>
      </c>
      <c r="G131">
        <v>53311</v>
      </c>
      <c r="H131">
        <v>0</v>
      </c>
      <c r="I131">
        <v>0.11</v>
      </c>
      <c r="J131">
        <v>0</v>
      </c>
      <c r="K131">
        <v>1</v>
      </c>
      <c r="L131" t="s">
        <v>34</v>
      </c>
      <c r="M131" t="s">
        <v>35</v>
      </c>
      <c r="N131" t="s">
        <v>104</v>
      </c>
      <c r="O131" t="s">
        <v>37</v>
      </c>
      <c r="P131" t="s">
        <v>38</v>
      </c>
      <c r="Q131" t="s">
        <v>39</v>
      </c>
      <c r="R131" t="s">
        <v>40</v>
      </c>
      <c r="S131" t="s">
        <v>41</v>
      </c>
      <c r="T131" t="s">
        <v>42</v>
      </c>
      <c r="U131" t="s">
        <v>43</v>
      </c>
      <c r="V131" t="s">
        <v>1301</v>
      </c>
      <c r="W131" t="s">
        <v>1302</v>
      </c>
      <c r="X131" t="s">
        <v>43</v>
      </c>
      <c r="Y131" t="s">
        <v>1303</v>
      </c>
      <c r="Z131" t="s">
        <v>43</v>
      </c>
      <c r="AA131" t="s">
        <v>43</v>
      </c>
      <c r="AB131" t="s">
        <v>43</v>
      </c>
      <c r="AC131" s="4" t="e">
        <f>VLOOKUP(Table13[[#This Row],[Capacitance]],Values!A$13:B$50,2,0)</f>
        <v>#N/A</v>
      </c>
      <c r="AE131" s="4" t="str">
        <f>CONCATENATE(Table13[[#This Row],[Capacitance]],Table13[[#This Row],[Stock]])</f>
        <v>8200pF</v>
      </c>
    </row>
    <row r="132" spans="1:31" hidden="1">
      <c r="A132" t="s">
        <v>28</v>
      </c>
      <c r="B132" t="s">
        <v>1297</v>
      </c>
      <c r="C132" t="s">
        <v>2242</v>
      </c>
      <c r="D132" t="s">
        <v>2243</v>
      </c>
      <c r="E132" t="s">
        <v>32</v>
      </c>
      <c r="F132" t="s">
        <v>2244</v>
      </c>
      <c r="G132">
        <v>6062</v>
      </c>
      <c r="H132">
        <v>0</v>
      </c>
      <c r="I132">
        <v>0.1</v>
      </c>
      <c r="J132">
        <v>0</v>
      </c>
      <c r="K132">
        <v>1</v>
      </c>
      <c r="L132" t="s">
        <v>34</v>
      </c>
      <c r="M132" t="s">
        <v>35</v>
      </c>
      <c r="N132" t="s">
        <v>508</v>
      </c>
      <c r="O132" t="s">
        <v>1257</v>
      </c>
      <c r="P132" t="s">
        <v>178</v>
      </c>
      <c r="Q132" t="s">
        <v>73</v>
      </c>
      <c r="R132" t="s">
        <v>40</v>
      </c>
      <c r="S132" t="s">
        <v>41</v>
      </c>
      <c r="T132" t="s">
        <v>42</v>
      </c>
      <c r="U132" t="s">
        <v>43</v>
      </c>
      <c r="V132" t="s">
        <v>1301</v>
      </c>
      <c r="W132" t="s">
        <v>1302</v>
      </c>
      <c r="X132" t="s">
        <v>43</v>
      </c>
      <c r="Y132" t="s">
        <v>1303</v>
      </c>
      <c r="Z132" t="s">
        <v>43</v>
      </c>
      <c r="AA132" t="s">
        <v>43</v>
      </c>
      <c r="AB132" t="s">
        <v>43</v>
      </c>
      <c r="AC132" s="4" t="str">
        <f>VLOOKUP(Table13[[#This Row],[Capacitance]],Values!A$13:B$50,2,0)</f>
        <v>STOCK</v>
      </c>
      <c r="AE132" s="4" t="str">
        <f>CONCATENATE(Table13[[#This Row],[Capacitance]],Table13[[#This Row],[Stock]])</f>
        <v>10pF</v>
      </c>
    </row>
    <row r="133" spans="1:31" hidden="1">
      <c r="A133" t="s">
        <v>28</v>
      </c>
      <c r="B133" t="s">
        <v>1297</v>
      </c>
      <c r="C133" t="s">
        <v>1689</v>
      </c>
      <c r="D133" t="s">
        <v>1690</v>
      </c>
      <c r="E133" t="s">
        <v>32</v>
      </c>
      <c r="F133" t="s">
        <v>1691</v>
      </c>
      <c r="G133">
        <v>98362</v>
      </c>
      <c r="H133">
        <v>0</v>
      </c>
      <c r="I133">
        <v>0.12</v>
      </c>
      <c r="J133">
        <v>0</v>
      </c>
      <c r="K133">
        <v>1</v>
      </c>
      <c r="L133" t="s">
        <v>34</v>
      </c>
      <c r="M133" t="s">
        <v>35</v>
      </c>
      <c r="N133" t="s">
        <v>6755</v>
      </c>
      <c r="O133" t="s">
        <v>37</v>
      </c>
      <c r="P133" t="s">
        <v>38</v>
      </c>
      <c r="Q133" t="s">
        <v>39</v>
      </c>
      <c r="R133" t="s">
        <v>40</v>
      </c>
      <c r="S133" t="s">
        <v>41</v>
      </c>
      <c r="T133" t="s">
        <v>42</v>
      </c>
      <c r="U133" t="s">
        <v>43</v>
      </c>
      <c r="V133" t="s">
        <v>1301</v>
      </c>
      <c r="W133" t="s">
        <v>1302</v>
      </c>
      <c r="X133" t="s">
        <v>43</v>
      </c>
      <c r="Y133" t="s">
        <v>1303</v>
      </c>
      <c r="Z133" t="s">
        <v>43</v>
      </c>
      <c r="AA133" t="s">
        <v>43</v>
      </c>
      <c r="AB133" t="s">
        <v>43</v>
      </c>
      <c r="AC133" s="4" t="e">
        <f>VLOOKUP(Table13[[#This Row],[Capacitance]],Values!A$13:B$50,2,0)</f>
        <v>#N/A</v>
      </c>
      <c r="AE133" s="4" t="str">
        <f>CONCATENATE(Table13[[#This Row],[Capacitance]],Table13[[#This Row],[Stock]])</f>
        <v>0.018ÂuF</v>
      </c>
    </row>
    <row r="134" spans="1:31" hidden="1">
      <c r="A134" t="s">
        <v>28</v>
      </c>
      <c r="B134" t="s">
        <v>1297</v>
      </c>
      <c r="C134" t="s">
        <v>1692</v>
      </c>
      <c r="D134" t="s">
        <v>1693</v>
      </c>
      <c r="E134" t="s">
        <v>32</v>
      </c>
      <c r="F134" t="s">
        <v>1694</v>
      </c>
      <c r="G134">
        <v>71683</v>
      </c>
      <c r="H134">
        <v>0</v>
      </c>
      <c r="I134">
        <v>0.11</v>
      </c>
      <c r="J134">
        <v>0</v>
      </c>
      <c r="K134">
        <v>1</v>
      </c>
      <c r="L134" t="s">
        <v>34</v>
      </c>
      <c r="M134" t="s">
        <v>35</v>
      </c>
      <c r="N134" t="s">
        <v>314</v>
      </c>
      <c r="O134" t="s">
        <v>37</v>
      </c>
      <c r="P134" t="s">
        <v>178</v>
      </c>
      <c r="Q134" t="s">
        <v>39</v>
      </c>
      <c r="R134" t="s">
        <v>40</v>
      </c>
      <c r="S134" t="s">
        <v>41</v>
      </c>
      <c r="T134" t="s">
        <v>42</v>
      </c>
      <c r="U134" t="s">
        <v>43</v>
      </c>
      <c r="V134" t="s">
        <v>1301</v>
      </c>
      <c r="W134" t="s">
        <v>1302</v>
      </c>
      <c r="X134" t="s">
        <v>43</v>
      </c>
      <c r="Y134" t="s">
        <v>1303</v>
      </c>
      <c r="Z134" t="s">
        <v>43</v>
      </c>
      <c r="AA134" t="s">
        <v>43</v>
      </c>
      <c r="AB134" t="s">
        <v>43</v>
      </c>
      <c r="AC134" s="4" t="e">
        <f>VLOOKUP(Table13[[#This Row],[Capacitance]],Values!A$13:B$50,2,0)</f>
        <v>#N/A</v>
      </c>
      <c r="AE134" s="4" t="str">
        <f>CONCATENATE(Table13[[#This Row],[Capacitance]],Table13[[#This Row],[Stock]])</f>
        <v>270pF</v>
      </c>
    </row>
    <row r="135" spans="1:31" hidden="1">
      <c r="A135" t="s">
        <v>28</v>
      </c>
      <c r="B135" t="s">
        <v>1297</v>
      </c>
      <c r="C135" t="s">
        <v>2263</v>
      </c>
      <c r="D135" t="s">
        <v>2264</v>
      </c>
      <c r="E135" t="s">
        <v>32</v>
      </c>
      <c r="F135" t="s">
        <v>2265</v>
      </c>
      <c r="G135">
        <v>7041</v>
      </c>
      <c r="H135">
        <v>0</v>
      </c>
      <c r="I135">
        <v>0.14000000000000001</v>
      </c>
      <c r="J135">
        <v>0</v>
      </c>
      <c r="K135">
        <v>1</v>
      </c>
      <c r="L135" t="s">
        <v>34</v>
      </c>
      <c r="M135" t="s">
        <v>35</v>
      </c>
      <c r="N135" t="s">
        <v>278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1301</v>
      </c>
      <c r="W135" t="s">
        <v>1302</v>
      </c>
      <c r="X135" t="s">
        <v>43</v>
      </c>
      <c r="Y135" t="s">
        <v>1303</v>
      </c>
      <c r="Z135" t="s">
        <v>43</v>
      </c>
      <c r="AA135" t="s">
        <v>43</v>
      </c>
      <c r="AB135" t="s">
        <v>43</v>
      </c>
      <c r="AC135" s="4" t="e">
        <f>VLOOKUP(Table13[[#This Row],[Capacitance]],Values!A$13:B$50,2,0)</f>
        <v>#N/A</v>
      </c>
      <c r="AE135" s="4" t="str">
        <f>CONCATENATE(Table13[[#This Row],[Capacitance]],Table13[[#This Row],[Stock]])</f>
        <v>160pF</v>
      </c>
    </row>
    <row r="136" spans="1:31" hidden="1">
      <c r="A136" t="s">
        <v>28</v>
      </c>
      <c r="B136" t="s">
        <v>1297</v>
      </c>
      <c r="C136" t="s">
        <v>1707</v>
      </c>
      <c r="D136" t="s">
        <v>1708</v>
      </c>
      <c r="E136" t="s">
        <v>32</v>
      </c>
      <c r="F136" t="s">
        <v>1709</v>
      </c>
      <c r="G136">
        <v>19500</v>
      </c>
      <c r="H136">
        <v>0</v>
      </c>
      <c r="I136">
        <v>0.11</v>
      </c>
      <c r="J136">
        <v>0</v>
      </c>
      <c r="K136">
        <v>1</v>
      </c>
      <c r="L136" t="s">
        <v>34</v>
      </c>
      <c r="M136" t="s">
        <v>35</v>
      </c>
      <c r="N136" t="s">
        <v>1710</v>
      </c>
      <c r="O136" t="s">
        <v>72</v>
      </c>
      <c r="P136" t="s">
        <v>178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1301</v>
      </c>
      <c r="W136" t="s">
        <v>1302</v>
      </c>
      <c r="X136" t="s">
        <v>43</v>
      </c>
      <c r="Y136" t="s">
        <v>1303</v>
      </c>
      <c r="Z136" t="s">
        <v>43</v>
      </c>
      <c r="AA136" t="s">
        <v>43</v>
      </c>
      <c r="AB136" t="s">
        <v>43</v>
      </c>
      <c r="AC136" s="4" t="e">
        <f>VLOOKUP(Table13[[#This Row],[Capacitance]],Values!A$13:B$50,2,0)</f>
        <v>#N/A</v>
      </c>
      <c r="AE136" s="4" t="str">
        <f>CONCATENATE(Table13[[#This Row],[Capacitance]],Table13[[#This Row],[Stock]])</f>
        <v>16pF</v>
      </c>
    </row>
    <row r="137" spans="1:31" hidden="1">
      <c r="A137" t="s">
        <v>28</v>
      </c>
      <c r="B137" t="s">
        <v>1297</v>
      </c>
      <c r="C137" t="s">
        <v>1789</v>
      </c>
      <c r="D137" t="s">
        <v>1790</v>
      </c>
      <c r="E137" t="s">
        <v>32</v>
      </c>
      <c r="F137" t="s">
        <v>1791</v>
      </c>
      <c r="G137">
        <v>74513</v>
      </c>
      <c r="H137">
        <v>0</v>
      </c>
      <c r="I137">
        <v>0.13</v>
      </c>
      <c r="J137">
        <v>0</v>
      </c>
      <c r="K137">
        <v>1</v>
      </c>
      <c r="L137" t="s">
        <v>34</v>
      </c>
      <c r="M137" t="s">
        <v>35</v>
      </c>
      <c r="N137" t="s">
        <v>242</v>
      </c>
      <c r="O137" t="s">
        <v>72</v>
      </c>
      <c r="P137" t="s">
        <v>38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1301</v>
      </c>
      <c r="W137" t="s">
        <v>1302</v>
      </c>
      <c r="X137" t="s">
        <v>43</v>
      </c>
      <c r="Y137" t="s">
        <v>1303</v>
      </c>
      <c r="Z137" t="s">
        <v>43</v>
      </c>
      <c r="AA137" t="s">
        <v>43</v>
      </c>
      <c r="AB137" t="s">
        <v>43</v>
      </c>
      <c r="AC137" s="4" t="e">
        <f>VLOOKUP(Table13[[#This Row],[Capacitance]],Values!A$13:B$50,2,0)</f>
        <v>#N/A</v>
      </c>
      <c r="AE137" s="4" t="str">
        <f>CONCATENATE(Table13[[#This Row],[Capacitance]],Table13[[#This Row],[Stock]])</f>
        <v>1800pF</v>
      </c>
    </row>
    <row r="138" spans="1:31" hidden="1">
      <c r="A138" t="s">
        <v>28</v>
      </c>
      <c r="B138" t="s">
        <v>1297</v>
      </c>
      <c r="C138" t="s">
        <v>1932</v>
      </c>
      <c r="D138" t="s">
        <v>1933</v>
      </c>
      <c r="E138" t="s">
        <v>32</v>
      </c>
      <c r="F138" t="s">
        <v>1934</v>
      </c>
      <c r="G138">
        <v>23055</v>
      </c>
      <c r="H138">
        <v>0</v>
      </c>
      <c r="I138">
        <v>0.21</v>
      </c>
      <c r="J138">
        <v>0</v>
      </c>
      <c r="K138">
        <v>1</v>
      </c>
      <c r="L138" t="s">
        <v>34</v>
      </c>
      <c r="M138" t="s">
        <v>35</v>
      </c>
      <c r="N138" t="s">
        <v>242</v>
      </c>
      <c r="O138" t="s">
        <v>569</v>
      </c>
      <c r="P138" t="s">
        <v>38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1301</v>
      </c>
      <c r="W138" t="s">
        <v>1302</v>
      </c>
      <c r="X138" t="s">
        <v>43</v>
      </c>
      <c r="Y138" t="s">
        <v>1303</v>
      </c>
      <c r="Z138" t="s">
        <v>43</v>
      </c>
      <c r="AA138" t="s">
        <v>43</v>
      </c>
      <c r="AB138" t="s">
        <v>43</v>
      </c>
      <c r="AC138" s="4" t="e">
        <f>VLOOKUP(Table13[[#This Row],[Capacitance]],Values!A$13:B$50,2,0)</f>
        <v>#N/A</v>
      </c>
      <c r="AE138" s="4" t="str">
        <f>CONCATENATE(Table13[[#This Row],[Capacitance]],Table13[[#This Row],[Stock]])</f>
        <v>1800pF</v>
      </c>
    </row>
    <row r="139" spans="1:31" hidden="1">
      <c r="A139" t="s">
        <v>28</v>
      </c>
      <c r="B139" t="s">
        <v>1297</v>
      </c>
      <c r="C139" t="s">
        <v>1988</v>
      </c>
      <c r="D139" t="s">
        <v>1989</v>
      </c>
      <c r="E139" t="s">
        <v>32</v>
      </c>
      <c r="F139" t="s">
        <v>1791</v>
      </c>
      <c r="G139">
        <v>23203</v>
      </c>
      <c r="H139">
        <v>0</v>
      </c>
      <c r="I139">
        <v>0.13</v>
      </c>
      <c r="J139">
        <v>0</v>
      </c>
      <c r="K139">
        <v>1</v>
      </c>
      <c r="L139" t="s">
        <v>34</v>
      </c>
      <c r="M139" t="s">
        <v>35</v>
      </c>
      <c r="N139" t="s">
        <v>242</v>
      </c>
      <c r="O139" t="s">
        <v>72</v>
      </c>
      <c r="P139" t="s">
        <v>38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1301</v>
      </c>
      <c r="W139" t="s">
        <v>1302</v>
      </c>
      <c r="X139" t="s">
        <v>43</v>
      </c>
      <c r="Y139" t="s">
        <v>1303</v>
      </c>
      <c r="Z139" t="s">
        <v>43</v>
      </c>
      <c r="AA139" t="s">
        <v>43</v>
      </c>
      <c r="AB139" t="s">
        <v>43</v>
      </c>
      <c r="AC139" s="4" t="e">
        <f>VLOOKUP(Table13[[#This Row],[Capacitance]],Values!A$13:B$50,2,0)</f>
        <v>#N/A</v>
      </c>
      <c r="AE139" s="4" t="str">
        <f>CONCATENATE(Table13[[#This Row],[Capacitance]],Table13[[#This Row],[Stock]])</f>
        <v>1800pF</v>
      </c>
    </row>
    <row r="140" spans="1:31" hidden="1">
      <c r="A140" t="s">
        <v>28</v>
      </c>
      <c r="B140" t="s">
        <v>1297</v>
      </c>
      <c r="C140" t="s">
        <v>1504</v>
      </c>
      <c r="D140" t="s">
        <v>1505</v>
      </c>
      <c r="E140" t="s">
        <v>32</v>
      </c>
      <c r="F140" t="s">
        <v>1506</v>
      </c>
      <c r="G140">
        <v>200993</v>
      </c>
      <c r="H140">
        <v>0</v>
      </c>
      <c r="I140">
        <v>0.1</v>
      </c>
      <c r="J140">
        <v>0</v>
      </c>
      <c r="K140">
        <v>1</v>
      </c>
      <c r="L140" t="s">
        <v>34</v>
      </c>
      <c r="M140" t="s">
        <v>35</v>
      </c>
      <c r="N140" t="s">
        <v>259</v>
      </c>
      <c r="O140" t="s">
        <v>72</v>
      </c>
      <c r="P140" t="s">
        <v>38</v>
      </c>
      <c r="Q140" t="s">
        <v>73</v>
      </c>
      <c r="R140" t="s">
        <v>40</v>
      </c>
      <c r="S140" t="s">
        <v>41</v>
      </c>
      <c r="T140" t="s">
        <v>42</v>
      </c>
      <c r="U140" t="s">
        <v>43</v>
      </c>
      <c r="V140" t="s">
        <v>1301</v>
      </c>
      <c r="W140" t="s">
        <v>1302</v>
      </c>
      <c r="X140" t="s">
        <v>43</v>
      </c>
      <c r="Y140" t="s">
        <v>1303</v>
      </c>
      <c r="Z140" t="s">
        <v>43</v>
      </c>
      <c r="AA140" t="s">
        <v>43</v>
      </c>
      <c r="AB140" t="s">
        <v>43</v>
      </c>
      <c r="AC140" s="4" t="e">
        <f>VLOOKUP(Table13[[#This Row],[Capacitance]],Values!A$13:B$50,2,0)</f>
        <v>#N/A</v>
      </c>
      <c r="AE140" s="4" t="str">
        <f>CONCATENATE(Table13[[#This Row],[Capacitance]],Table13[[#This Row],[Stock]])</f>
        <v>180pF</v>
      </c>
    </row>
    <row r="141" spans="1:31" hidden="1">
      <c r="A141" t="s">
        <v>28</v>
      </c>
      <c r="B141" t="s">
        <v>1297</v>
      </c>
      <c r="C141" t="s">
        <v>1714</v>
      </c>
      <c r="D141" t="s">
        <v>1715</v>
      </c>
      <c r="E141" t="s">
        <v>32</v>
      </c>
      <c r="F141" t="s">
        <v>1716</v>
      </c>
      <c r="G141">
        <v>13290</v>
      </c>
      <c r="H141">
        <v>0</v>
      </c>
      <c r="I141">
        <v>0.11</v>
      </c>
      <c r="J141">
        <v>0</v>
      </c>
      <c r="K141">
        <v>1</v>
      </c>
      <c r="L141" t="s">
        <v>34</v>
      </c>
      <c r="M141" t="s">
        <v>35</v>
      </c>
      <c r="N141" t="s">
        <v>242</v>
      </c>
      <c r="O141" t="s">
        <v>37</v>
      </c>
      <c r="P141" t="s">
        <v>178</v>
      </c>
      <c r="Q141" t="s">
        <v>39</v>
      </c>
      <c r="R141" t="s">
        <v>40</v>
      </c>
      <c r="S141" t="s">
        <v>41</v>
      </c>
      <c r="T141" t="s">
        <v>42</v>
      </c>
      <c r="U141" t="s">
        <v>43</v>
      </c>
      <c r="V141" t="s">
        <v>1301</v>
      </c>
      <c r="W141" t="s">
        <v>1302</v>
      </c>
      <c r="X141" t="s">
        <v>43</v>
      </c>
      <c r="Y141" t="s">
        <v>1303</v>
      </c>
      <c r="Z141" t="s">
        <v>43</v>
      </c>
      <c r="AA141" t="s">
        <v>43</v>
      </c>
      <c r="AB141" t="s">
        <v>43</v>
      </c>
      <c r="AC141" s="4" t="e">
        <f>VLOOKUP(Table13[[#This Row],[Capacitance]],Values!A$13:B$50,2,0)</f>
        <v>#N/A</v>
      </c>
      <c r="AE141" s="4" t="str">
        <f>CONCATENATE(Table13[[#This Row],[Capacitance]],Table13[[#This Row],[Stock]])</f>
        <v>1800pF</v>
      </c>
    </row>
    <row r="142" spans="1:31" hidden="1">
      <c r="A142" t="s">
        <v>28</v>
      </c>
      <c r="B142" t="s">
        <v>1297</v>
      </c>
      <c r="C142" t="s">
        <v>1678</v>
      </c>
      <c r="D142" t="s">
        <v>1679</v>
      </c>
      <c r="E142" t="s">
        <v>32</v>
      </c>
      <c r="F142" t="s">
        <v>1680</v>
      </c>
      <c r="G142">
        <v>12976</v>
      </c>
      <c r="H142">
        <v>0</v>
      </c>
      <c r="I142">
        <v>0.11</v>
      </c>
      <c r="J142">
        <v>0</v>
      </c>
      <c r="K142">
        <v>1</v>
      </c>
      <c r="L142" t="s">
        <v>34</v>
      </c>
      <c r="M142" t="s">
        <v>35</v>
      </c>
      <c r="N142" t="s">
        <v>259</v>
      </c>
      <c r="O142" t="s">
        <v>72</v>
      </c>
      <c r="P142" t="s">
        <v>178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1301</v>
      </c>
      <c r="W142" t="s">
        <v>1302</v>
      </c>
      <c r="X142" t="s">
        <v>43</v>
      </c>
      <c r="Y142" t="s">
        <v>1303</v>
      </c>
      <c r="Z142" t="s">
        <v>43</v>
      </c>
      <c r="AA142" t="s">
        <v>43</v>
      </c>
      <c r="AB142" t="s">
        <v>43</v>
      </c>
      <c r="AC142" s="4" t="e">
        <f>VLOOKUP(Table13[[#This Row],[Capacitance]],Values!A$13:B$50,2,0)</f>
        <v>#N/A</v>
      </c>
      <c r="AE142" s="4" t="str">
        <f>CONCATENATE(Table13[[#This Row],[Capacitance]],Table13[[#This Row],[Stock]])</f>
        <v>180pF</v>
      </c>
    </row>
    <row r="143" spans="1:31" hidden="1">
      <c r="A143" t="s">
        <v>28</v>
      </c>
      <c r="B143" t="s">
        <v>1297</v>
      </c>
      <c r="C143" t="s">
        <v>1439</v>
      </c>
      <c r="D143" t="s">
        <v>1440</v>
      </c>
      <c r="E143" t="s">
        <v>32</v>
      </c>
      <c r="F143" t="s">
        <v>1441</v>
      </c>
      <c r="G143">
        <v>179040</v>
      </c>
      <c r="H143">
        <v>0</v>
      </c>
      <c r="I143">
        <v>0.1</v>
      </c>
      <c r="J143">
        <v>0</v>
      </c>
      <c r="K143">
        <v>1</v>
      </c>
      <c r="L143" t="s">
        <v>34</v>
      </c>
      <c r="M143" t="s">
        <v>35</v>
      </c>
      <c r="N143" t="s">
        <v>528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1301</v>
      </c>
      <c r="W143" t="s">
        <v>1302</v>
      </c>
      <c r="X143" t="s">
        <v>43</v>
      </c>
      <c r="Y143" t="s">
        <v>1303</v>
      </c>
      <c r="Z143" t="s">
        <v>43</v>
      </c>
      <c r="AA143" t="s">
        <v>43</v>
      </c>
      <c r="AB143" t="s">
        <v>43</v>
      </c>
      <c r="AC143" s="4" t="e">
        <f>VLOOKUP(Table13[[#This Row],[Capacitance]],Values!A$13:B$50,2,0)</f>
        <v>#N/A</v>
      </c>
      <c r="AE143" s="4" t="str">
        <f>CONCATENATE(Table13[[#This Row],[Capacitance]],Table13[[#This Row],[Stock]])</f>
        <v>18pF</v>
      </c>
    </row>
    <row r="144" spans="1:31" hidden="1">
      <c r="A144" t="s">
        <v>28</v>
      </c>
      <c r="B144" t="s">
        <v>1297</v>
      </c>
      <c r="C144" t="s">
        <v>1543</v>
      </c>
      <c r="D144" t="s">
        <v>1544</v>
      </c>
      <c r="E144" t="s">
        <v>32</v>
      </c>
      <c r="F144" t="s">
        <v>1545</v>
      </c>
      <c r="G144">
        <v>100869</v>
      </c>
      <c r="H144">
        <v>0</v>
      </c>
      <c r="I144">
        <v>0.1</v>
      </c>
      <c r="J144">
        <v>0</v>
      </c>
      <c r="K144">
        <v>1</v>
      </c>
      <c r="L144" t="s">
        <v>34</v>
      </c>
      <c r="M144" t="s">
        <v>35</v>
      </c>
      <c r="N144" t="s">
        <v>528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1301</v>
      </c>
      <c r="W144" t="s">
        <v>1302</v>
      </c>
      <c r="X144" t="s">
        <v>43</v>
      </c>
      <c r="Y144" t="s">
        <v>1303</v>
      </c>
      <c r="Z144" t="s">
        <v>43</v>
      </c>
      <c r="AA144" t="s">
        <v>43</v>
      </c>
      <c r="AB144" t="s">
        <v>43</v>
      </c>
      <c r="AC144" s="4" t="e">
        <f>VLOOKUP(Table13[[#This Row],[Capacitance]],Values!A$13:B$50,2,0)</f>
        <v>#N/A</v>
      </c>
      <c r="AE144" s="4" t="str">
        <f>CONCATENATE(Table13[[#This Row],[Capacitance]],Table13[[#This Row],[Stock]])</f>
        <v>18pF</v>
      </c>
    </row>
    <row r="145" spans="1:31" hidden="1">
      <c r="A145" t="s">
        <v>28</v>
      </c>
      <c r="B145" t="s">
        <v>1297</v>
      </c>
      <c r="C145" t="s">
        <v>1726</v>
      </c>
      <c r="D145" t="s">
        <v>1727</v>
      </c>
      <c r="E145" t="s">
        <v>32</v>
      </c>
      <c r="F145" t="s">
        <v>1728</v>
      </c>
      <c r="G145">
        <v>46234</v>
      </c>
      <c r="H145">
        <v>0</v>
      </c>
      <c r="I145">
        <v>0.11</v>
      </c>
      <c r="J145">
        <v>0</v>
      </c>
      <c r="K145">
        <v>1</v>
      </c>
      <c r="L145" t="s">
        <v>34</v>
      </c>
      <c r="M145" t="s">
        <v>35</v>
      </c>
      <c r="N145" t="s">
        <v>6766</v>
      </c>
      <c r="O145" t="s">
        <v>37</v>
      </c>
      <c r="P145" t="s">
        <v>64</v>
      </c>
      <c r="Q145" t="s">
        <v>54</v>
      </c>
      <c r="R145" t="s">
        <v>40</v>
      </c>
      <c r="S145" t="s">
        <v>55</v>
      </c>
      <c r="T145" t="s">
        <v>42</v>
      </c>
      <c r="U145" t="s">
        <v>43</v>
      </c>
      <c r="V145" t="s">
        <v>1301</v>
      </c>
      <c r="W145" t="s">
        <v>1302</v>
      </c>
      <c r="X145" t="s">
        <v>43</v>
      </c>
      <c r="Y145" t="s">
        <v>1303</v>
      </c>
      <c r="Z145" t="s">
        <v>43</v>
      </c>
      <c r="AA145" t="s">
        <v>43</v>
      </c>
      <c r="AB145" t="s">
        <v>43</v>
      </c>
      <c r="AC145" s="4" t="e">
        <f>VLOOKUP(Table13[[#This Row],[Capacitance]],Values!A$13:B$50,2,0)</f>
        <v>#N/A</v>
      </c>
      <c r="AE145" s="4" t="str">
        <f>CONCATENATE(Table13[[#This Row],[Capacitance]],Table13[[#This Row],[Stock]])</f>
        <v>0.47ÂuF</v>
      </c>
    </row>
    <row r="146" spans="1:31" hidden="1">
      <c r="A146" t="s">
        <v>28</v>
      </c>
      <c r="B146" t="s">
        <v>1297</v>
      </c>
      <c r="C146" t="s">
        <v>2202</v>
      </c>
      <c r="D146" t="s">
        <v>2203</v>
      </c>
      <c r="E146" t="s">
        <v>32</v>
      </c>
      <c r="F146" t="s">
        <v>2204</v>
      </c>
      <c r="G146">
        <v>3619</v>
      </c>
      <c r="H146">
        <v>0</v>
      </c>
      <c r="I146">
        <v>0.16</v>
      </c>
      <c r="J146">
        <v>0</v>
      </c>
      <c r="K146">
        <v>1</v>
      </c>
      <c r="L146" t="s">
        <v>34</v>
      </c>
      <c r="M146" t="s">
        <v>35</v>
      </c>
      <c r="N146" t="s">
        <v>528</v>
      </c>
      <c r="O146" t="s">
        <v>185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1301</v>
      </c>
      <c r="W146" t="s">
        <v>1302</v>
      </c>
      <c r="X146" t="s">
        <v>43</v>
      </c>
      <c r="Y146" t="s">
        <v>1303</v>
      </c>
      <c r="Z146" t="s">
        <v>43</v>
      </c>
      <c r="AA146" t="s">
        <v>43</v>
      </c>
      <c r="AB146" t="s">
        <v>43</v>
      </c>
      <c r="AC146" s="4" t="e">
        <f>VLOOKUP(Table13[[#This Row],[Capacitance]],Values!A$13:B$50,2,0)</f>
        <v>#N/A</v>
      </c>
      <c r="AE146" s="4" t="str">
        <f>CONCATENATE(Table13[[#This Row],[Capacitance]],Table13[[#This Row],[Stock]])</f>
        <v>18pF</v>
      </c>
    </row>
    <row r="147" spans="1:31" hidden="1">
      <c r="A147" t="s">
        <v>28</v>
      </c>
      <c r="B147" t="s">
        <v>1297</v>
      </c>
      <c r="C147" t="s">
        <v>1732</v>
      </c>
      <c r="D147" t="s">
        <v>1733</v>
      </c>
      <c r="E147" t="s">
        <v>32</v>
      </c>
      <c r="F147" t="s">
        <v>1734</v>
      </c>
      <c r="G147">
        <v>52814</v>
      </c>
      <c r="H147">
        <v>0</v>
      </c>
      <c r="I147">
        <v>0.12</v>
      </c>
      <c r="J147">
        <v>0</v>
      </c>
      <c r="K147">
        <v>1</v>
      </c>
      <c r="L147" t="s">
        <v>34</v>
      </c>
      <c r="M147" t="s">
        <v>35</v>
      </c>
      <c r="N147" t="s">
        <v>6763</v>
      </c>
      <c r="O147" t="s">
        <v>37</v>
      </c>
      <c r="P147" t="s">
        <v>64</v>
      </c>
      <c r="Q147" t="s">
        <v>39</v>
      </c>
      <c r="R147" t="s">
        <v>40</v>
      </c>
      <c r="S147" t="s">
        <v>41</v>
      </c>
      <c r="T147" t="s">
        <v>42</v>
      </c>
      <c r="U147" t="s">
        <v>43</v>
      </c>
      <c r="V147" t="s">
        <v>1301</v>
      </c>
      <c r="W147" t="s">
        <v>1302</v>
      </c>
      <c r="X147" t="s">
        <v>43</v>
      </c>
      <c r="Y147" t="s">
        <v>1303</v>
      </c>
      <c r="Z147" t="s">
        <v>43</v>
      </c>
      <c r="AA147" t="s">
        <v>43</v>
      </c>
      <c r="AB147" t="s">
        <v>43</v>
      </c>
      <c r="AC147" s="4" t="e">
        <f>VLOOKUP(Table13[[#This Row],[Capacitance]],Values!A$13:B$50,2,0)</f>
        <v>#N/A</v>
      </c>
      <c r="AE147" s="4" t="str">
        <f>CONCATENATE(Table13[[#This Row],[Capacitance]],Table13[[#This Row],[Stock]])</f>
        <v>0.15ÂuF</v>
      </c>
    </row>
    <row r="148" spans="1:31" hidden="1">
      <c r="A148" t="s">
        <v>28</v>
      </c>
      <c r="B148" t="s">
        <v>1297</v>
      </c>
      <c r="C148" t="s">
        <v>1735</v>
      </c>
      <c r="D148" t="s">
        <v>1736</v>
      </c>
      <c r="E148" t="s">
        <v>32</v>
      </c>
      <c r="F148" t="s">
        <v>1737</v>
      </c>
      <c r="G148">
        <v>50282</v>
      </c>
      <c r="H148">
        <v>0</v>
      </c>
      <c r="I148">
        <v>0.11</v>
      </c>
      <c r="J148">
        <v>0</v>
      </c>
      <c r="K148">
        <v>1</v>
      </c>
      <c r="L148" t="s">
        <v>34</v>
      </c>
      <c r="M148" t="s">
        <v>35</v>
      </c>
      <c r="N148" t="s">
        <v>6763</v>
      </c>
      <c r="O148" t="s">
        <v>37</v>
      </c>
      <c r="P148" t="s">
        <v>78</v>
      </c>
      <c r="Q148" t="s">
        <v>39</v>
      </c>
      <c r="R148" t="s">
        <v>40</v>
      </c>
      <c r="S148" t="s">
        <v>41</v>
      </c>
      <c r="T148" t="s">
        <v>42</v>
      </c>
      <c r="U148" t="s">
        <v>43</v>
      </c>
      <c r="V148" t="s">
        <v>1301</v>
      </c>
      <c r="W148" t="s">
        <v>1302</v>
      </c>
      <c r="X148" t="s">
        <v>43</v>
      </c>
      <c r="Y148" t="s">
        <v>1303</v>
      </c>
      <c r="Z148" t="s">
        <v>43</v>
      </c>
      <c r="AA148" t="s">
        <v>43</v>
      </c>
      <c r="AB148" t="s">
        <v>43</v>
      </c>
      <c r="AC148" s="4" t="e">
        <f>VLOOKUP(Table13[[#This Row],[Capacitance]],Values!A$13:B$50,2,0)</f>
        <v>#N/A</v>
      </c>
      <c r="AE148" s="4" t="str">
        <f>CONCATENATE(Table13[[#This Row],[Capacitance]],Table13[[#This Row],[Stock]])</f>
        <v>0.15ÂuF</v>
      </c>
    </row>
    <row r="149" spans="1:31" hidden="1">
      <c r="A149" t="s">
        <v>28</v>
      </c>
      <c r="B149" t="s">
        <v>1297</v>
      </c>
      <c r="C149" t="s">
        <v>1738</v>
      </c>
      <c r="D149" t="s">
        <v>1739</v>
      </c>
      <c r="E149" t="s">
        <v>32</v>
      </c>
      <c r="F149" t="s">
        <v>1740</v>
      </c>
      <c r="G149">
        <v>32291</v>
      </c>
      <c r="H149">
        <v>0</v>
      </c>
      <c r="I149">
        <v>0.12</v>
      </c>
      <c r="J149">
        <v>0</v>
      </c>
      <c r="K149">
        <v>1</v>
      </c>
      <c r="L149" t="s">
        <v>34</v>
      </c>
      <c r="M149" t="s">
        <v>35</v>
      </c>
      <c r="N149" t="s">
        <v>6779</v>
      </c>
      <c r="O149" t="s">
        <v>37</v>
      </c>
      <c r="P149" t="s">
        <v>83</v>
      </c>
      <c r="Q149" t="s">
        <v>39</v>
      </c>
      <c r="R149" t="s">
        <v>40</v>
      </c>
      <c r="S149" t="s">
        <v>41</v>
      </c>
      <c r="T149" t="s">
        <v>42</v>
      </c>
      <c r="U149" t="s">
        <v>43</v>
      </c>
      <c r="V149" t="s">
        <v>1301</v>
      </c>
      <c r="W149" t="s">
        <v>1302</v>
      </c>
      <c r="X149" t="s">
        <v>43</v>
      </c>
      <c r="Y149" t="s">
        <v>1303</v>
      </c>
      <c r="Z149" t="s">
        <v>43</v>
      </c>
      <c r="AA149" t="s">
        <v>43</v>
      </c>
      <c r="AB149" t="s">
        <v>43</v>
      </c>
      <c r="AC149" s="4" t="e">
        <f>VLOOKUP(Table13[[#This Row],[Capacitance]],Values!A$13:B$50,2,0)</f>
        <v>#N/A</v>
      </c>
      <c r="AE149" s="4" t="str">
        <f>CONCATENATE(Table13[[#This Row],[Capacitance]],Table13[[#This Row],[Stock]])</f>
        <v>0.12ÂuF</v>
      </c>
    </row>
    <row r="150" spans="1:31" hidden="1">
      <c r="A150" t="s">
        <v>28</v>
      </c>
      <c r="B150" t="s">
        <v>1297</v>
      </c>
      <c r="C150" t="s">
        <v>1741</v>
      </c>
      <c r="D150" t="s">
        <v>1742</v>
      </c>
      <c r="E150" t="s">
        <v>32</v>
      </c>
      <c r="F150" t="s">
        <v>1743</v>
      </c>
      <c r="G150">
        <v>25111</v>
      </c>
      <c r="H150">
        <v>0</v>
      </c>
      <c r="I150">
        <v>0.11</v>
      </c>
      <c r="J150">
        <v>0</v>
      </c>
      <c r="K150">
        <v>1</v>
      </c>
      <c r="L150" t="s">
        <v>34</v>
      </c>
      <c r="M150" t="s">
        <v>35</v>
      </c>
      <c r="N150" t="s">
        <v>6779</v>
      </c>
      <c r="O150" t="s">
        <v>37</v>
      </c>
      <c r="P150" t="s">
        <v>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1301</v>
      </c>
      <c r="W150" t="s">
        <v>1302</v>
      </c>
      <c r="X150" t="s">
        <v>43</v>
      </c>
      <c r="Y150" t="s">
        <v>1303</v>
      </c>
      <c r="Z150" t="s">
        <v>43</v>
      </c>
      <c r="AA150" t="s">
        <v>43</v>
      </c>
      <c r="AB150" t="s">
        <v>43</v>
      </c>
      <c r="AC150" s="4" t="e">
        <f>VLOOKUP(Table13[[#This Row],[Capacitance]],Values!A$13:B$50,2,0)</f>
        <v>#N/A</v>
      </c>
      <c r="AE150" s="4" t="str">
        <f>CONCATENATE(Table13[[#This Row],[Capacitance]],Table13[[#This Row],[Stock]])</f>
        <v>0.12ÂuF</v>
      </c>
    </row>
    <row r="151" spans="1:31" hidden="1">
      <c r="A151" t="s">
        <v>28</v>
      </c>
      <c r="B151" t="s">
        <v>1297</v>
      </c>
      <c r="C151" t="s">
        <v>1795</v>
      </c>
      <c r="D151" t="s">
        <v>1796</v>
      </c>
      <c r="E151" t="s">
        <v>32</v>
      </c>
      <c r="F151" t="s">
        <v>1797</v>
      </c>
      <c r="G151">
        <v>71476</v>
      </c>
      <c r="H151">
        <v>0</v>
      </c>
      <c r="I151">
        <v>0.13</v>
      </c>
      <c r="J151">
        <v>0</v>
      </c>
      <c r="K151">
        <v>1</v>
      </c>
      <c r="L151" t="s">
        <v>34</v>
      </c>
      <c r="M151" t="s">
        <v>35</v>
      </c>
      <c r="N151" t="s">
        <v>366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1301</v>
      </c>
      <c r="W151" t="s">
        <v>1302</v>
      </c>
      <c r="X151" t="s">
        <v>43</v>
      </c>
      <c r="Y151" t="s">
        <v>1303</v>
      </c>
      <c r="Z151" t="s">
        <v>43</v>
      </c>
      <c r="AA151" t="s">
        <v>43</v>
      </c>
      <c r="AB151" t="s">
        <v>43</v>
      </c>
      <c r="AC151" s="4" t="e">
        <f>VLOOKUP(Table13[[#This Row],[Capacitance]],Values!A$13:B$50,2,0)</f>
        <v>#N/A</v>
      </c>
      <c r="AE151" s="4" t="str">
        <f>CONCATENATE(Table13[[#This Row],[Capacitance]],Table13[[#This Row],[Stock]])</f>
        <v>2000pF</v>
      </c>
    </row>
    <row r="152" spans="1:31" hidden="1">
      <c r="A152" t="s">
        <v>28</v>
      </c>
      <c r="B152" t="s">
        <v>1297</v>
      </c>
      <c r="C152" t="s">
        <v>1747</v>
      </c>
      <c r="D152" t="s">
        <v>1748</v>
      </c>
      <c r="E152" t="s">
        <v>32</v>
      </c>
      <c r="F152" t="s">
        <v>1597</v>
      </c>
      <c r="G152">
        <v>21097</v>
      </c>
      <c r="H152">
        <v>0</v>
      </c>
      <c r="I152">
        <v>0.13</v>
      </c>
      <c r="J152">
        <v>0</v>
      </c>
      <c r="K152">
        <v>1</v>
      </c>
      <c r="L152" t="s">
        <v>34</v>
      </c>
      <c r="M152" t="s">
        <v>35</v>
      </c>
      <c r="N152" t="s">
        <v>6760</v>
      </c>
      <c r="O152" t="s">
        <v>37</v>
      </c>
      <c r="P152" t="s">
        <v>38</v>
      </c>
      <c r="Q152" t="s">
        <v>39</v>
      </c>
      <c r="R152" t="s">
        <v>40</v>
      </c>
      <c r="S152" t="s">
        <v>41</v>
      </c>
      <c r="T152" t="s">
        <v>42</v>
      </c>
      <c r="U152" t="s">
        <v>43</v>
      </c>
      <c r="V152" t="s">
        <v>1301</v>
      </c>
      <c r="W152" t="s">
        <v>1302</v>
      </c>
      <c r="X152" t="s">
        <v>43</v>
      </c>
      <c r="Y152" t="s">
        <v>1303</v>
      </c>
      <c r="Z152" t="s">
        <v>43</v>
      </c>
      <c r="AA152" t="s">
        <v>43</v>
      </c>
      <c r="AB152" t="s">
        <v>43</v>
      </c>
      <c r="AC152" s="4" t="e">
        <f>VLOOKUP(Table13[[#This Row],[Capacitance]],Values!A$13:B$50,2,0)</f>
        <v>#N/A</v>
      </c>
      <c r="AE152" s="4" t="str">
        <f>CONCATENATE(Table13[[#This Row],[Capacitance]],Table13[[#This Row],[Stock]])</f>
        <v>0.047ÂuF</v>
      </c>
    </row>
    <row r="153" spans="1:31" hidden="1">
      <c r="A153" t="s">
        <v>28</v>
      </c>
      <c r="B153" t="s">
        <v>1297</v>
      </c>
      <c r="C153" t="s">
        <v>2033</v>
      </c>
      <c r="D153" t="s">
        <v>2034</v>
      </c>
      <c r="E153" t="s">
        <v>32</v>
      </c>
      <c r="F153" t="s">
        <v>2035</v>
      </c>
      <c r="G153">
        <v>9835</v>
      </c>
      <c r="H153">
        <v>0</v>
      </c>
      <c r="I153">
        <v>0.2</v>
      </c>
      <c r="J153">
        <v>0</v>
      </c>
      <c r="K153">
        <v>1</v>
      </c>
      <c r="L153" t="s">
        <v>34</v>
      </c>
      <c r="M153" t="s">
        <v>35</v>
      </c>
      <c r="N153" t="s">
        <v>366</v>
      </c>
      <c r="O153" t="s">
        <v>72</v>
      </c>
      <c r="P153" t="s">
        <v>38</v>
      </c>
      <c r="Q153" t="s">
        <v>478</v>
      </c>
      <c r="R153" t="s">
        <v>40</v>
      </c>
      <c r="S153" t="s">
        <v>41</v>
      </c>
      <c r="T153" t="s">
        <v>42</v>
      </c>
      <c r="U153" t="s">
        <v>43</v>
      </c>
      <c r="V153" t="s">
        <v>1301</v>
      </c>
      <c r="W153" t="s">
        <v>1302</v>
      </c>
      <c r="X153" t="s">
        <v>43</v>
      </c>
      <c r="Y153" t="s">
        <v>1303</v>
      </c>
      <c r="Z153" t="s">
        <v>43</v>
      </c>
      <c r="AA153" t="s">
        <v>43</v>
      </c>
      <c r="AB153" t="s">
        <v>43</v>
      </c>
      <c r="AC153" s="4" t="e">
        <f>VLOOKUP(Table13[[#This Row],[Capacitance]],Values!A$13:B$50,2,0)</f>
        <v>#N/A</v>
      </c>
      <c r="AE153" s="4" t="str">
        <f>CONCATENATE(Table13[[#This Row],[Capacitance]],Table13[[#This Row],[Stock]])</f>
        <v>2000pF</v>
      </c>
    </row>
    <row r="154" spans="1:31" hidden="1">
      <c r="A154" t="s">
        <v>28</v>
      </c>
      <c r="B154" t="s">
        <v>1297</v>
      </c>
      <c r="C154" t="s">
        <v>1758</v>
      </c>
      <c r="D154" t="s">
        <v>1759</v>
      </c>
      <c r="E154" t="s">
        <v>32</v>
      </c>
      <c r="F154" t="s">
        <v>1760</v>
      </c>
      <c r="G154">
        <v>61212</v>
      </c>
      <c r="H154">
        <v>0</v>
      </c>
      <c r="I154">
        <v>0.12</v>
      </c>
      <c r="J154">
        <v>0</v>
      </c>
      <c r="K154">
        <v>1</v>
      </c>
      <c r="L154" t="s">
        <v>34</v>
      </c>
      <c r="M154" t="s">
        <v>35</v>
      </c>
      <c r="N154" t="s">
        <v>266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1301</v>
      </c>
      <c r="W154" t="s">
        <v>1302</v>
      </c>
      <c r="X154" t="s">
        <v>43</v>
      </c>
      <c r="Y154" t="s">
        <v>1303</v>
      </c>
      <c r="Z154" t="s">
        <v>43</v>
      </c>
      <c r="AA154" t="s">
        <v>43</v>
      </c>
      <c r="AB154" t="s">
        <v>43</v>
      </c>
      <c r="AC154" s="4" t="e">
        <f>VLOOKUP(Table13[[#This Row],[Capacitance]],Values!A$13:B$50,2,0)</f>
        <v>#N/A</v>
      </c>
      <c r="AE154" s="4" t="str">
        <f>CONCATENATE(Table13[[#This Row],[Capacitance]],Table13[[#This Row],[Stock]])</f>
        <v>200pF</v>
      </c>
    </row>
    <row r="155" spans="1:31" hidden="1">
      <c r="A155" t="s">
        <v>28</v>
      </c>
      <c r="B155" t="s">
        <v>1297</v>
      </c>
      <c r="C155" t="s">
        <v>1814</v>
      </c>
      <c r="D155" t="s">
        <v>1815</v>
      </c>
      <c r="E155" t="s">
        <v>32</v>
      </c>
      <c r="F155" t="s">
        <v>1816</v>
      </c>
      <c r="G155">
        <v>43635</v>
      </c>
      <c r="H155">
        <v>0</v>
      </c>
      <c r="I155">
        <v>0.15</v>
      </c>
      <c r="J155">
        <v>0</v>
      </c>
      <c r="K155">
        <v>1</v>
      </c>
      <c r="L155" t="s">
        <v>34</v>
      </c>
      <c r="M155" t="s">
        <v>35</v>
      </c>
      <c r="N155" t="s">
        <v>266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1301</v>
      </c>
      <c r="W155" t="s">
        <v>1302</v>
      </c>
      <c r="X155" t="s">
        <v>43</v>
      </c>
      <c r="Y155" t="s">
        <v>1303</v>
      </c>
      <c r="Z155" t="s">
        <v>43</v>
      </c>
      <c r="AA155" t="s">
        <v>43</v>
      </c>
      <c r="AB155" t="s">
        <v>43</v>
      </c>
      <c r="AC155" s="4" t="e">
        <f>VLOOKUP(Table13[[#This Row],[Capacitance]],Values!A$13:B$50,2,0)</f>
        <v>#N/A</v>
      </c>
      <c r="AE155" s="4" t="str">
        <f>CONCATENATE(Table13[[#This Row],[Capacitance]],Table13[[#This Row],[Stock]])</f>
        <v>200pF</v>
      </c>
    </row>
    <row r="156" spans="1:31" hidden="1">
      <c r="A156" t="s">
        <v>28</v>
      </c>
      <c r="B156" t="s">
        <v>1297</v>
      </c>
      <c r="C156" t="s">
        <v>1489</v>
      </c>
      <c r="D156" t="s">
        <v>1490</v>
      </c>
      <c r="E156" t="s">
        <v>32</v>
      </c>
      <c r="F156" t="s">
        <v>1491</v>
      </c>
      <c r="G156">
        <v>228451</v>
      </c>
      <c r="H156">
        <v>0</v>
      </c>
      <c r="I156">
        <v>0.1</v>
      </c>
      <c r="J156">
        <v>0</v>
      </c>
      <c r="K156">
        <v>1</v>
      </c>
      <c r="L156" t="s">
        <v>34</v>
      </c>
      <c r="M156" t="s">
        <v>35</v>
      </c>
      <c r="N156" t="s">
        <v>1267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1301</v>
      </c>
      <c r="W156" t="s">
        <v>1302</v>
      </c>
      <c r="X156" t="s">
        <v>43</v>
      </c>
      <c r="Y156" t="s">
        <v>1303</v>
      </c>
      <c r="Z156" t="s">
        <v>43</v>
      </c>
      <c r="AA156" t="s">
        <v>43</v>
      </c>
      <c r="AB156" t="s">
        <v>43</v>
      </c>
      <c r="AC156" s="4" t="e">
        <f>VLOOKUP(Table13[[#This Row],[Capacitance]],Values!A$13:B$50,2,0)</f>
        <v>#N/A</v>
      </c>
      <c r="AE156" s="4" t="str">
        <f>CONCATENATE(Table13[[#This Row],[Capacitance]],Table13[[#This Row],[Stock]])</f>
        <v>20pF</v>
      </c>
    </row>
    <row r="157" spans="1:31" hidden="1">
      <c r="A157" t="s">
        <v>28</v>
      </c>
      <c r="B157" t="s">
        <v>1297</v>
      </c>
      <c r="C157" t="s">
        <v>1761</v>
      </c>
      <c r="D157" t="s">
        <v>1762</v>
      </c>
      <c r="E157" t="s">
        <v>32</v>
      </c>
      <c r="F157" t="s">
        <v>1763</v>
      </c>
      <c r="G157">
        <v>23517</v>
      </c>
      <c r="H157">
        <v>0</v>
      </c>
      <c r="I157">
        <v>0.12</v>
      </c>
      <c r="J157">
        <v>0</v>
      </c>
      <c r="K157">
        <v>1</v>
      </c>
      <c r="L157" t="s">
        <v>34</v>
      </c>
      <c r="M157" t="s">
        <v>35</v>
      </c>
      <c r="N157" t="s">
        <v>6756</v>
      </c>
      <c r="O157" t="s">
        <v>37</v>
      </c>
      <c r="P157" t="s">
        <v>178</v>
      </c>
      <c r="Q157" t="s">
        <v>39</v>
      </c>
      <c r="R157" t="s">
        <v>40</v>
      </c>
      <c r="S157" t="s">
        <v>41</v>
      </c>
      <c r="T157" t="s">
        <v>42</v>
      </c>
      <c r="U157" t="s">
        <v>43</v>
      </c>
      <c r="V157" t="s">
        <v>1301</v>
      </c>
      <c r="W157" t="s">
        <v>1302</v>
      </c>
      <c r="X157" t="s">
        <v>43</v>
      </c>
      <c r="Y157" t="s">
        <v>1303</v>
      </c>
      <c r="Z157" t="s">
        <v>43</v>
      </c>
      <c r="AA157" t="s">
        <v>43</v>
      </c>
      <c r="AB157" t="s">
        <v>43</v>
      </c>
      <c r="AC157" s="4" t="e">
        <f>VLOOKUP(Table13[[#This Row],[Capacitance]],Values!A$13:B$50,2,0)</f>
        <v>#N/A</v>
      </c>
      <c r="AE157" s="4" t="str">
        <f>CONCATENATE(Table13[[#This Row],[Capacitance]],Table13[[#This Row],[Stock]])</f>
        <v>0.022ÂuF</v>
      </c>
    </row>
    <row r="158" spans="1:31" hidden="1">
      <c r="A158" t="s">
        <v>28</v>
      </c>
      <c r="B158" t="s">
        <v>1297</v>
      </c>
      <c r="C158" t="s">
        <v>1664</v>
      </c>
      <c r="D158" t="s">
        <v>1665</v>
      </c>
      <c r="E158" t="s">
        <v>32</v>
      </c>
      <c r="F158" t="s">
        <v>1666</v>
      </c>
      <c r="G158">
        <v>41124</v>
      </c>
      <c r="H158">
        <v>0</v>
      </c>
      <c r="I158">
        <v>0.11</v>
      </c>
      <c r="J158">
        <v>0</v>
      </c>
      <c r="K158">
        <v>1</v>
      </c>
      <c r="L158" t="s">
        <v>34</v>
      </c>
      <c r="M158" t="s">
        <v>35</v>
      </c>
      <c r="N158" t="s">
        <v>1267</v>
      </c>
      <c r="O158" t="s">
        <v>72</v>
      </c>
      <c r="P158" t="s">
        <v>178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1301</v>
      </c>
      <c r="W158" t="s">
        <v>1302</v>
      </c>
      <c r="X158" t="s">
        <v>43</v>
      </c>
      <c r="Y158" t="s">
        <v>1303</v>
      </c>
      <c r="Z158" t="s">
        <v>43</v>
      </c>
      <c r="AA158" t="s">
        <v>43</v>
      </c>
      <c r="AB158" t="s">
        <v>43</v>
      </c>
      <c r="AC158" s="4" t="e">
        <f>VLOOKUP(Table13[[#This Row],[Capacitance]],Values!A$13:B$50,2,0)</f>
        <v>#N/A</v>
      </c>
      <c r="AE158" s="4" t="str">
        <f>CONCATENATE(Table13[[#This Row],[Capacitance]],Table13[[#This Row],[Stock]])</f>
        <v>20pF</v>
      </c>
    </row>
    <row r="159" spans="1:31" hidden="1">
      <c r="A159" t="s">
        <v>28</v>
      </c>
      <c r="B159" t="s">
        <v>1297</v>
      </c>
      <c r="C159" t="s">
        <v>1705</v>
      </c>
      <c r="D159" t="s">
        <v>1706</v>
      </c>
      <c r="E159" t="s">
        <v>32</v>
      </c>
      <c r="F159" t="s">
        <v>1666</v>
      </c>
      <c r="G159">
        <v>28898</v>
      </c>
      <c r="H159">
        <v>0</v>
      </c>
      <c r="I159">
        <v>0.12</v>
      </c>
      <c r="J159">
        <v>0</v>
      </c>
      <c r="K159">
        <v>1</v>
      </c>
      <c r="L159" t="s">
        <v>34</v>
      </c>
      <c r="M159" t="s">
        <v>35</v>
      </c>
      <c r="N159" t="s">
        <v>1267</v>
      </c>
      <c r="O159" t="s">
        <v>72</v>
      </c>
      <c r="P159" t="s">
        <v>178</v>
      </c>
      <c r="Q159" t="s">
        <v>73</v>
      </c>
      <c r="R159" t="s">
        <v>40</v>
      </c>
      <c r="S159" t="s">
        <v>41</v>
      </c>
      <c r="T159" t="s">
        <v>42</v>
      </c>
      <c r="U159" t="s">
        <v>43</v>
      </c>
      <c r="V159" t="s">
        <v>1301</v>
      </c>
      <c r="W159" t="s">
        <v>1302</v>
      </c>
      <c r="X159" t="s">
        <v>43</v>
      </c>
      <c r="Y159" t="s">
        <v>1303</v>
      </c>
      <c r="Z159" t="s">
        <v>43</v>
      </c>
      <c r="AA159" t="s">
        <v>43</v>
      </c>
      <c r="AB159" t="s">
        <v>43</v>
      </c>
      <c r="AC159" s="4" t="e">
        <f>VLOOKUP(Table13[[#This Row],[Capacitance]],Values!A$13:B$50,2,0)</f>
        <v>#N/A</v>
      </c>
      <c r="AE159" s="4" t="str">
        <f>CONCATENATE(Table13[[#This Row],[Capacitance]],Table13[[#This Row],[Stock]])</f>
        <v>20pF</v>
      </c>
    </row>
    <row r="160" spans="1:31" hidden="1">
      <c r="A160" t="s">
        <v>28</v>
      </c>
      <c r="B160" t="s">
        <v>1297</v>
      </c>
      <c r="C160" t="s">
        <v>1337</v>
      </c>
      <c r="D160" t="s">
        <v>1338</v>
      </c>
      <c r="E160" t="s">
        <v>32</v>
      </c>
      <c r="F160" t="s">
        <v>1339</v>
      </c>
      <c r="G160">
        <v>428670</v>
      </c>
      <c r="H160">
        <v>0</v>
      </c>
      <c r="I160">
        <v>0.12</v>
      </c>
      <c r="J160">
        <v>0</v>
      </c>
      <c r="K160">
        <v>1</v>
      </c>
      <c r="L160" t="s">
        <v>34</v>
      </c>
      <c r="M160" t="s">
        <v>35</v>
      </c>
      <c r="N160" t="s">
        <v>304</v>
      </c>
      <c r="O160" t="s">
        <v>72</v>
      </c>
      <c r="P160" t="s">
        <v>38</v>
      </c>
      <c r="Q160" t="s">
        <v>73</v>
      </c>
      <c r="R160" t="s">
        <v>40</v>
      </c>
      <c r="S160" t="s">
        <v>41</v>
      </c>
      <c r="T160" t="s">
        <v>42</v>
      </c>
      <c r="U160" t="s">
        <v>43</v>
      </c>
      <c r="V160" t="s">
        <v>1301</v>
      </c>
      <c r="W160" t="s">
        <v>1302</v>
      </c>
      <c r="X160" t="s">
        <v>43</v>
      </c>
      <c r="Y160" t="s">
        <v>1303</v>
      </c>
      <c r="Z160" t="s">
        <v>43</v>
      </c>
      <c r="AA160" t="s">
        <v>43</v>
      </c>
      <c r="AB160" t="s">
        <v>43</v>
      </c>
      <c r="AC160" s="4" t="str">
        <f>VLOOKUP(Table13[[#This Row],[Capacitance]],Values!A$13:B$50,2,0)</f>
        <v>STOCK</v>
      </c>
      <c r="AE160" s="4" t="str">
        <f>CONCATENATE(Table13[[#This Row],[Capacitance]],Table13[[#This Row],[Stock]])</f>
        <v>2200pF</v>
      </c>
    </row>
    <row r="161" spans="1:31" hidden="1">
      <c r="A161" t="s">
        <v>28</v>
      </c>
      <c r="B161" t="s">
        <v>1297</v>
      </c>
      <c r="C161" t="s">
        <v>1773</v>
      </c>
      <c r="D161" t="s">
        <v>1774</v>
      </c>
      <c r="E161" t="s">
        <v>32</v>
      </c>
      <c r="F161" t="s">
        <v>1775</v>
      </c>
      <c r="G161">
        <v>12790</v>
      </c>
      <c r="H161">
        <v>0</v>
      </c>
      <c r="I161">
        <v>0.12</v>
      </c>
      <c r="J161">
        <v>0</v>
      </c>
      <c r="K161">
        <v>1</v>
      </c>
      <c r="L161" t="s">
        <v>34</v>
      </c>
      <c r="M161" t="s">
        <v>35</v>
      </c>
      <c r="N161" t="s">
        <v>6764</v>
      </c>
      <c r="O161" t="s">
        <v>37</v>
      </c>
      <c r="P161" t="s">
        <v>64</v>
      </c>
      <c r="Q161" t="s">
        <v>39</v>
      </c>
      <c r="R161" t="s">
        <v>40</v>
      </c>
      <c r="S161" t="s">
        <v>41</v>
      </c>
      <c r="T161" t="s">
        <v>42</v>
      </c>
      <c r="U161" t="s">
        <v>43</v>
      </c>
      <c r="V161" t="s">
        <v>1301</v>
      </c>
      <c r="W161" t="s">
        <v>1302</v>
      </c>
      <c r="X161" t="s">
        <v>43</v>
      </c>
      <c r="Y161" t="s">
        <v>1303</v>
      </c>
      <c r="Z161" t="s">
        <v>43</v>
      </c>
      <c r="AA161" t="s">
        <v>43</v>
      </c>
      <c r="AB161" t="s">
        <v>43</v>
      </c>
      <c r="AC161" s="4" t="e">
        <f>VLOOKUP(Table13[[#This Row],[Capacitance]],Values!A$13:B$50,2,0)</f>
        <v>#N/A</v>
      </c>
      <c r="AE161" s="4" t="str">
        <f>CONCATENATE(Table13[[#This Row],[Capacitance]],Table13[[#This Row],[Stock]])</f>
        <v>0.18ÂuF</v>
      </c>
    </row>
    <row r="162" spans="1:31" hidden="1">
      <c r="A162" t="s">
        <v>28</v>
      </c>
      <c r="B162" t="s">
        <v>1297</v>
      </c>
      <c r="C162" t="s">
        <v>1776</v>
      </c>
      <c r="D162" t="s">
        <v>1777</v>
      </c>
      <c r="E162" t="s">
        <v>32</v>
      </c>
      <c r="F162" t="s">
        <v>1778</v>
      </c>
      <c r="G162">
        <v>13940</v>
      </c>
      <c r="H162">
        <v>0</v>
      </c>
      <c r="I162">
        <v>0.12</v>
      </c>
      <c r="J162">
        <v>0</v>
      </c>
      <c r="K162">
        <v>1</v>
      </c>
      <c r="L162" t="s">
        <v>34</v>
      </c>
      <c r="M162" t="s">
        <v>35</v>
      </c>
      <c r="N162" t="s">
        <v>6764</v>
      </c>
      <c r="O162" t="s">
        <v>37</v>
      </c>
      <c r="P162" t="s">
        <v>78</v>
      </c>
      <c r="Q162" t="s">
        <v>39</v>
      </c>
      <c r="R162" t="s">
        <v>40</v>
      </c>
      <c r="S162" t="s">
        <v>41</v>
      </c>
      <c r="T162" t="s">
        <v>42</v>
      </c>
      <c r="U162" t="s">
        <v>43</v>
      </c>
      <c r="V162" t="s">
        <v>1301</v>
      </c>
      <c r="W162" t="s">
        <v>1302</v>
      </c>
      <c r="X162" t="s">
        <v>43</v>
      </c>
      <c r="Y162" t="s">
        <v>1303</v>
      </c>
      <c r="Z162" t="s">
        <v>43</v>
      </c>
      <c r="AA162" t="s">
        <v>43</v>
      </c>
      <c r="AB162" t="s">
        <v>43</v>
      </c>
      <c r="AC162" s="4" t="e">
        <f>VLOOKUP(Table13[[#This Row],[Capacitance]],Values!A$13:B$50,2,0)</f>
        <v>#N/A</v>
      </c>
      <c r="AE162" s="4" t="str">
        <f>CONCATENATE(Table13[[#This Row],[Capacitance]],Table13[[#This Row],[Stock]])</f>
        <v>0.18ÂuF</v>
      </c>
    </row>
    <row r="163" spans="1:31" hidden="1">
      <c r="A163" t="s">
        <v>28</v>
      </c>
      <c r="B163" t="s">
        <v>1297</v>
      </c>
      <c r="C163" t="s">
        <v>1779</v>
      </c>
      <c r="D163" t="s">
        <v>1780</v>
      </c>
      <c r="E163" t="s">
        <v>32</v>
      </c>
      <c r="F163" t="s">
        <v>1781</v>
      </c>
      <c r="G163">
        <v>30393</v>
      </c>
      <c r="H163">
        <v>0</v>
      </c>
      <c r="I163">
        <v>0.13</v>
      </c>
      <c r="J163">
        <v>0</v>
      </c>
      <c r="K163">
        <v>1</v>
      </c>
      <c r="L163" t="s">
        <v>34</v>
      </c>
      <c r="M163" t="s">
        <v>35</v>
      </c>
      <c r="N163" t="s">
        <v>6768</v>
      </c>
      <c r="O163" t="s">
        <v>37</v>
      </c>
      <c r="P163" t="s">
        <v>64</v>
      </c>
      <c r="Q163" t="s">
        <v>54</v>
      </c>
      <c r="R163" t="s">
        <v>40</v>
      </c>
      <c r="S163" t="s">
        <v>55</v>
      </c>
      <c r="T163" t="s">
        <v>42</v>
      </c>
      <c r="U163" t="s">
        <v>43</v>
      </c>
      <c r="V163" t="s">
        <v>1301</v>
      </c>
      <c r="W163" t="s">
        <v>1302</v>
      </c>
      <c r="X163" t="s">
        <v>43</v>
      </c>
      <c r="Y163" t="s">
        <v>1303</v>
      </c>
      <c r="Z163" t="s">
        <v>43</v>
      </c>
      <c r="AA163" t="s">
        <v>43</v>
      </c>
      <c r="AB163" t="s">
        <v>43</v>
      </c>
      <c r="AC163" s="4" t="e">
        <f>VLOOKUP(Table13[[#This Row],[Capacitance]],Values!A$13:B$50,2,0)</f>
        <v>#N/A</v>
      </c>
      <c r="AE163" s="4" t="str">
        <f>CONCATENATE(Table13[[#This Row],[Capacitance]],Table13[[#This Row],[Stock]])</f>
        <v>0.68ÂuF</v>
      </c>
    </row>
    <row r="164" spans="1:31" hidden="1">
      <c r="A164" t="s">
        <v>28</v>
      </c>
      <c r="B164" t="s">
        <v>1297</v>
      </c>
      <c r="C164" t="s">
        <v>1929</v>
      </c>
      <c r="D164" t="s">
        <v>1930</v>
      </c>
      <c r="E164" t="s">
        <v>32</v>
      </c>
      <c r="F164" t="s">
        <v>1931</v>
      </c>
      <c r="G164">
        <v>12307</v>
      </c>
      <c r="H164">
        <v>0</v>
      </c>
      <c r="I164">
        <v>0.19</v>
      </c>
      <c r="J164">
        <v>0</v>
      </c>
      <c r="K164">
        <v>1</v>
      </c>
      <c r="L164" t="s">
        <v>34</v>
      </c>
      <c r="M164" t="s">
        <v>35</v>
      </c>
      <c r="N164" t="s">
        <v>304</v>
      </c>
      <c r="O164" t="s">
        <v>569</v>
      </c>
      <c r="P164" t="s">
        <v>38</v>
      </c>
      <c r="Q164" t="s">
        <v>73</v>
      </c>
      <c r="R164" t="s">
        <v>40</v>
      </c>
      <c r="S164" t="s">
        <v>41</v>
      </c>
      <c r="T164" t="s">
        <v>42</v>
      </c>
      <c r="U164" t="s">
        <v>43</v>
      </c>
      <c r="V164" t="s">
        <v>1301</v>
      </c>
      <c r="W164" t="s">
        <v>1302</v>
      </c>
      <c r="X164" t="s">
        <v>43</v>
      </c>
      <c r="Y164" t="s">
        <v>1303</v>
      </c>
      <c r="Z164" t="s">
        <v>43</v>
      </c>
      <c r="AA164" t="s">
        <v>43</v>
      </c>
      <c r="AB164" t="s">
        <v>43</v>
      </c>
      <c r="AC164" s="4" t="str">
        <f>VLOOKUP(Table13[[#This Row],[Capacitance]],Values!A$13:B$50,2,0)</f>
        <v>STOCK</v>
      </c>
      <c r="AE164" s="4" t="str">
        <f>CONCATENATE(Table13[[#This Row],[Capacitance]],Table13[[#This Row],[Stock]])</f>
        <v>2200pF</v>
      </c>
    </row>
    <row r="165" spans="1:31" hidden="1">
      <c r="A165" t="s">
        <v>28</v>
      </c>
      <c r="B165" t="s">
        <v>1297</v>
      </c>
      <c r="C165" t="s">
        <v>2107</v>
      </c>
      <c r="D165" t="s">
        <v>2108</v>
      </c>
      <c r="E165" t="s">
        <v>32</v>
      </c>
      <c r="F165" t="s">
        <v>2109</v>
      </c>
      <c r="G165">
        <v>3168</v>
      </c>
      <c r="H165">
        <v>0</v>
      </c>
      <c r="I165">
        <v>0.27</v>
      </c>
      <c r="J165">
        <v>0</v>
      </c>
      <c r="K165">
        <v>1</v>
      </c>
      <c r="L165" t="s">
        <v>34</v>
      </c>
      <c r="M165" t="s">
        <v>35</v>
      </c>
      <c r="N165" t="s">
        <v>6749</v>
      </c>
      <c r="O165" t="s">
        <v>37</v>
      </c>
      <c r="P165" t="s">
        <v>730</v>
      </c>
      <c r="Q165" t="s">
        <v>39</v>
      </c>
      <c r="R165" t="s">
        <v>40</v>
      </c>
      <c r="S165" t="s">
        <v>41</v>
      </c>
      <c r="T165" t="s">
        <v>42</v>
      </c>
      <c r="U165" t="s">
        <v>43</v>
      </c>
      <c r="V165" t="s">
        <v>1301</v>
      </c>
      <c r="W165" t="s">
        <v>1302</v>
      </c>
      <c r="X165" t="s">
        <v>43</v>
      </c>
      <c r="Y165" t="s">
        <v>1303</v>
      </c>
      <c r="Z165" t="s">
        <v>43</v>
      </c>
      <c r="AA165" t="s">
        <v>43</v>
      </c>
      <c r="AB165" t="s">
        <v>43</v>
      </c>
      <c r="AC165" s="4" t="str">
        <f>VLOOKUP(Table13[[#This Row],[Capacitance]],Values!A$13:B$50,2,0)</f>
        <v>STOCK</v>
      </c>
      <c r="AD165" t="s">
        <v>1247</v>
      </c>
      <c r="AE165" s="4" t="str">
        <f>CONCATENATE(Table13[[#This Row],[Capacitance]],Table13[[#This Row],[Stock]])</f>
        <v>1ÂuFSTOCK</v>
      </c>
    </row>
    <row r="166" spans="1:31" hidden="1">
      <c r="A166" t="s">
        <v>28</v>
      </c>
      <c r="B166" t="s">
        <v>1297</v>
      </c>
      <c r="C166" t="s">
        <v>1986</v>
      </c>
      <c r="D166" t="s">
        <v>1987</v>
      </c>
      <c r="E166" t="s">
        <v>32</v>
      </c>
      <c r="F166" t="s">
        <v>1339</v>
      </c>
      <c r="G166">
        <v>52753</v>
      </c>
      <c r="H166">
        <v>0</v>
      </c>
      <c r="I166">
        <v>0.12</v>
      </c>
      <c r="J166">
        <v>0</v>
      </c>
      <c r="K166">
        <v>1</v>
      </c>
      <c r="L166" t="s">
        <v>34</v>
      </c>
      <c r="M166" t="s">
        <v>35</v>
      </c>
      <c r="N166" t="s">
        <v>304</v>
      </c>
      <c r="O166" t="s">
        <v>72</v>
      </c>
      <c r="P166" t="s">
        <v>38</v>
      </c>
      <c r="Q166" t="s">
        <v>73</v>
      </c>
      <c r="R166" t="s">
        <v>40</v>
      </c>
      <c r="S166" t="s">
        <v>41</v>
      </c>
      <c r="T166" t="s">
        <v>42</v>
      </c>
      <c r="U166" t="s">
        <v>43</v>
      </c>
      <c r="V166" t="s">
        <v>1301</v>
      </c>
      <c r="W166" t="s">
        <v>1302</v>
      </c>
      <c r="X166" t="s">
        <v>43</v>
      </c>
      <c r="Y166" t="s">
        <v>1303</v>
      </c>
      <c r="Z166" t="s">
        <v>43</v>
      </c>
      <c r="AA166" t="s">
        <v>43</v>
      </c>
      <c r="AB166" t="s">
        <v>43</v>
      </c>
      <c r="AC166" s="4" t="str">
        <f>VLOOKUP(Table13[[#This Row],[Capacitance]],Values!A$13:B$50,2,0)</f>
        <v>STOCK</v>
      </c>
      <c r="AE166" s="4" t="str">
        <f>CONCATENATE(Table13[[#This Row],[Capacitance]],Table13[[#This Row],[Stock]])</f>
        <v>2200pF</v>
      </c>
    </row>
    <row r="167" spans="1:31" hidden="1">
      <c r="A167" t="s">
        <v>28</v>
      </c>
      <c r="B167" t="s">
        <v>1297</v>
      </c>
      <c r="C167" t="s">
        <v>1433</v>
      </c>
      <c r="D167" t="s">
        <v>1434</v>
      </c>
      <c r="E167" t="s">
        <v>32</v>
      </c>
      <c r="F167" t="s">
        <v>1435</v>
      </c>
      <c r="G167">
        <v>569226</v>
      </c>
      <c r="H167">
        <v>0</v>
      </c>
      <c r="I167">
        <v>0.1</v>
      </c>
      <c r="J167">
        <v>0</v>
      </c>
      <c r="K167">
        <v>1</v>
      </c>
      <c r="L167" t="s">
        <v>34</v>
      </c>
      <c r="M167" t="s">
        <v>35</v>
      </c>
      <c r="N167" t="s">
        <v>696</v>
      </c>
      <c r="O167" t="s">
        <v>72</v>
      </c>
      <c r="P167" t="s">
        <v>38</v>
      </c>
      <c r="Q167" t="s">
        <v>73</v>
      </c>
      <c r="R167" t="s">
        <v>40</v>
      </c>
      <c r="S167" t="s">
        <v>41</v>
      </c>
      <c r="T167" t="s">
        <v>42</v>
      </c>
      <c r="U167" t="s">
        <v>43</v>
      </c>
      <c r="V167" t="s">
        <v>1301</v>
      </c>
      <c r="W167" t="s">
        <v>1302</v>
      </c>
      <c r="X167" t="s">
        <v>43</v>
      </c>
      <c r="Y167" t="s">
        <v>1303</v>
      </c>
      <c r="Z167" t="s">
        <v>43</v>
      </c>
      <c r="AA167" t="s">
        <v>43</v>
      </c>
      <c r="AB167" t="s">
        <v>43</v>
      </c>
      <c r="AC167" s="4" t="e">
        <f>VLOOKUP(Table13[[#This Row],[Capacitance]],Values!A$13:B$50,2,0)</f>
        <v>#N/A</v>
      </c>
      <c r="AE167" s="4" t="str">
        <f>CONCATENATE(Table13[[#This Row],[Capacitance]],Table13[[#This Row],[Stock]])</f>
        <v>220pF</v>
      </c>
    </row>
    <row r="168" spans="1:31" hidden="1">
      <c r="A168" t="s">
        <v>28</v>
      </c>
      <c r="B168" t="s">
        <v>1297</v>
      </c>
      <c r="C168" t="s">
        <v>1619</v>
      </c>
      <c r="D168" t="s">
        <v>1620</v>
      </c>
      <c r="E168" t="s">
        <v>32</v>
      </c>
      <c r="F168" t="s">
        <v>1621</v>
      </c>
      <c r="G168">
        <v>85924</v>
      </c>
      <c r="H168">
        <v>0</v>
      </c>
      <c r="I168">
        <v>0.1</v>
      </c>
      <c r="J168">
        <v>0</v>
      </c>
      <c r="K168">
        <v>1</v>
      </c>
      <c r="L168" t="s">
        <v>34</v>
      </c>
      <c r="M168" t="s">
        <v>35</v>
      </c>
      <c r="N168" t="s">
        <v>696</v>
      </c>
      <c r="O168" t="s">
        <v>72</v>
      </c>
      <c r="P168" t="s">
        <v>178</v>
      </c>
      <c r="Q168" t="s">
        <v>73</v>
      </c>
      <c r="R168" t="s">
        <v>40</v>
      </c>
      <c r="S168" t="s">
        <v>41</v>
      </c>
      <c r="T168" t="s">
        <v>42</v>
      </c>
      <c r="U168" t="s">
        <v>43</v>
      </c>
      <c r="V168" t="s">
        <v>1301</v>
      </c>
      <c r="W168" t="s">
        <v>1302</v>
      </c>
      <c r="X168" t="s">
        <v>43</v>
      </c>
      <c r="Y168" t="s">
        <v>1303</v>
      </c>
      <c r="Z168" t="s">
        <v>43</v>
      </c>
      <c r="AA168" t="s">
        <v>43</v>
      </c>
      <c r="AB168" t="s">
        <v>43</v>
      </c>
      <c r="AC168" s="4" t="e">
        <f>VLOOKUP(Table13[[#This Row],[Capacitance]],Values!A$13:B$50,2,0)</f>
        <v>#N/A</v>
      </c>
      <c r="AE168" s="4" t="str">
        <f>CONCATENATE(Table13[[#This Row],[Capacitance]],Table13[[#This Row],[Stock]])</f>
        <v>220pF</v>
      </c>
    </row>
    <row r="169" spans="1:31" hidden="1">
      <c r="A169" t="s">
        <v>28</v>
      </c>
      <c r="B169" t="s">
        <v>1297</v>
      </c>
      <c r="C169" t="s">
        <v>2416</v>
      </c>
      <c r="D169" t="s">
        <v>2417</v>
      </c>
      <c r="E169" t="s">
        <v>32</v>
      </c>
      <c r="F169" t="s">
        <v>2418</v>
      </c>
      <c r="G169">
        <v>23</v>
      </c>
      <c r="H169">
        <v>0</v>
      </c>
      <c r="I169">
        <v>0.19</v>
      </c>
      <c r="J169">
        <v>0</v>
      </c>
      <c r="K169">
        <v>1</v>
      </c>
      <c r="L169" t="s">
        <v>34</v>
      </c>
      <c r="M169" t="s">
        <v>35</v>
      </c>
      <c r="N169" t="s">
        <v>696</v>
      </c>
      <c r="O169" t="s">
        <v>185</v>
      </c>
      <c r="P169" t="s">
        <v>38</v>
      </c>
      <c r="Q169" t="s">
        <v>73</v>
      </c>
      <c r="R169" t="s">
        <v>40</v>
      </c>
      <c r="S169" t="s">
        <v>41</v>
      </c>
      <c r="T169" t="s">
        <v>42</v>
      </c>
      <c r="U169" t="s">
        <v>43</v>
      </c>
      <c r="V169" t="s">
        <v>1301</v>
      </c>
      <c r="W169" t="s">
        <v>1302</v>
      </c>
      <c r="X169" t="s">
        <v>43</v>
      </c>
      <c r="Y169" t="s">
        <v>1303</v>
      </c>
      <c r="Z169" t="s">
        <v>43</v>
      </c>
      <c r="AA169" t="s">
        <v>43</v>
      </c>
      <c r="AB169" t="s">
        <v>43</v>
      </c>
      <c r="AC169" s="4" t="e">
        <f>VLOOKUP(Table13[[#This Row],[Capacitance]],Values!A$13:B$50,2,0)</f>
        <v>#N/A</v>
      </c>
      <c r="AE169" s="4" t="str">
        <f>CONCATENATE(Table13[[#This Row],[Capacitance]],Table13[[#This Row],[Stock]])</f>
        <v>220pF</v>
      </c>
    </row>
    <row r="170" spans="1:31" hidden="1">
      <c r="A170" t="s">
        <v>28</v>
      </c>
      <c r="B170" t="s">
        <v>1297</v>
      </c>
      <c r="C170" t="s">
        <v>1941</v>
      </c>
      <c r="D170" t="s">
        <v>1942</v>
      </c>
      <c r="E170" t="s">
        <v>32</v>
      </c>
      <c r="F170" t="s">
        <v>1943</v>
      </c>
      <c r="G170">
        <v>41819</v>
      </c>
      <c r="H170">
        <v>0</v>
      </c>
      <c r="I170">
        <v>0.23</v>
      </c>
      <c r="J170">
        <v>0</v>
      </c>
      <c r="K170">
        <v>1</v>
      </c>
      <c r="L170" t="s">
        <v>34</v>
      </c>
      <c r="M170" t="s">
        <v>35</v>
      </c>
      <c r="N170" t="s">
        <v>6750</v>
      </c>
      <c r="O170" t="s">
        <v>37</v>
      </c>
      <c r="P170" t="s">
        <v>730</v>
      </c>
      <c r="Q170" t="s">
        <v>54</v>
      </c>
      <c r="R170" t="s">
        <v>40</v>
      </c>
      <c r="S170" t="s">
        <v>55</v>
      </c>
      <c r="T170" t="s">
        <v>42</v>
      </c>
      <c r="U170" t="s">
        <v>43</v>
      </c>
      <c r="V170" t="s">
        <v>1301</v>
      </c>
      <c r="W170" t="s">
        <v>1302</v>
      </c>
      <c r="X170" t="s">
        <v>43</v>
      </c>
      <c r="Y170" t="s">
        <v>1388</v>
      </c>
      <c r="Z170" t="s">
        <v>43</v>
      </c>
      <c r="AA170" t="s">
        <v>43</v>
      </c>
      <c r="AB170" t="s">
        <v>43</v>
      </c>
      <c r="AC170" s="4" t="str">
        <f>VLOOKUP(Table13[[#This Row],[Capacitance]],Values!A$13:B$50,2,0)</f>
        <v>STOCK</v>
      </c>
      <c r="AD170" t="s">
        <v>1247</v>
      </c>
      <c r="AE170" s="4" t="str">
        <f>CONCATENATE(Table13[[#This Row],[Capacitance]],Table13[[#This Row],[Stock]])</f>
        <v>2.2ÂuFSTOCK</v>
      </c>
    </row>
    <row r="171" spans="1:31" hidden="1">
      <c r="A171" t="s">
        <v>28</v>
      </c>
      <c r="B171" t="s">
        <v>1297</v>
      </c>
      <c r="C171" t="s">
        <v>2145</v>
      </c>
      <c r="D171" t="s">
        <v>2146</v>
      </c>
      <c r="E171" t="s">
        <v>32</v>
      </c>
      <c r="F171" t="s">
        <v>1551</v>
      </c>
      <c r="G171">
        <v>19444</v>
      </c>
      <c r="H171">
        <v>0</v>
      </c>
      <c r="I171">
        <v>0.1</v>
      </c>
      <c r="J171">
        <v>0</v>
      </c>
      <c r="K171">
        <v>1</v>
      </c>
      <c r="L171" t="s">
        <v>34</v>
      </c>
      <c r="M171" t="s">
        <v>35</v>
      </c>
      <c r="N171" t="s">
        <v>504</v>
      </c>
      <c r="O171" t="s">
        <v>72</v>
      </c>
      <c r="P171" t="s">
        <v>178</v>
      </c>
      <c r="Q171" t="s">
        <v>73</v>
      </c>
      <c r="R171" t="s">
        <v>40</v>
      </c>
      <c r="S171" t="s">
        <v>41</v>
      </c>
      <c r="T171" t="s">
        <v>42</v>
      </c>
      <c r="U171" t="s">
        <v>43</v>
      </c>
      <c r="V171" t="s">
        <v>1301</v>
      </c>
      <c r="W171" t="s">
        <v>1302</v>
      </c>
      <c r="X171" t="s">
        <v>43</v>
      </c>
      <c r="Y171" t="s">
        <v>1303</v>
      </c>
      <c r="Z171" t="s">
        <v>43</v>
      </c>
      <c r="AA171" t="s">
        <v>43</v>
      </c>
      <c r="AB171" t="s">
        <v>43</v>
      </c>
      <c r="AC171" s="4" t="str">
        <f>VLOOKUP(Table13[[#This Row],[Capacitance]],Values!A$13:B$50,2,0)</f>
        <v>STOCK</v>
      </c>
      <c r="AE171" s="4" t="str">
        <f>CONCATENATE(Table13[[#This Row],[Capacitance]],Table13[[#This Row],[Stock]])</f>
        <v>22pF</v>
      </c>
    </row>
    <row r="172" spans="1:31" hidden="1">
      <c r="A172" t="s">
        <v>28</v>
      </c>
      <c r="B172" t="s">
        <v>1297</v>
      </c>
      <c r="C172" t="s">
        <v>1463</v>
      </c>
      <c r="D172" t="s">
        <v>1464</v>
      </c>
      <c r="E172" t="s">
        <v>32</v>
      </c>
      <c r="F172" t="s">
        <v>1465</v>
      </c>
      <c r="G172">
        <v>367264</v>
      </c>
      <c r="H172">
        <v>0</v>
      </c>
      <c r="I172">
        <v>0.1</v>
      </c>
      <c r="J172">
        <v>0</v>
      </c>
      <c r="K172">
        <v>1</v>
      </c>
      <c r="L172" t="s">
        <v>34</v>
      </c>
      <c r="M172" t="s">
        <v>35</v>
      </c>
      <c r="N172" t="s">
        <v>504</v>
      </c>
      <c r="O172" t="s">
        <v>72</v>
      </c>
      <c r="P172" t="s">
        <v>38</v>
      </c>
      <c r="Q172" t="s">
        <v>73</v>
      </c>
      <c r="R172" t="s">
        <v>40</v>
      </c>
      <c r="S172" t="s">
        <v>41</v>
      </c>
      <c r="T172" t="s">
        <v>42</v>
      </c>
      <c r="U172" t="s">
        <v>43</v>
      </c>
      <c r="V172" t="s">
        <v>1301</v>
      </c>
      <c r="W172" t="s">
        <v>1302</v>
      </c>
      <c r="X172" t="s">
        <v>43</v>
      </c>
      <c r="Y172" t="s">
        <v>1303</v>
      </c>
      <c r="Z172" t="s">
        <v>43</v>
      </c>
      <c r="AA172" t="s">
        <v>43</v>
      </c>
      <c r="AB172" t="s">
        <v>43</v>
      </c>
      <c r="AC172" s="4" t="str">
        <f>VLOOKUP(Table13[[#This Row],[Capacitance]],Values!A$13:B$50,2,0)</f>
        <v>STOCK</v>
      </c>
      <c r="AE172" s="4" t="str">
        <f>CONCATENATE(Table13[[#This Row],[Capacitance]],Table13[[#This Row],[Stock]])</f>
        <v>22pF</v>
      </c>
    </row>
    <row r="173" spans="1:31" hidden="1">
      <c r="A173" t="s">
        <v>28</v>
      </c>
      <c r="B173" t="s">
        <v>1297</v>
      </c>
      <c r="C173" t="s">
        <v>1998</v>
      </c>
      <c r="D173" t="s">
        <v>1999</v>
      </c>
      <c r="E173" t="s">
        <v>32</v>
      </c>
      <c r="F173" t="s">
        <v>2000</v>
      </c>
      <c r="G173">
        <v>19218</v>
      </c>
      <c r="H173">
        <v>0</v>
      </c>
      <c r="I173">
        <v>0.16</v>
      </c>
      <c r="J173">
        <v>0</v>
      </c>
      <c r="K173">
        <v>1</v>
      </c>
      <c r="L173" t="s">
        <v>34</v>
      </c>
      <c r="M173" t="s">
        <v>35</v>
      </c>
      <c r="N173" t="s">
        <v>504</v>
      </c>
      <c r="O173" t="s">
        <v>185</v>
      </c>
      <c r="P173" t="s">
        <v>38</v>
      </c>
      <c r="Q173" t="s">
        <v>73</v>
      </c>
      <c r="R173" t="s">
        <v>40</v>
      </c>
      <c r="S173" t="s">
        <v>41</v>
      </c>
      <c r="T173" t="s">
        <v>42</v>
      </c>
      <c r="U173" t="s">
        <v>43</v>
      </c>
      <c r="V173" t="s">
        <v>1301</v>
      </c>
      <c r="W173" t="s">
        <v>1302</v>
      </c>
      <c r="X173" t="s">
        <v>43</v>
      </c>
      <c r="Y173" t="s">
        <v>1303</v>
      </c>
      <c r="Z173" t="s">
        <v>43</v>
      </c>
      <c r="AA173" t="s">
        <v>43</v>
      </c>
      <c r="AB173" t="s">
        <v>43</v>
      </c>
      <c r="AC173" s="4" t="str">
        <f>VLOOKUP(Table13[[#This Row],[Capacitance]],Values!A$13:B$50,2,0)</f>
        <v>STOCK</v>
      </c>
      <c r="AE173" s="4" t="str">
        <f>CONCATENATE(Table13[[#This Row],[Capacitance]],Table13[[#This Row],[Stock]])</f>
        <v>22pF</v>
      </c>
    </row>
    <row r="174" spans="1:31" hidden="1">
      <c r="A174" t="s">
        <v>28</v>
      </c>
      <c r="B174" t="s">
        <v>1297</v>
      </c>
      <c r="C174" t="s">
        <v>2378</v>
      </c>
      <c r="D174" t="s">
        <v>2379</v>
      </c>
      <c r="E174" t="s">
        <v>32</v>
      </c>
      <c r="F174" t="s">
        <v>2000</v>
      </c>
      <c r="G174">
        <v>221</v>
      </c>
      <c r="H174">
        <v>0</v>
      </c>
      <c r="I174">
        <v>0.16</v>
      </c>
      <c r="J174">
        <v>0</v>
      </c>
      <c r="K174">
        <v>1</v>
      </c>
      <c r="L174" t="s">
        <v>34</v>
      </c>
      <c r="M174" t="s">
        <v>35</v>
      </c>
      <c r="N174" t="s">
        <v>504</v>
      </c>
      <c r="O174" t="s">
        <v>185</v>
      </c>
      <c r="P174" t="s">
        <v>38</v>
      </c>
      <c r="Q174" t="s">
        <v>73</v>
      </c>
      <c r="R174" t="s">
        <v>40</v>
      </c>
      <c r="S174" t="s">
        <v>41</v>
      </c>
      <c r="T174" t="s">
        <v>42</v>
      </c>
      <c r="U174" t="s">
        <v>43</v>
      </c>
      <c r="V174" t="s">
        <v>1301</v>
      </c>
      <c r="W174" t="s">
        <v>1302</v>
      </c>
      <c r="X174" t="s">
        <v>43</v>
      </c>
      <c r="Y174" t="s">
        <v>1303</v>
      </c>
      <c r="Z174" t="s">
        <v>43</v>
      </c>
      <c r="AA174" t="s">
        <v>43</v>
      </c>
      <c r="AB174" t="s">
        <v>43</v>
      </c>
      <c r="AC174" s="4" t="str">
        <f>VLOOKUP(Table13[[#This Row],[Capacitance]],Values!A$13:B$50,2,0)</f>
        <v>STOCK</v>
      </c>
      <c r="AE174" s="4" t="str">
        <f>CONCATENATE(Table13[[#This Row],[Capacitance]],Table13[[#This Row],[Stock]])</f>
        <v>22pF</v>
      </c>
    </row>
    <row r="175" spans="1:31" hidden="1">
      <c r="A175" t="s">
        <v>28</v>
      </c>
      <c r="B175" t="s">
        <v>1297</v>
      </c>
      <c r="C175" t="s">
        <v>1852</v>
      </c>
      <c r="D175" t="s">
        <v>1853</v>
      </c>
      <c r="E175" t="s">
        <v>32</v>
      </c>
      <c r="F175" t="s">
        <v>1854</v>
      </c>
      <c r="G175">
        <v>18765</v>
      </c>
      <c r="H175">
        <v>0</v>
      </c>
      <c r="I175">
        <v>0.16</v>
      </c>
      <c r="J175">
        <v>0</v>
      </c>
      <c r="K175">
        <v>1</v>
      </c>
      <c r="L175" t="s">
        <v>34</v>
      </c>
      <c r="M175" t="s">
        <v>35</v>
      </c>
      <c r="N175" t="s">
        <v>395</v>
      </c>
      <c r="O175" t="s">
        <v>72</v>
      </c>
      <c r="P175" t="s">
        <v>38</v>
      </c>
      <c r="Q175" t="s">
        <v>73</v>
      </c>
      <c r="R175" t="s">
        <v>40</v>
      </c>
      <c r="S175" t="s">
        <v>41</v>
      </c>
      <c r="T175" t="s">
        <v>42</v>
      </c>
      <c r="U175" t="s">
        <v>43</v>
      </c>
      <c r="V175" t="s">
        <v>1301</v>
      </c>
      <c r="W175" t="s">
        <v>1302</v>
      </c>
      <c r="X175" t="s">
        <v>43</v>
      </c>
      <c r="Y175" t="s">
        <v>1303</v>
      </c>
      <c r="Z175" t="s">
        <v>43</v>
      </c>
      <c r="AA175" t="s">
        <v>43</v>
      </c>
      <c r="AB175" t="s">
        <v>43</v>
      </c>
      <c r="AC175" s="4" t="e">
        <f>VLOOKUP(Table13[[#This Row],[Capacitance]],Values!A$13:B$50,2,0)</f>
        <v>#N/A</v>
      </c>
      <c r="AE175" s="4" t="str">
        <f>CONCATENATE(Table13[[#This Row],[Capacitance]],Table13[[#This Row],[Stock]])</f>
        <v>2400pF</v>
      </c>
    </row>
    <row r="176" spans="1:31" hidden="1">
      <c r="A176" t="s">
        <v>28</v>
      </c>
      <c r="B176" t="s">
        <v>1297</v>
      </c>
      <c r="C176" t="s">
        <v>1839</v>
      </c>
      <c r="D176" t="s">
        <v>1840</v>
      </c>
      <c r="E176" t="s">
        <v>32</v>
      </c>
      <c r="F176" t="s">
        <v>1841</v>
      </c>
      <c r="G176">
        <v>8426</v>
      </c>
      <c r="H176">
        <v>0</v>
      </c>
      <c r="I176">
        <v>0.16</v>
      </c>
      <c r="J176">
        <v>0</v>
      </c>
      <c r="K176">
        <v>1</v>
      </c>
      <c r="L176" t="s">
        <v>34</v>
      </c>
      <c r="M176" t="s">
        <v>35</v>
      </c>
      <c r="N176" t="s">
        <v>342</v>
      </c>
      <c r="O176" t="s">
        <v>72</v>
      </c>
      <c r="P176" t="s">
        <v>178</v>
      </c>
      <c r="Q176" t="s">
        <v>73</v>
      </c>
      <c r="R176" t="s">
        <v>40</v>
      </c>
      <c r="S176" t="s">
        <v>41</v>
      </c>
      <c r="T176" t="s">
        <v>42</v>
      </c>
      <c r="U176" t="s">
        <v>43</v>
      </c>
      <c r="V176" t="s">
        <v>1301</v>
      </c>
      <c r="W176" t="s">
        <v>1302</v>
      </c>
      <c r="X176" t="s">
        <v>43</v>
      </c>
      <c r="Y176" t="s">
        <v>1303</v>
      </c>
      <c r="Z176" t="s">
        <v>43</v>
      </c>
      <c r="AA176" t="s">
        <v>43</v>
      </c>
      <c r="AB176" t="s">
        <v>43</v>
      </c>
      <c r="AC176" s="4" t="e">
        <f>VLOOKUP(Table13[[#This Row],[Capacitance]],Values!A$13:B$50,2,0)</f>
        <v>#N/A</v>
      </c>
      <c r="AE176" s="4" t="str">
        <f>CONCATENATE(Table13[[#This Row],[Capacitance]],Table13[[#This Row],[Stock]])</f>
        <v>240pF</v>
      </c>
    </row>
    <row r="177" spans="1:31" hidden="1">
      <c r="A177" t="s">
        <v>28</v>
      </c>
      <c r="B177" t="s">
        <v>1297</v>
      </c>
      <c r="C177" t="s">
        <v>1824</v>
      </c>
      <c r="D177" t="s">
        <v>1825</v>
      </c>
      <c r="E177" t="s">
        <v>32</v>
      </c>
      <c r="F177" t="s">
        <v>1826</v>
      </c>
      <c r="G177">
        <v>7771</v>
      </c>
      <c r="H177">
        <v>0</v>
      </c>
      <c r="I177">
        <v>0.15</v>
      </c>
      <c r="J177">
        <v>0</v>
      </c>
      <c r="K177">
        <v>1</v>
      </c>
      <c r="L177" t="s">
        <v>34</v>
      </c>
      <c r="M177" t="s">
        <v>35</v>
      </c>
      <c r="N177" t="s">
        <v>6780</v>
      </c>
      <c r="O177" t="s">
        <v>37</v>
      </c>
      <c r="P177" t="s">
        <v>38</v>
      </c>
      <c r="Q177" t="s">
        <v>39</v>
      </c>
      <c r="R177" t="s">
        <v>40</v>
      </c>
      <c r="S177" t="s">
        <v>41</v>
      </c>
      <c r="T177" t="s">
        <v>42</v>
      </c>
      <c r="U177" t="s">
        <v>43</v>
      </c>
      <c r="V177" t="s">
        <v>1301</v>
      </c>
      <c r="W177" t="s">
        <v>1302</v>
      </c>
      <c r="X177" t="s">
        <v>43</v>
      </c>
      <c r="Y177" t="s">
        <v>1303</v>
      </c>
      <c r="Z177" t="s">
        <v>43</v>
      </c>
      <c r="AA177" t="s">
        <v>43</v>
      </c>
      <c r="AB177" t="s">
        <v>43</v>
      </c>
      <c r="AC177" s="4" t="e">
        <f>VLOOKUP(Table13[[#This Row],[Capacitance]],Values!A$13:B$50,2,0)</f>
        <v>#N/A</v>
      </c>
      <c r="AE177" s="4" t="str">
        <f>CONCATENATE(Table13[[#This Row],[Capacitance]],Table13[[#This Row],[Stock]])</f>
        <v>0.039ÂuF</v>
      </c>
    </row>
    <row r="178" spans="1:31" hidden="1">
      <c r="A178" t="s">
        <v>28</v>
      </c>
      <c r="B178" t="s">
        <v>1297</v>
      </c>
      <c r="C178" t="s">
        <v>2499</v>
      </c>
      <c r="D178" t="s">
        <v>2500</v>
      </c>
      <c r="E178" t="s">
        <v>32</v>
      </c>
      <c r="F178" t="s">
        <v>2501</v>
      </c>
      <c r="G178">
        <v>4</v>
      </c>
      <c r="H178">
        <v>0</v>
      </c>
      <c r="I178">
        <v>0.13</v>
      </c>
      <c r="J178">
        <v>0</v>
      </c>
      <c r="K178">
        <v>1</v>
      </c>
      <c r="L178" t="s">
        <v>34</v>
      </c>
      <c r="M178" t="s">
        <v>35</v>
      </c>
      <c r="N178" t="s">
        <v>342</v>
      </c>
      <c r="O178" t="s">
        <v>72</v>
      </c>
      <c r="P178" t="s">
        <v>38</v>
      </c>
      <c r="Q178" t="s">
        <v>73</v>
      </c>
      <c r="R178" t="s">
        <v>40</v>
      </c>
      <c r="S178" t="s">
        <v>41</v>
      </c>
      <c r="T178" t="s">
        <v>42</v>
      </c>
      <c r="U178" t="s">
        <v>43</v>
      </c>
      <c r="V178" t="s">
        <v>1301</v>
      </c>
      <c r="W178" t="s">
        <v>1302</v>
      </c>
      <c r="X178" t="s">
        <v>43</v>
      </c>
      <c r="Y178" t="s">
        <v>1303</v>
      </c>
      <c r="Z178" t="s">
        <v>43</v>
      </c>
      <c r="AA178" t="s">
        <v>43</v>
      </c>
      <c r="AB178" t="s">
        <v>43</v>
      </c>
      <c r="AC178" s="4" t="e">
        <f>VLOOKUP(Table13[[#This Row],[Capacitance]],Values!A$13:B$50,2,0)</f>
        <v>#N/A</v>
      </c>
      <c r="AE178" s="4" t="str">
        <f>CONCATENATE(Table13[[#This Row],[Capacitance]],Table13[[#This Row],[Stock]])</f>
        <v>240pF</v>
      </c>
    </row>
    <row r="179" spans="1:31" hidden="1">
      <c r="A179" t="s">
        <v>28</v>
      </c>
      <c r="B179" t="s">
        <v>1297</v>
      </c>
      <c r="C179" t="s">
        <v>1625</v>
      </c>
      <c r="D179" t="s">
        <v>1626</v>
      </c>
      <c r="E179" t="s">
        <v>32</v>
      </c>
      <c r="F179" t="s">
        <v>1627</v>
      </c>
      <c r="G179">
        <v>59004</v>
      </c>
      <c r="H179">
        <v>0</v>
      </c>
      <c r="I179">
        <v>0.1</v>
      </c>
      <c r="J179">
        <v>0</v>
      </c>
      <c r="K179">
        <v>1</v>
      </c>
      <c r="L179" t="s">
        <v>34</v>
      </c>
      <c r="M179" t="s">
        <v>35</v>
      </c>
      <c r="N179" t="s">
        <v>1268</v>
      </c>
      <c r="O179" t="s">
        <v>72</v>
      </c>
      <c r="P179" t="s">
        <v>38</v>
      </c>
      <c r="Q179" t="s">
        <v>73</v>
      </c>
      <c r="R179" t="s">
        <v>40</v>
      </c>
      <c r="S179" t="s">
        <v>41</v>
      </c>
      <c r="T179" t="s">
        <v>42</v>
      </c>
      <c r="U179" t="s">
        <v>43</v>
      </c>
      <c r="V179" t="s">
        <v>1301</v>
      </c>
      <c r="W179" t="s">
        <v>1302</v>
      </c>
      <c r="X179" t="s">
        <v>43</v>
      </c>
      <c r="Y179" t="s">
        <v>1303</v>
      </c>
      <c r="Z179" t="s">
        <v>43</v>
      </c>
      <c r="AA179" t="s">
        <v>43</v>
      </c>
      <c r="AB179" t="s">
        <v>43</v>
      </c>
      <c r="AC179" s="4" t="e">
        <f>VLOOKUP(Table13[[#This Row],[Capacitance]],Values!A$13:B$50,2,0)</f>
        <v>#N/A</v>
      </c>
      <c r="AE179" s="4" t="str">
        <f>CONCATENATE(Table13[[#This Row],[Capacitance]],Table13[[#This Row],[Stock]])</f>
        <v>24pF</v>
      </c>
    </row>
    <row r="180" spans="1:31" hidden="1">
      <c r="A180" t="s">
        <v>28</v>
      </c>
      <c r="B180" t="s">
        <v>1297</v>
      </c>
      <c r="C180" t="s">
        <v>1833</v>
      </c>
      <c r="D180" t="s">
        <v>1834</v>
      </c>
      <c r="E180" t="s">
        <v>32</v>
      </c>
      <c r="F180" t="s">
        <v>1835</v>
      </c>
      <c r="G180">
        <v>10573</v>
      </c>
      <c r="H180">
        <v>0</v>
      </c>
      <c r="I180">
        <v>0.15</v>
      </c>
      <c r="J180">
        <v>0</v>
      </c>
      <c r="K180">
        <v>1</v>
      </c>
      <c r="L180" t="s">
        <v>34</v>
      </c>
      <c r="M180" t="s">
        <v>35</v>
      </c>
      <c r="N180" t="s">
        <v>6781</v>
      </c>
      <c r="O180" t="s">
        <v>37</v>
      </c>
      <c r="P180" t="s">
        <v>83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1301</v>
      </c>
      <c r="W180" t="s">
        <v>1302</v>
      </c>
      <c r="X180" t="s">
        <v>43</v>
      </c>
      <c r="Y180" t="s">
        <v>1303</v>
      </c>
      <c r="Z180" t="s">
        <v>43</v>
      </c>
      <c r="AA180" t="s">
        <v>43</v>
      </c>
      <c r="AB180" t="s">
        <v>43</v>
      </c>
      <c r="AC180" s="4" t="e">
        <f>VLOOKUP(Table13[[#This Row],[Capacitance]],Values!A$13:B$50,2,0)</f>
        <v>#N/A</v>
      </c>
      <c r="AE180" s="4" t="str">
        <f>CONCATENATE(Table13[[#This Row],[Capacitance]],Table13[[#This Row],[Stock]])</f>
        <v>0.082ÂuF</v>
      </c>
    </row>
    <row r="181" spans="1:31" hidden="1">
      <c r="A181" t="s">
        <v>28</v>
      </c>
      <c r="B181" t="s">
        <v>1297</v>
      </c>
      <c r="C181" t="s">
        <v>1836</v>
      </c>
      <c r="D181" t="s">
        <v>1837</v>
      </c>
      <c r="E181" t="s">
        <v>32</v>
      </c>
      <c r="F181" t="s">
        <v>1838</v>
      </c>
      <c r="G181">
        <v>37565</v>
      </c>
      <c r="H181">
        <v>0</v>
      </c>
      <c r="I181">
        <v>0.16</v>
      </c>
      <c r="J181">
        <v>0</v>
      </c>
      <c r="K181">
        <v>1</v>
      </c>
      <c r="L181" t="s">
        <v>34</v>
      </c>
      <c r="M181" t="s">
        <v>35</v>
      </c>
      <c r="N181" t="s">
        <v>6761</v>
      </c>
      <c r="O181" t="s">
        <v>37</v>
      </c>
      <c r="P181" t="s">
        <v>83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1301</v>
      </c>
      <c r="W181" t="s">
        <v>1302</v>
      </c>
      <c r="X181" t="s">
        <v>43</v>
      </c>
      <c r="Y181" t="s">
        <v>1303</v>
      </c>
      <c r="Z181" t="s">
        <v>43</v>
      </c>
      <c r="AA181" t="s">
        <v>43</v>
      </c>
      <c r="AB181" t="s">
        <v>43</v>
      </c>
      <c r="AC181" s="4" t="e">
        <f>VLOOKUP(Table13[[#This Row],[Capacitance]],Values!A$13:B$50,2,0)</f>
        <v>#N/A</v>
      </c>
      <c r="AE181" s="4" t="str">
        <f>CONCATENATE(Table13[[#This Row],[Capacitance]],Table13[[#This Row],[Stock]])</f>
        <v>0.056ÂuF</v>
      </c>
    </row>
    <row r="182" spans="1:31" hidden="1">
      <c r="A182" t="s">
        <v>28</v>
      </c>
      <c r="B182" t="s">
        <v>1297</v>
      </c>
      <c r="C182" t="s">
        <v>1711</v>
      </c>
      <c r="D182" t="s">
        <v>1712</v>
      </c>
      <c r="E182" t="s">
        <v>32</v>
      </c>
      <c r="F182" t="s">
        <v>1713</v>
      </c>
      <c r="G182">
        <v>14539</v>
      </c>
      <c r="H182">
        <v>0</v>
      </c>
      <c r="I182">
        <v>0.11</v>
      </c>
      <c r="J182">
        <v>0</v>
      </c>
      <c r="K182">
        <v>1</v>
      </c>
      <c r="L182" t="s">
        <v>34</v>
      </c>
      <c r="M182" t="s">
        <v>35</v>
      </c>
      <c r="N182" t="s">
        <v>1268</v>
      </c>
      <c r="O182" t="s">
        <v>72</v>
      </c>
      <c r="P182" t="s">
        <v>178</v>
      </c>
      <c r="Q182" t="s">
        <v>73</v>
      </c>
      <c r="R182" t="s">
        <v>40</v>
      </c>
      <c r="S182" t="s">
        <v>41</v>
      </c>
      <c r="T182" t="s">
        <v>42</v>
      </c>
      <c r="U182" t="s">
        <v>43</v>
      </c>
      <c r="V182" t="s">
        <v>1301</v>
      </c>
      <c r="W182" t="s">
        <v>1302</v>
      </c>
      <c r="X182" t="s">
        <v>43</v>
      </c>
      <c r="Y182" t="s">
        <v>1303</v>
      </c>
      <c r="Z182" t="s">
        <v>43</v>
      </c>
      <c r="AA182" t="s">
        <v>43</v>
      </c>
      <c r="AB182" t="s">
        <v>43</v>
      </c>
      <c r="AC182" s="4" t="e">
        <f>VLOOKUP(Table13[[#This Row],[Capacitance]],Values!A$13:B$50,2,0)</f>
        <v>#N/A</v>
      </c>
      <c r="AE182" s="4" t="str">
        <f>CONCATENATE(Table13[[#This Row],[Capacitance]],Table13[[#This Row],[Stock]])</f>
        <v>24pF</v>
      </c>
    </row>
    <row r="183" spans="1:31" hidden="1">
      <c r="A183" t="s">
        <v>28</v>
      </c>
      <c r="B183" t="s">
        <v>1297</v>
      </c>
      <c r="C183" t="s">
        <v>1319</v>
      </c>
      <c r="D183" t="s">
        <v>1320</v>
      </c>
      <c r="E183" t="s">
        <v>32</v>
      </c>
      <c r="F183" t="s">
        <v>1321</v>
      </c>
      <c r="G183">
        <v>754523</v>
      </c>
      <c r="H183">
        <v>0</v>
      </c>
      <c r="I183">
        <v>0.1</v>
      </c>
      <c r="J183">
        <v>0</v>
      </c>
      <c r="K183">
        <v>1</v>
      </c>
      <c r="L183" t="s">
        <v>34</v>
      </c>
      <c r="M183" t="s">
        <v>35</v>
      </c>
      <c r="N183" t="s">
        <v>6749</v>
      </c>
      <c r="O183" t="s">
        <v>37</v>
      </c>
      <c r="P183" t="s">
        <v>64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1301</v>
      </c>
      <c r="W183" t="s">
        <v>1302</v>
      </c>
      <c r="X183" t="s">
        <v>43</v>
      </c>
      <c r="Y183" t="s">
        <v>1303</v>
      </c>
      <c r="Z183" t="s">
        <v>43</v>
      </c>
      <c r="AA183" t="s">
        <v>43</v>
      </c>
      <c r="AB183" t="s">
        <v>43</v>
      </c>
      <c r="AC183" s="4" t="str">
        <f>VLOOKUP(Table13[[#This Row],[Capacitance]],Values!A$13:B$50,2,0)</f>
        <v>STOCK</v>
      </c>
      <c r="AE183" s="4" t="str">
        <f>CONCATENATE(Table13[[#This Row],[Capacitance]],Table13[[#This Row],[Stock]])</f>
        <v>1ÂuF</v>
      </c>
    </row>
    <row r="184" spans="1:31" hidden="1">
      <c r="A184" t="s">
        <v>28</v>
      </c>
      <c r="B184" t="s">
        <v>1297</v>
      </c>
      <c r="C184" t="s">
        <v>1827</v>
      </c>
      <c r="D184" t="s">
        <v>1828</v>
      </c>
      <c r="E184" t="s">
        <v>32</v>
      </c>
      <c r="F184" t="s">
        <v>1829</v>
      </c>
      <c r="G184">
        <v>69507</v>
      </c>
      <c r="H184">
        <v>0</v>
      </c>
      <c r="I184">
        <v>0.15</v>
      </c>
      <c r="J184">
        <v>0</v>
      </c>
      <c r="K184">
        <v>1</v>
      </c>
      <c r="L184" t="s">
        <v>34</v>
      </c>
      <c r="M184" t="s">
        <v>35</v>
      </c>
      <c r="N184" t="s">
        <v>789</v>
      </c>
      <c r="O184" t="s">
        <v>72</v>
      </c>
      <c r="P184" t="s">
        <v>38</v>
      </c>
      <c r="Q184" t="s">
        <v>73</v>
      </c>
      <c r="R184" t="s">
        <v>40</v>
      </c>
      <c r="S184" t="s">
        <v>41</v>
      </c>
      <c r="T184" t="s">
        <v>42</v>
      </c>
      <c r="U184" t="s">
        <v>43</v>
      </c>
      <c r="V184" t="s">
        <v>1301</v>
      </c>
      <c r="W184" t="s">
        <v>1302</v>
      </c>
      <c r="X184" t="s">
        <v>43</v>
      </c>
      <c r="Y184" t="s">
        <v>1303</v>
      </c>
      <c r="Z184" t="s">
        <v>43</v>
      </c>
      <c r="AA184" t="s">
        <v>43</v>
      </c>
      <c r="AB184" t="s">
        <v>43</v>
      </c>
      <c r="AC184" s="4" t="e">
        <f>VLOOKUP(Table13[[#This Row],[Capacitance]],Values!A$13:B$50,2,0)</f>
        <v>#N/A</v>
      </c>
      <c r="AE184" s="4" t="str">
        <f>CONCATENATE(Table13[[#This Row],[Capacitance]],Table13[[#This Row],[Stock]])</f>
        <v>2700pF</v>
      </c>
    </row>
    <row r="185" spans="1:31" hidden="1">
      <c r="A185" t="s">
        <v>28</v>
      </c>
      <c r="B185" t="s">
        <v>1297</v>
      </c>
      <c r="C185" t="s">
        <v>1849</v>
      </c>
      <c r="D185" t="s">
        <v>1850</v>
      </c>
      <c r="E185" t="s">
        <v>32</v>
      </c>
      <c r="F185" t="s">
        <v>1851</v>
      </c>
      <c r="G185">
        <v>28965</v>
      </c>
      <c r="H185">
        <v>0</v>
      </c>
      <c r="I185">
        <v>0.16</v>
      </c>
      <c r="J185">
        <v>0</v>
      </c>
      <c r="K185">
        <v>1</v>
      </c>
      <c r="L185" t="s">
        <v>34</v>
      </c>
      <c r="M185" t="s">
        <v>35</v>
      </c>
      <c r="N185" t="s">
        <v>6781</v>
      </c>
      <c r="O185" t="s">
        <v>37</v>
      </c>
      <c r="P185" t="s">
        <v>38</v>
      </c>
      <c r="Q185" t="s">
        <v>39</v>
      </c>
      <c r="R185" t="s">
        <v>40</v>
      </c>
      <c r="S185" t="s">
        <v>41</v>
      </c>
      <c r="T185" t="s">
        <v>42</v>
      </c>
      <c r="U185" t="s">
        <v>43</v>
      </c>
      <c r="V185" t="s">
        <v>1301</v>
      </c>
      <c r="W185" t="s">
        <v>1302</v>
      </c>
      <c r="X185" t="s">
        <v>43</v>
      </c>
      <c r="Y185" t="s">
        <v>1303</v>
      </c>
      <c r="Z185" t="s">
        <v>43</v>
      </c>
      <c r="AA185" t="s">
        <v>43</v>
      </c>
      <c r="AB185" t="s">
        <v>43</v>
      </c>
      <c r="AC185" s="4" t="e">
        <f>VLOOKUP(Table13[[#This Row],[Capacitance]],Values!A$13:B$50,2,0)</f>
        <v>#N/A</v>
      </c>
      <c r="AE185" s="4" t="str">
        <f>CONCATENATE(Table13[[#This Row],[Capacitance]],Table13[[#This Row],[Stock]])</f>
        <v>0.082ÂuF</v>
      </c>
    </row>
    <row r="186" spans="1:31" hidden="1">
      <c r="A186" t="s">
        <v>28</v>
      </c>
      <c r="B186" t="s">
        <v>1297</v>
      </c>
      <c r="C186" t="s">
        <v>1947</v>
      </c>
      <c r="D186" t="s">
        <v>1948</v>
      </c>
      <c r="E186" t="s">
        <v>32</v>
      </c>
      <c r="F186" t="s">
        <v>1949</v>
      </c>
      <c r="G186">
        <v>26796</v>
      </c>
      <c r="H186">
        <v>0</v>
      </c>
      <c r="I186">
        <v>0.25</v>
      </c>
      <c r="J186">
        <v>0</v>
      </c>
      <c r="K186">
        <v>1</v>
      </c>
      <c r="L186" t="s">
        <v>34</v>
      </c>
      <c r="M186" t="s">
        <v>35</v>
      </c>
      <c r="N186" t="s">
        <v>789</v>
      </c>
      <c r="O186" t="s">
        <v>569</v>
      </c>
      <c r="P186" t="s">
        <v>38</v>
      </c>
      <c r="Q186" t="s">
        <v>73</v>
      </c>
      <c r="R186" t="s">
        <v>40</v>
      </c>
      <c r="S186" t="s">
        <v>41</v>
      </c>
      <c r="T186" t="s">
        <v>42</v>
      </c>
      <c r="U186" t="s">
        <v>43</v>
      </c>
      <c r="V186" t="s">
        <v>1301</v>
      </c>
      <c r="W186" t="s">
        <v>1302</v>
      </c>
      <c r="X186" t="s">
        <v>43</v>
      </c>
      <c r="Y186" t="s">
        <v>1303</v>
      </c>
      <c r="Z186" t="s">
        <v>43</v>
      </c>
      <c r="AA186" t="s">
        <v>43</v>
      </c>
      <c r="AB186" t="s">
        <v>43</v>
      </c>
      <c r="AC186" s="4" t="e">
        <f>VLOOKUP(Table13[[#This Row],[Capacitance]],Values!A$13:B$50,2,0)</f>
        <v>#N/A</v>
      </c>
      <c r="AE186" s="4" t="str">
        <f>CONCATENATE(Table13[[#This Row],[Capacitance]],Table13[[#This Row],[Stock]])</f>
        <v>2700pF</v>
      </c>
    </row>
    <row r="187" spans="1:31" hidden="1">
      <c r="A187" t="s">
        <v>28</v>
      </c>
      <c r="B187" t="s">
        <v>1297</v>
      </c>
      <c r="C187" t="s">
        <v>1855</v>
      </c>
      <c r="D187" t="s">
        <v>1856</v>
      </c>
      <c r="E187" t="s">
        <v>32</v>
      </c>
      <c r="F187" t="s">
        <v>1857</v>
      </c>
      <c r="G187">
        <v>50441</v>
      </c>
      <c r="H187">
        <v>0</v>
      </c>
      <c r="I187">
        <v>0.16</v>
      </c>
      <c r="J187">
        <v>0</v>
      </c>
      <c r="K187">
        <v>1</v>
      </c>
      <c r="L187" t="s">
        <v>34</v>
      </c>
      <c r="M187" t="s">
        <v>35</v>
      </c>
      <c r="N187" t="s">
        <v>6764</v>
      </c>
      <c r="O187" t="s">
        <v>37</v>
      </c>
      <c r="P187" t="s">
        <v>83</v>
      </c>
      <c r="Q187" t="s">
        <v>39</v>
      </c>
      <c r="R187" t="s">
        <v>40</v>
      </c>
      <c r="S187" t="s">
        <v>41</v>
      </c>
      <c r="T187" t="s">
        <v>42</v>
      </c>
      <c r="U187" t="s">
        <v>43</v>
      </c>
      <c r="V187" t="s">
        <v>1301</v>
      </c>
      <c r="W187" t="s">
        <v>1302</v>
      </c>
      <c r="X187" t="s">
        <v>43</v>
      </c>
      <c r="Y187" t="s">
        <v>1303</v>
      </c>
      <c r="Z187" t="s">
        <v>43</v>
      </c>
      <c r="AA187" t="s">
        <v>43</v>
      </c>
      <c r="AB187" t="s">
        <v>43</v>
      </c>
      <c r="AC187" s="4" t="e">
        <f>VLOOKUP(Table13[[#This Row],[Capacitance]],Values!A$13:B$50,2,0)</f>
        <v>#N/A</v>
      </c>
      <c r="AE187" s="4" t="str">
        <f>CONCATENATE(Table13[[#This Row],[Capacitance]],Table13[[#This Row],[Stock]])</f>
        <v>0.18ÂuF</v>
      </c>
    </row>
    <row r="188" spans="1:31" hidden="1">
      <c r="A188" t="s">
        <v>28</v>
      </c>
      <c r="B188" t="s">
        <v>1297</v>
      </c>
      <c r="C188" t="s">
        <v>2188</v>
      </c>
      <c r="D188" t="s">
        <v>2189</v>
      </c>
      <c r="E188" t="s">
        <v>32</v>
      </c>
      <c r="F188" t="s">
        <v>1829</v>
      </c>
      <c r="G188">
        <v>5461</v>
      </c>
      <c r="H188">
        <v>0</v>
      </c>
      <c r="I188">
        <v>0.15</v>
      </c>
      <c r="J188">
        <v>0</v>
      </c>
      <c r="K188">
        <v>1</v>
      </c>
      <c r="L188" t="s">
        <v>34</v>
      </c>
      <c r="M188" t="s">
        <v>35</v>
      </c>
      <c r="N188" t="s">
        <v>789</v>
      </c>
      <c r="O188" t="s">
        <v>72</v>
      </c>
      <c r="P188" t="s">
        <v>38</v>
      </c>
      <c r="Q188" t="s">
        <v>73</v>
      </c>
      <c r="R188" t="s">
        <v>40</v>
      </c>
      <c r="S188" t="s">
        <v>41</v>
      </c>
      <c r="T188" t="s">
        <v>42</v>
      </c>
      <c r="U188" t="s">
        <v>43</v>
      </c>
      <c r="V188" t="s">
        <v>1301</v>
      </c>
      <c r="W188" t="s">
        <v>1302</v>
      </c>
      <c r="X188" t="s">
        <v>43</v>
      </c>
      <c r="Y188" t="s">
        <v>1303</v>
      </c>
      <c r="Z188" t="s">
        <v>43</v>
      </c>
      <c r="AA188" t="s">
        <v>43</v>
      </c>
      <c r="AB188" t="s">
        <v>43</v>
      </c>
      <c r="AC188" s="4" t="e">
        <f>VLOOKUP(Table13[[#This Row],[Capacitance]],Values!A$13:B$50,2,0)</f>
        <v>#N/A</v>
      </c>
      <c r="AE188" s="4" t="str">
        <f>CONCATENATE(Table13[[#This Row],[Capacitance]],Table13[[#This Row],[Stock]])</f>
        <v>2700pF</v>
      </c>
    </row>
    <row r="189" spans="1:31" hidden="1">
      <c r="A189" t="s">
        <v>28</v>
      </c>
      <c r="B189" t="s">
        <v>1297</v>
      </c>
      <c r="C189" t="s">
        <v>1861</v>
      </c>
      <c r="D189" t="s">
        <v>1862</v>
      </c>
      <c r="E189" t="s">
        <v>32</v>
      </c>
      <c r="F189" t="s">
        <v>1863</v>
      </c>
      <c r="G189">
        <v>144039</v>
      </c>
      <c r="H189">
        <v>0</v>
      </c>
      <c r="I189">
        <v>0.17</v>
      </c>
      <c r="J189">
        <v>0</v>
      </c>
      <c r="K189">
        <v>1</v>
      </c>
      <c r="L189" t="s">
        <v>34</v>
      </c>
      <c r="M189" t="s">
        <v>35</v>
      </c>
      <c r="N189" t="s">
        <v>6766</v>
      </c>
      <c r="O189" t="s">
        <v>37</v>
      </c>
      <c r="P189" t="s">
        <v>53</v>
      </c>
      <c r="Q189" t="s">
        <v>54</v>
      </c>
      <c r="R189" t="s">
        <v>40</v>
      </c>
      <c r="S189" t="s">
        <v>55</v>
      </c>
      <c r="T189" t="s">
        <v>42</v>
      </c>
      <c r="U189" t="s">
        <v>43</v>
      </c>
      <c r="V189" t="s">
        <v>1301</v>
      </c>
      <c r="W189" t="s">
        <v>1302</v>
      </c>
      <c r="X189" t="s">
        <v>43</v>
      </c>
      <c r="Y189" t="s">
        <v>1303</v>
      </c>
      <c r="Z189" t="s">
        <v>43</v>
      </c>
      <c r="AA189" t="s">
        <v>43</v>
      </c>
      <c r="AB189" t="s">
        <v>43</v>
      </c>
      <c r="AC189" s="4" t="e">
        <f>VLOOKUP(Table13[[#This Row],[Capacitance]],Values!A$13:B$50,2,0)</f>
        <v>#N/A</v>
      </c>
      <c r="AE189" s="4" t="str">
        <f>CONCATENATE(Table13[[#This Row],[Capacitance]],Table13[[#This Row],[Stock]])</f>
        <v>0.47ÂuF</v>
      </c>
    </row>
    <row r="190" spans="1:31" hidden="1">
      <c r="A190" t="s">
        <v>28</v>
      </c>
      <c r="B190" t="s">
        <v>1297</v>
      </c>
      <c r="C190" t="s">
        <v>1864</v>
      </c>
      <c r="D190" t="s">
        <v>1865</v>
      </c>
      <c r="E190" t="s">
        <v>32</v>
      </c>
      <c r="F190" t="s">
        <v>1866</v>
      </c>
      <c r="G190">
        <v>32224</v>
      </c>
      <c r="H190">
        <v>0</v>
      </c>
      <c r="I190">
        <v>0.16</v>
      </c>
      <c r="J190">
        <v>0</v>
      </c>
      <c r="K190">
        <v>1</v>
      </c>
      <c r="L190" t="s">
        <v>34</v>
      </c>
      <c r="M190" t="s">
        <v>35</v>
      </c>
      <c r="N190" t="s">
        <v>6766</v>
      </c>
      <c r="O190" t="s">
        <v>37</v>
      </c>
      <c r="P190" t="s">
        <v>64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t="s">
        <v>1301</v>
      </c>
      <c r="W190" t="s">
        <v>1302</v>
      </c>
      <c r="X190" t="s">
        <v>43</v>
      </c>
      <c r="Y190" t="s">
        <v>1303</v>
      </c>
      <c r="Z190" t="s">
        <v>43</v>
      </c>
      <c r="AA190" t="s">
        <v>43</v>
      </c>
      <c r="AB190" t="s">
        <v>43</v>
      </c>
      <c r="AC190" s="4" t="e">
        <f>VLOOKUP(Table13[[#This Row],[Capacitance]],Values!A$13:B$50,2,0)</f>
        <v>#N/A</v>
      </c>
      <c r="AE190" s="4" t="str">
        <f>CONCATENATE(Table13[[#This Row],[Capacitance]],Table13[[#This Row],[Stock]])</f>
        <v>0.47ÂuF</v>
      </c>
    </row>
    <row r="191" spans="1:31" hidden="1">
      <c r="A191" t="s">
        <v>28</v>
      </c>
      <c r="B191" t="s">
        <v>1297</v>
      </c>
      <c r="C191" t="s">
        <v>1867</v>
      </c>
      <c r="D191" t="s">
        <v>1868</v>
      </c>
      <c r="E191" t="s">
        <v>32</v>
      </c>
      <c r="F191" t="s">
        <v>1869</v>
      </c>
      <c r="G191">
        <v>20089</v>
      </c>
      <c r="H191">
        <v>0</v>
      </c>
      <c r="I191">
        <v>0.17</v>
      </c>
      <c r="J191">
        <v>0</v>
      </c>
      <c r="K191">
        <v>1</v>
      </c>
      <c r="L191" t="s">
        <v>34</v>
      </c>
      <c r="M191" t="s">
        <v>35</v>
      </c>
      <c r="N191" t="s">
        <v>6766</v>
      </c>
      <c r="O191" t="s">
        <v>37</v>
      </c>
      <c r="P191" t="s">
        <v>53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1301</v>
      </c>
      <c r="W191" t="s">
        <v>1302</v>
      </c>
      <c r="X191" t="s">
        <v>43</v>
      </c>
      <c r="Y191" t="s">
        <v>1303</v>
      </c>
      <c r="Z191" t="s">
        <v>43</v>
      </c>
      <c r="AA191" t="s">
        <v>43</v>
      </c>
      <c r="AB191" t="s">
        <v>43</v>
      </c>
      <c r="AC191" s="4" t="e">
        <f>VLOOKUP(Table13[[#This Row],[Capacitance]],Values!A$13:B$50,2,0)</f>
        <v>#N/A</v>
      </c>
      <c r="AE191" s="4" t="str">
        <f>CONCATENATE(Table13[[#This Row],[Capacitance]],Table13[[#This Row],[Stock]])</f>
        <v>0.47ÂuF</v>
      </c>
    </row>
    <row r="192" spans="1:31" hidden="1">
      <c r="A192" t="s">
        <v>28</v>
      </c>
      <c r="B192" t="s">
        <v>1297</v>
      </c>
      <c r="C192" t="s">
        <v>1516</v>
      </c>
      <c r="D192" t="s">
        <v>1517</v>
      </c>
      <c r="E192" t="s">
        <v>32</v>
      </c>
      <c r="F192" t="s">
        <v>1518</v>
      </c>
      <c r="G192">
        <v>50087</v>
      </c>
      <c r="H192">
        <v>0</v>
      </c>
      <c r="I192">
        <v>0.1</v>
      </c>
      <c r="J192">
        <v>0</v>
      </c>
      <c r="K192">
        <v>1</v>
      </c>
      <c r="L192" t="s">
        <v>34</v>
      </c>
      <c r="M192" t="s">
        <v>35</v>
      </c>
      <c r="N192" t="s">
        <v>314</v>
      </c>
      <c r="O192" t="s">
        <v>72</v>
      </c>
      <c r="P192" t="s">
        <v>38</v>
      </c>
      <c r="Q192" t="s">
        <v>73</v>
      </c>
      <c r="R192" t="s">
        <v>40</v>
      </c>
      <c r="S192" t="s">
        <v>41</v>
      </c>
      <c r="T192" t="s">
        <v>42</v>
      </c>
      <c r="U192" t="s">
        <v>43</v>
      </c>
      <c r="V192" t="s">
        <v>1301</v>
      </c>
      <c r="W192" t="s">
        <v>1302</v>
      </c>
      <c r="X192" t="s">
        <v>43</v>
      </c>
      <c r="Y192" t="s">
        <v>1303</v>
      </c>
      <c r="Z192" t="s">
        <v>43</v>
      </c>
      <c r="AA192" t="s">
        <v>43</v>
      </c>
      <c r="AB192" t="s">
        <v>43</v>
      </c>
      <c r="AC192" s="4" t="e">
        <f>VLOOKUP(Table13[[#This Row],[Capacitance]],Values!A$13:B$50,2,0)</f>
        <v>#N/A</v>
      </c>
      <c r="AE192" s="4" t="str">
        <f>CONCATENATE(Table13[[#This Row],[Capacitance]],Table13[[#This Row],[Stock]])</f>
        <v>270pF</v>
      </c>
    </row>
    <row r="193" spans="1:31" hidden="1">
      <c r="A193" t="s">
        <v>28</v>
      </c>
      <c r="B193" t="s">
        <v>1297</v>
      </c>
      <c r="C193" t="s">
        <v>1873</v>
      </c>
      <c r="D193" t="s">
        <v>1874</v>
      </c>
      <c r="E193" t="s">
        <v>32</v>
      </c>
      <c r="F193" t="s">
        <v>1875</v>
      </c>
      <c r="G193">
        <v>20734</v>
      </c>
      <c r="H193">
        <v>0</v>
      </c>
      <c r="I193">
        <v>0.17</v>
      </c>
      <c r="J193">
        <v>0</v>
      </c>
      <c r="K193">
        <v>1</v>
      </c>
      <c r="L193" t="s">
        <v>34</v>
      </c>
      <c r="M193" t="s">
        <v>35</v>
      </c>
      <c r="N193" t="s">
        <v>6768</v>
      </c>
      <c r="O193" t="s">
        <v>37</v>
      </c>
      <c r="P193" t="s">
        <v>64</v>
      </c>
      <c r="Q193" t="s">
        <v>39</v>
      </c>
      <c r="R193" t="s">
        <v>40</v>
      </c>
      <c r="S193" t="s">
        <v>41</v>
      </c>
      <c r="T193" t="s">
        <v>42</v>
      </c>
      <c r="U193" t="s">
        <v>43</v>
      </c>
      <c r="V193" t="s">
        <v>1301</v>
      </c>
      <c r="W193" t="s">
        <v>1302</v>
      </c>
      <c r="X193" t="s">
        <v>43</v>
      </c>
      <c r="Y193" t="s">
        <v>1303</v>
      </c>
      <c r="Z193" t="s">
        <v>43</v>
      </c>
      <c r="AA193" t="s">
        <v>43</v>
      </c>
      <c r="AB193" t="s">
        <v>43</v>
      </c>
      <c r="AC193" s="4" t="e">
        <f>VLOOKUP(Table13[[#This Row],[Capacitance]],Values!A$13:B$50,2,0)</f>
        <v>#N/A</v>
      </c>
      <c r="AE193" s="4" t="str">
        <f>CONCATENATE(Table13[[#This Row],[Capacitance]],Table13[[#This Row],[Stock]])</f>
        <v>0.68ÂuF</v>
      </c>
    </row>
    <row r="194" spans="1:31" hidden="1">
      <c r="A194" t="s">
        <v>28</v>
      </c>
      <c r="B194" t="s">
        <v>1297</v>
      </c>
      <c r="C194" t="s">
        <v>1379</v>
      </c>
      <c r="D194" t="s">
        <v>1380</v>
      </c>
      <c r="E194" t="s">
        <v>32</v>
      </c>
      <c r="F194" t="s">
        <v>1381</v>
      </c>
      <c r="G194">
        <v>89928</v>
      </c>
      <c r="H194">
        <v>0</v>
      </c>
      <c r="I194">
        <v>0.32</v>
      </c>
      <c r="J194">
        <v>0</v>
      </c>
      <c r="K194">
        <v>1</v>
      </c>
      <c r="L194" t="s">
        <v>34</v>
      </c>
      <c r="M194" t="s">
        <v>35</v>
      </c>
      <c r="N194" t="s">
        <v>6749</v>
      </c>
      <c r="O194" t="s">
        <v>37</v>
      </c>
      <c r="P194" t="s">
        <v>64</v>
      </c>
      <c r="Q194" t="s">
        <v>39</v>
      </c>
      <c r="R194" t="s">
        <v>40</v>
      </c>
      <c r="S194" t="s">
        <v>41</v>
      </c>
      <c r="T194" t="s">
        <v>42</v>
      </c>
      <c r="U194" t="s">
        <v>43</v>
      </c>
      <c r="V194" t="s">
        <v>1301</v>
      </c>
      <c r="W194" t="s">
        <v>1302</v>
      </c>
      <c r="X194" t="s">
        <v>43</v>
      </c>
      <c r="Y194" t="s">
        <v>1303</v>
      </c>
      <c r="Z194" t="s">
        <v>43</v>
      </c>
      <c r="AA194" t="s">
        <v>43</v>
      </c>
      <c r="AB194" t="s">
        <v>43</v>
      </c>
      <c r="AC194" s="4" t="str">
        <f>VLOOKUP(Table13[[#This Row],[Capacitance]],Values!A$13:B$50,2,0)</f>
        <v>STOCK</v>
      </c>
      <c r="AE194" s="4" t="str">
        <f>CONCATENATE(Table13[[#This Row],[Capacitance]],Table13[[#This Row],[Stock]])</f>
        <v>1ÂuF</v>
      </c>
    </row>
    <row r="195" spans="1:31" hidden="1">
      <c r="A195" t="s">
        <v>28</v>
      </c>
      <c r="B195" t="s">
        <v>1297</v>
      </c>
      <c r="C195" t="s">
        <v>1723</v>
      </c>
      <c r="D195" t="s">
        <v>1724</v>
      </c>
      <c r="E195" t="s">
        <v>32</v>
      </c>
      <c r="F195" t="s">
        <v>1725</v>
      </c>
      <c r="G195">
        <v>14246</v>
      </c>
      <c r="H195">
        <v>0</v>
      </c>
      <c r="I195">
        <v>0.12</v>
      </c>
      <c r="J195">
        <v>0</v>
      </c>
      <c r="K195">
        <v>1</v>
      </c>
      <c r="L195" t="s">
        <v>34</v>
      </c>
      <c r="M195" t="s">
        <v>35</v>
      </c>
      <c r="N195" t="s">
        <v>314</v>
      </c>
      <c r="O195" t="s">
        <v>72</v>
      </c>
      <c r="P195" t="s">
        <v>178</v>
      </c>
      <c r="Q195" t="s">
        <v>73</v>
      </c>
      <c r="R195" t="s">
        <v>40</v>
      </c>
      <c r="S195" t="s">
        <v>41</v>
      </c>
      <c r="T195" t="s">
        <v>42</v>
      </c>
      <c r="U195" t="s">
        <v>43</v>
      </c>
      <c r="V195" t="s">
        <v>1301</v>
      </c>
      <c r="W195" t="s">
        <v>1302</v>
      </c>
      <c r="X195" t="s">
        <v>43</v>
      </c>
      <c r="Y195" t="s">
        <v>1303</v>
      </c>
      <c r="Z195" t="s">
        <v>43</v>
      </c>
      <c r="AA195" t="s">
        <v>43</v>
      </c>
      <c r="AB195" t="s">
        <v>43</v>
      </c>
      <c r="AC195" s="4" t="e">
        <f>VLOOKUP(Table13[[#This Row],[Capacitance]],Values!A$13:B$50,2,0)</f>
        <v>#N/A</v>
      </c>
      <c r="AE195" s="4" t="str">
        <f>CONCATENATE(Table13[[#This Row],[Capacitance]],Table13[[#This Row],[Stock]])</f>
        <v>270pF</v>
      </c>
    </row>
    <row r="196" spans="1:31" hidden="1">
      <c r="A196" t="s">
        <v>28</v>
      </c>
      <c r="B196" t="s">
        <v>1297</v>
      </c>
      <c r="C196" t="s">
        <v>1477</v>
      </c>
      <c r="D196" t="s">
        <v>1478</v>
      </c>
      <c r="E196" t="s">
        <v>32</v>
      </c>
      <c r="F196" t="s">
        <v>1479</v>
      </c>
      <c r="G196">
        <v>68003</v>
      </c>
      <c r="H196">
        <v>0</v>
      </c>
      <c r="I196">
        <v>0.1</v>
      </c>
      <c r="J196">
        <v>0</v>
      </c>
      <c r="K196">
        <v>1</v>
      </c>
      <c r="L196" t="s">
        <v>34</v>
      </c>
      <c r="M196" t="s">
        <v>35</v>
      </c>
      <c r="N196" t="s">
        <v>6749</v>
      </c>
      <c r="O196" t="s">
        <v>189</v>
      </c>
      <c r="P196" t="s">
        <v>64</v>
      </c>
      <c r="Q196" t="s">
        <v>190</v>
      </c>
      <c r="R196" t="s">
        <v>40</v>
      </c>
      <c r="S196" t="s">
        <v>191</v>
      </c>
      <c r="T196" t="s">
        <v>42</v>
      </c>
      <c r="U196" t="s">
        <v>43</v>
      </c>
      <c r="V196" t="s">
        <v>1301</v>
      </c>
      <c r="W196" t="s">
        <v>1302</v>
      </c>
      <c r="X196" t="s">
        <v>43</v>
      </c>
      <c r="Y196" t="s">
        <v>1303</v>
      </c>
      <c r="Z196" t="s">
        <v>43</v>
      </c>
      <c r="AA196" t="s">
        <v>43</v>
      </c>
      <c r="AB196" t="s">
        <v>43</v>
      </c>
      <c r="AC196" s="4" t="str">
        <f>VLOOKUP(Table13[[#This Row],[Capacitance]],Values!A$13:B$50,2,0)</f>
        <v>STOCK</v>
      </c>
      <c r="AE196" s="4" t="str">
        <f>CONCATENATE(Table13[[#This Row],[Capacitance]],Table13[[#This Row],[Stock]])</f>
        <v>1ÂuF</v>
      </c>
    </row>
    <row r="197" spans="1:31" hidden="1">
      <c r="A197" t="s">
        <v>28</v>
      </c>
      <c r="B197" t="s">
        <v>1297</v>
      </c>
      <c r="C197" t="s">
        <v>1885</v>
      </c>
      <c r="D197" t="s">
        <v>1886</v>
      </c>
      <c r="E197" t="s">
        <v>32</v>
      </c>
      <c r="F197" t="s">
        <v>1887</v>
      </c>
      <c r="G197">
        <v>30745</v>
      </c>
      <c r="H197">
        <v>0</v>
      </c>
      <c r="I197">
        <v>0.17</v>
      </c>
      <c r="J197">
        <v>0</v>
      </c>
      <c r="K197">
        <v>1</v>
      </c>
      <c r="L197" t="s">
        <v>34</v>
      </c>
      <c r="M197" t="s">
        <v>35</v>
      </c>
      <c r="N197" t="s">
        <v>6765</v>
      </c>
      <c r="O197" t="s">
        <v>37</v>
      </c>
      <c r="P197" t="s">
        <v>78</v>
      </c>
      <c r="Q197" t="s">
        <v>39</v>
      </c>
      <c r="R197" t="s">
        <v>40</v>
      </c>
      <c r="S197" t="s">
        <v>41</v>
      </c>
      <c r="T197" t="s">
        <v>42</v>
      </c>
      <c r="U197" t="s">
        <v>43</v>
      </c>
      <c r="V197" t="s">
        <v>1301</v>
      </c>
      <c r="W197" t="s">
        <v>1302</v>
      </c>
      <c r="X197" t="s">
        <v>43</v>
      </c>
      <c r="Y197" t="s">
        <v>1303</v>
      </c>
      <c r="Z197" t="s">
        <v>43</v>
      </c>
      <c r="AA197" t="s">
        <v>43</v>
      </c>
      <c r="AB197" t="s">
        <v>43</v>
      </c>
      <c r="AC197" s="4" t="e">
        <f>VLOOKUP(Table13[[#This Row],[Capacitance]],Values!A$13:B$50,2,0)</f>
        <v>#N/A</v>
      </c>
      <c r="AE197" s="4" t="str">
        <f>CONCATENATE(Table13[[#This Row],[Capacitance]],Table13[[#This Row],[Stock]])</f>
        <v>0.27ÂuF</v>
      </c>
    </row>
    <row r="198" spans="1:31" hidden="1">
      <c r="A198" t="s">
        <v>28</v>
      </c>
      <c r="B198" t="s">
        <v>1297</v>
      </c>
      <c r="C198" t="s">
        <v>1652</v>
      </c>
      <c r="D198" t="s">
        <v>1653</v>
      </c>
      <c r="E198" t="s">
        <v>32</v>
      </c>
      <c r="F198" t="s">
        <v>1654</v>
      </c>
      <c r="G198">
        <v>6685322</v>
      </c>
      <c r="H198">
        <v>0</v>
      </c>
      <c r="I198">
        <v>0.1</v>
      </c>
      <c r="J198">
        <v>0</v>
      </c>
      <c r="K198">
        <v>1</v>
      </c>
      <c r="L198" t="s">
        <v>34</v>
      </c>
      <c r="M198" t="s">
        <v>35</v>
      </c>
      <c r="N198" t="s">
        <v>6749</v>
      </c>
      <c r="O198" t="s">
        <v>52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1301</v>
      </c>
      <c r="W198" t="s">
        <v>1302</v>
      </c>
      <c r="X198" t="s">
        <v>43</v>
      </c>
      <c r="Y198" t="s">
        <v>1303</v>
      </c>
      <c r="Z198" t="s">
        <v>43</v>
      </c>
      <c r="AA198" t="s">
        <v>43</v>
      </c>
      <c r="AB198" t="s">
        <v>43</v>
      </c>
      <c r="AC198" s="4" t="str">
        <f>VLOOKUP(Table13[[#This Row],[Capacitance]],Values!A$13:B$50,2,0)</f>
        <v>STOCK</v>
      </c>
      <c r="AE198" s="4" t="str">
        <f>CONCATENATE(Table13[[#This Row],[Capacitance]],Table13[[#This Row],[Stock]])</f>
        <v>1ÂuF</v>
      </c>
    </row>
    <row r="199" spans="1:31" hidden="1">
      <c r="A199" t="s">
        <v>28</v>
      </c>
      <c r="B199" t="s">
        <v>1297</v>
      </c>
      <c r="C199" t="s">
        <v>1445</v>
      </c>
      <c r="D199" t="s">
        <v>1446</v>
      </c>
      <c r="E199" t="s">
        <v>32</v>
      </c>
      <c r="F199" t="s">
        <v>1447</v>
      </c>
      <c r="G199">
        <v>118905</v>
      </c>
      <c r="H199">
        <v>0</v>
      </c>
      <c r="I199">
        <v>0.1</v>
      </c>
      <c r="J199">
        <v>0</v>
      </c>
      <c r="K199">
        <v>1</v>
      </c>
      <c r="L199" t="s">
        <v>34</v>
      </c>
      <c r="M199" t="s">
        <v>35</v>
      </c>
      <c r="N199" t="s">
        <v>520</v>
      </c>
      <c r="O199" t="s">
        <v>72</v>
      </c>
      <c r="P199" t="s">
        <v>38</v>
      </c>
      <c r="Q199" t="s">
        <v>73</v>
      </c>
      <c r="R199" t="s">
        <v>40</v>
      </c>
      <c r="S199" t="s">
        <v>41</v>
      </c>
      <c r="T199" t="s">
        <v>42</v>
      </c>
      <c r="U199" t="s">
        <v>43</v>
      </c>
      <c r="V199" t="s">
        <v>1301</v>
      </c>
      <c r="W199" t="s">
        <v>1302</v>
      </c>
      <c r="X199" t="s">
        <v>43</v>
      </c>
      <c r="Y199" t="s">
        <v>1303</v>
      </c>
      <c r="Z199" t="s">
        <v>43</v>
      </c>
      <c r="AA199" t="s">
        <v>43</v>
      </c>
      <c r="AB199" t="s">
        <v>43</v>
      </c>
      <c r="AC199" s="4" t="e">
        <f>VLOOKUP(Table13[[#This Row],[Capacitance]],Values!A$13:B$50,2,0)</f>
        <v>#N/A</v>
      </c>
      <c r="AE199" s="4" t="str">
        <f>CONCATENATE(Table13[[#This Row],[Capacitance]],Table13[[#This Row],[Stock]])</f>
        <v>27pF</v>
      </c>
    </row>
    <row r="200" spans="1:31" hidden="1">
      <c r="A200" t="s">
        <v>28</v>
      </c>
      <c r="B200" t="s">
        <v>1297</v>
      </c>
      <c r="C200" t="s">
        <v>1893</v>
      </c>
      <c r="D200" t="s">
        <v>1894</v>
      </c>
      <c r="E200" t="s">
        <v>32</v>
      </c>
      <c r="F200" t="s">
        <v>1321</v>
      </c>
      <c r="G200">
        <v>56116</v>
      </c>
      <c r="H200">
        <v>0</v>
      </c>
      <c r="I200">
        <v>0.19</v>
      </c>
      <c r="J200">
        <v>0</v>
      </c>
      <c r="K200">
        <v>1</v>
      </c>
      <c r="L200" t="s">
        <v>34</v>
      </c>
      <c r="M200" t="s">
        <v>35</v>
      </c>
      <c r="N200" t="s">
        <v>6749</v>
      </c>
      <c r="O200" t="s">
        <v>37</v>
      </c>
      <c r="P200" t="s">
        <v>64</v>
      </c>
      <c r="Q200" t="s">
        <v>54</v>
      </c>
      <c r="R200" t="s">
        <v>40</v>
      </c>
      <c r="S200" t="s">
        <v>55</v>
      </c>
      <c r="T200" t="s">
        <v>42</v>
      </c>
      <c r="U200" t="s">
        <v>43</v>
      </c>
      <c r="V200" t="s">
        <v>1301</v>
      </c>
      <c r="W200" t="s">
        <v>1302</v>
      </c>
      <c r="X200" t="s">
        <v>43</v>
      </c>
      <c r="Y200" t="s">
        <v>1895</v>
      </c>
      <c r="Z200" t="s">
        <v>43</v>
      </c>
      <c r="AA200" t="s">
        <v>43</v>
      </c>
      <c r="AB200" t="s">
        <v>43</v>
      </c>
      <c r="AC200" s="4" t="str">
        <f>VLOOKUP(Table13[[#This Row],[Capacitance]],Values!A$13:B$50,2,0)</f>
        <v>STOCK</v>
      </c>
      <c r="AE200" s="4" t="str">
        <f>CONCATENATE(Table13[[#This Row],[Capacitance]],Table13[[#This Row],[Stock]])</f>
        <v>1ÂuF</v>
      </c>
    </row>
    <row r="201" spans="1:31" hidden="1">
      <c r="A201" t="s">
        <v>28</v>
      </c>
      <c r="B201" t="s">
        <v>1297</v>
      </c>
      <c r="C201" t="s">
        <v>1976</v>
      </c>
      <c r="D201" t="s">
        <v>1977</v>
      </c>
      <c r="E201" t="s">
        <v>32</v>
      </c>
      <c r="F201" t="s">
        <v>1381</v>
      </c>
      <c r="G201">
        <v>4235</v>
      </c>
      <c r="H201">
        <v>0</v>
      </c>
      <c r="I201">
        <v>0.32</v>
      </c>
      <c r="J201">
        <v>0</v>
      </c>
      <c r="K201">
        <v>1</v>
      </c>
      <c r="L201" t="s">
        <v>34</v>
      </c>
      <c r="M201" t="s">
        <v>35</v>
      </c>
      <c r="N201" t="s">
        <v>6749</v>
      </c>
      <c r="O201" t="s">
        <v>37</v>
      </c>
      <c r="P201" t="s">
        <v>64</v>
      </c>
      <c r="Q201" t="s">
        <v>39</v>
      </c>
      <c r="R201" t="s">
        <v>40</v>
      </c>
      <c r="S201" t="s">
        <v>41</v>
      </c>
      <c r="T201" t="s">
        <v>42</v>
      </c>
      <c r="U201" t="s">
        <v>43</v>
      </c>
      <c r="V201" t="s">
        <v>1301</v>
      </c>
      <c r="W201" t="s">
        <v>1302</v>
      </c>
      <c r="X201" t="s">
        <v>43</v>
      </c>
      <c r="Y201" t="s">
        <v>1303</v>
      </c>
      <c r="Z201" t="s">
        <v>43</v>
      </c>
      <c r="AA201" t="s">
        <v>43</v>
      </c>
      <c r="AB201" t="s">
        <v>43</v>
      </c>
      <c r="AC201" s="4" t="str">
        <f>VLOOKUP(Table13[[#This Row],[Capacitance]],Values!A$13:B$50,2,0)</f>
        <v>STOCK</v>
      </c>
      <c r="AE201" s="4" t="str">
        <f>CONCATENATE(Table13[[#This Row],[Capacitance]],Table13[[#This Row],[Stock]])</f>
        <v>1ÂuF</v>
      </c>
    </row>
    <row r="202" spans="1:31" hidden="1">
      <c r="A202" t="s">
        <v>28</v>
      </c>
      <c r="B202" t="s">
        <v>1297</v>
      </c>
      <c r="C202" t="s">
        <v>1574</v>
      </c>
      <c r="D202" t="s">
        <v>1575</v>
      </c>
      <c r="E202" t="s">
        <v>32</v>
      </c>
      <c r="F202" t="s">
        <v>1576</v>
      </c>
      <c r="G202">
        <v>22860</v>
      </c>
      <c r="H202">
        <v>0</v>
      </c>
      <c r="I202">
        <v>0.1</v>
      </c>
      <c r="J202">
        <v>0</v>
      </c>
      <c r="K202">
        <v>1</v>
      </c>
      <c r="L202" t="s">
        <v>34</v>
      </c>
      <c r="M202" t="s">
        <v>35</v>
      </c>
      <c r="N202" t="s">
        <v>520</v>
      </c>
      <c r="O202" t="s">
        <v>72</v>
      </c>
      <c r="P202" t="s">
        <v>178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1301</v>
      </c>
      <c r="W202" t="s">
        <v>1302</v>
      </c>
      <c r="X202" t="s">
        <v>43</v>
      </c>
      <c r="Y202" t="s">
        <v>1303</v>
      </c>
      <c r="Z202" t="s">
        <v>43</v>
      </c>
      <c r="AA202" t="s">
        <v>43</v>
      </c>
      <c r="AB202" t="s">
        <v>43</v>
      </c>
      <c r="AC202" s="4" t="e">
        <f>VLOOKUP(Table13[[#This Row],[Capacitance]],Values!A$13:B$50,2,0)</f>
        <v>#N/A</v>
      </c>
      <c r="AE202" s="4" t="str">
        <f>CONCATENATE(Table13[[#This Row],[Capacitance]],Table13[[#This Row],[Stock]])</f>
        <v>27pF</v>
      </c>
    </row>
    <row r="203" spans="1:31" hidden="1">
      <c r="A203" t="s">
        <v>28</v>
      </c>
      <c r="B203" t="s">
        <v>1297</v>
      </c>
      <c r="C203" t="s">
        <v>1978</v>
      </c>
      <c r="D203" t="s">
        <v>1979</v>
      </c>
      <c r="E203" t="s">
        <v>32</v>
      </c>
      <c r="F203" t="s">
        <v>1321</v>
      </c>
      <c r="G203">
        <v>23125</v>
      </c>
      <c r="H203">
        <v>0</v>
      </c>
      <c r="I203">
        <v>0.1</v>
      </c>
      <c r="J203">
        <v>0</v>
      </c>
      <c r="K203">
        <v>1</v>
      </c>
      <c r="L203" t="s">
        <v>34</v>
      </c>
      <c r="M203" t="s">
        <v>35</v>
      </c>
      <c r="N203" t="s">
        <v>6749</v>
      </c>
      <c r="O203" t="s">
        <v>37</v>
      </c>
      <c r="P203" t="s">
        <v>64</v>
      </c>
      <c r="Q203" t="s">
        <v>54</v>
      </c>
      <c r="R203" t="s">
        <v>40</v>
      </c>
      <c r="S203" t="s">
        <v>55</v>
      </c>
      <c r="T203" t="s">
        <v>42</v>
      </c>
      <c r="U203" t="s">
        <v>43</v>
      </c>
      <c r="V203" t="s">
        <v>1301</v>
      </c>
      <c r="W203" t="s">
        <v>1302</v>
      </c>
      <c r="X203" t="s">
        <v>43</v>
      </c>
      <c r="Y203" t="s">
        <v>1303</v>
      </c>
      <c r="Z203" t="s">
        <v>43</v>
      </c>
      <c r="AA203" t="s">
        <v>43</v>
      </c>
      <c r="AB203" t="s">
        <v>43</v>
      </c>
      <c r="AC203" s="4" t="str">
        <f>VLOOKUP(Table13[[#This Row],[Capacitance]],Values!A$13:B$50,2,0)</f>
        <v>STOCK</v>
      </c>
      <c r="AE203" s="4" t="str">
        <f>CONCATENATE(Table13[[#This Row],[Capacitance]],Table13[[#This Row],[Stock]])</f>
        <v>1ÂuF</v>
      </c>
    </row>
    <row r="204" spans="1:31" hidden="1">
      <c r="A204" t="s">
        <v>28</v>
      </c>
      <c r="B204" t="s">
        <v>1297</v>
      </c>
      <c r="C204" t="s">
        <v>2065</v>
      </c>
      <c r="D204" t="s">
        <v>2066</v>
      </c>
      <c r="E204" t="s">
        <v>32</v>
      </c>
      <c r="F204" t="s">
        <v>1654</v>
      </c>
      <c r="G204">
        <v>25690</v>
      </c>
      <c r="H204">
        <v>0</v>
      </c>
      <c r="I204">
        <v>0.1</v>
      </c>
      <c r="J204">
        <v>0</v>
      </c>
      <c r="K204">
        <v>1</v>
      </c>
      <c r="L204" t="s">
        <v>34</v>
      </c>
      <c r="M204" t="s">
        <v>35</v>
      </c>
      <c r="N204" t="s">
        <v>6749</v>
      </c>
      <c r="O204" t="s">
        <v>52</v>
      </c>
      <c r="P204" t="s">
        <v>64</v>
      </c>
      <c r="Q204" t="s">
        <v>54</v>
      </c>
      <c r="R204" t="s">
        <v>40</v>
      </c>
      <c r="S204" t="s">
        <v>55</v>
      </c>
      <c r="T204" t="s">
        <v>42</v>
      </c>
      <c r="U204" t="s">
        <v>43</v>
      </c>
      <c r="V204" t="s">
        <v>1301</v>
      </c>
      <c r="W204" t="s">
        <v>1302</v>
      </c>
      <c r="X204" t="s">
        <v>43</v>
      </c>
      <c r="Y204" t="s">
        <v>1303</v>
      </c>
      <c r="Z204" t="s">
        <v>43</v>
      </c>
      <c r="AA204" t="s">
        <v>43</v>
      </c>
      <c r="AB204" t="s">
        <v>43</v>
      </c>
      <c r="AC204" s="4" t="str">
        <f>VLOOKUP(Table13[[#This Row],[Capacitance]],Values!A$13:B$50,2,0)</f>
        <v>STOCK</v>
      </c>
      <c r="AE204" s="4" t="str">
        <f>CONCATENATE(Table13[[#This Row],[Capacitance]],Table13[[#This Row],[Stock]])</f>
        <v>1ÂuF</v>
      </c>
    </row>
    <row r="205" spans="1:31" hidden="1">
      <c r="A205" t="s">
        <v>28</v>
      </c>
      <c r="B205" t="s">
        <v>1297</v>
      </c>
      <c r="C205" t="s">
        <v>2370</v>
      </c>
      <c r="D205" t="s">
        <v>2371</v>
      </c>
      <c r="E205" t="s">
        <v>32</v>
      </c>
      <c r="F205" t="s">
        <v>2372</v>
      </c>
      <c r="G205">
        <v>490</v>
      </c>
      <c r="H205">
        <v>0</v>
      </c>
      <c r="I205">
        <v>0.16</v>
      </c>
      <c r="J205">
        <v>0</v>
      </c>
      <c r="K205">
        <v>1</v>
      </c>
      <c r="L205" t="s">
        <v>34</v>
      </c>
      <c r="M205" t="s">
        <v>35</v>
      </c>
      <c r="N205" t="s">
        <v>520</v>
      </c>
      <c r="O205" t="s">
        <v>185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1301</v>
      </c>
      <c r="W205" t="s">
        <v>1302</v>
      </c>
      <c r="X205" t="s">
        <v>43</v>
      </c>
      <c r="Y205" t="s">
        <v>1303</v>
      </c>
      <c r="Z205" t="s">
        <v>43</v>
      </c>
      <c r="AA205" t="s">
        <v>43</v>
      </c>
      <c r="AB205" t="s">
        <v>43</v>
      </c>
      <c r="AC205" s="4" t="e">
        <f>VLOOKUP(Table13[[#This Row],[Capacitance]],Values!A$13:B$50,2,0)</f>
        <v>#N/A</v>
      </c>
      <c r="AE205" s="4" t="str">
        <f>CONCATENATE(Table13[[#This Row],[Capacitance]],Table13[[#This Row],[Stock]])</f>
        <v>27pF</v>
      </c>
    </row>
    <row r="206" spans="1:31" hidden="1">
      <c r="A206" t="s">
        <v>28</v>
      </c>
      <c r="B206" t="s">
        <v>1297</v>
      </c>
      <c r="C206" t="s">
        <v>2100</v>
      </c>
      <c r="D206" t="s">
        <v>2101</v>
      </c>
      <c r="E206" t="s">
        <v>32</v>
      </c>
      <c r="F206" t="s">
        <v>1321</v>
      </c>
      <c r="G206">
        <v>9900</v>
      </c>
      <c r="H206">
        <v>0</v>
      </c>
      <c r="I206">
        <v>0.2</v>
      </c>
      <c r="J206">
        <v>0</v>
      </c>
      <c r="K206">
        <v>1</v>
      </c>
      <c r="L206" t="s">
        <v>34</v>
      </c>
      <c r="M206" t="s">
        <v>35</v>
      </c>
      <c r="N206" t="s">
        <v>6749</v>
      </c>
      <c r="O206" t="s">
        <v>37</v>
      </c>
      <c r="P206" t="s">
        <v>64</v>
      </c>
      <c r="Q206" t="s">
        <v>54</v>
      </c>
      <c r="R206" t="s">
        <v>40</v>
      </c>
      <c r="S206" t="s">
        <v>55</v>
      </c>
      <c r="T206" t="s">
        <v>42</v>
      </c>
      <c r="U206" t="s">
        <v>43</v>
      </c>
      <c r="V206" t="s">
        <v>1301</v>
      </c>
      <c r="W206" t="s">
        <v>1302</v>
      </c>
      <c r="X206" t="s">
        <v>43</v>
      </c>
      <c r="Y206" t="s">
        <v>1895</v>
      </c>
      <c r="Z206" t="s">
        <v>43</v>
      </c>
      <c r="AA206" t="s">
        <v>43</v>
      </c>
      <c r="AB206" t="s">
        <v>43</v>
      </c>
      <c r="AC206" s="4" t="str">
        <f>VLOOKUP(Table13[[#This Row],[Capacitance]],Values!A$13:B$50,2,0)</f>
        <v>STOCK</v>
      </c>
      <c r="AE206" s="4" t="str">
        <f>CONCATENATE(Table13[[#This Row],[Capacitance]],Table13[[#This Row],[Stock]])</f>
        <v>1ÂuF</v>
      </c>
    </row>
    <row r="207" spans="1:31" hidden="1">
      <c r="A207" t="s">
        <v>28</v>
      </c>
      <c r="B207" t="s">
        <v>1297</v>
      </c>
      <c r="C207" t="s">
        <v>1898</v>
      </c>
      <c r="D207" t="s">
        <v>1899</v>
      </c>
      <c r="E207" t="s">
        <v>32</v>
      </c>
      <c r="F207" t="s">
        <v>1900</v>
      </c>
      <c r="G207">
        <v>27350</v>
      </c>
      <c r="H207">
        <v>0</v>
      </c>
      <c r="I207">
        <v>0.19</v>
      </c>
      <c r="J207">
        <v>0</v>
      </c>
      <c r="K207">
        <v>1</v>
      </c>
      <c r="L207" t="s">
        <v>34</v>
      </c>
      <c r="M207" t="s">
        <v>35</v>
      </c>
      <c r="N207" t="s">
        <v>420</v>
      </c>
      <c r="O207" t="s">
        <v>72</v>
      </c>
      <c r="P207" t="s">
        <v>38</v>
      </c>
      <c r="Q207" t="s">
        <v>73</v>
      </c>
      <c r="R207" t="s">
        <v>40</v>
      </c>
      <c r="S207" t="s">
        <v>41</v>
      </c>
      <c r="T207" t="s">
        <v>42</v>
      </c>
      <c r="U207" t="s">
        <v>43</v>
      </c>
      <c r="V207" t="s">
        <v>1301</v>
      </c>
      <c r="W207" t="s">
        <v>1302</v>
      </c>
      <c r="X207" t="s">
        <v>43</v>
      </c>
      <c r="Y207" t="s">
        <v>1303</v>
      </c>
      <c r="Z207" t="s">
        <v>43</v>
      </c>
      <c r="AA207" t="s">
        <v>43</v>
      </c>
      <c r="AB207" t="s">
        <v>43</v>
      </c>
      <c r="AC207" s="4" t="e">
        <f>VLOOKUP(Table13[[#This Row],[Capacitance]],Values!A$13:B$50,2,0)</f>
        <v>#N/A</v>
      </c>
      <c r="AE207" s="4" t="str">
        <f>CONCATENATE(Table13[[#This Row],[Capacitance]],Table13[[#This Row],[Stock]])</f>
        <v>3000pF</v>
      </c>
    </row>
    <row r="208" spans="1:31" hidden="1">
      <c r="A208" t="s">
        <v>28</v>
      </c>
      <c r="B208" t="s">
        <v>1297</v>
      </c>
      <c r="C208" t="s">
        <v>1328</v>
      </c>
      <c r="D208" t="s">
        <v>1329</v>
      </c>
      <c r="E208" t="s">
        <v>32</v>
      </c>
      <c r="F208" t="s">
        <v>1330</v>
      </c>
      <c r="G208">
        <v>374593</v>
      </c>
      <c r="H208">
        <v>0</v>
      </c>
      <c r="I208">
        <v>0.1</v>
      </c>
      <c r="J208">
        <v>0</v>
      </c>
      <c r="K208">
        <v>1</v>
      </c>
      <c r="L208" t="s">
        <v>34</v>
      </c>
      <c r="M208" t="s">
        <v>35</v>
      </c>
      <c r="N208" t="s">
        <v>6749</v>
      </c>
      <c r="O208" t="s">
        <v>37</v>
      </c>
      <c r="P208" t="s">
        <v>78</v>
      </c>
      <c r="Q208" t="s">
        <v>54</v>
      </c>
      <c r="R208" t="s">
        <v>40</v>
      </c>
      <c r="S208" t="s">
        <v>55</v>
      </c>
      <c r="T208" t="s">
        <v>42</v>
      </c>
      <c r="U208" t="s">
        <v>43</v>
      </c>
      <c r="V208" t="s">
        <v>1301</v>
      </c>
      <c r="W208" t="s">
        <v>1302</v>
      </c>
      <c r="X208" t="s">
        <v>43</v>
      </c>
      <c r="Y208" t="s">
        <v>1303</v>
      </c>
      <c r="Z208" t="s">
        <v>43</v>
      </c>
      <c r="AA208" t="s">
        <v>43</v>
      </c>
      <c r="AB208" t="s">
        <v>43</v>
      </c>
      <c r="AC208" s="4" t="str">
        <f>VLOOKUP(Table13[[#This Row],[Capacitance]],Values!A$13:B$50,2,0)</f>
        <v>STOCK</v>
      </c>
      <c r="AE208" s="4" t="str">
        <f>CONCATENATE(Table13[[#This Row],[Capacitance]],Table13[[#This Row],[Stock]])</f>
        <v>1ÂuF</v>
      </c>
    </row>
    <row r="209" spans="1:31" hidden="1">
      <c r="A209" t="s">
        <v>28</v>
      </c>
      <c r="B209" t="s">
        <v>1297</v>
      </c>
      <c r="C209" t="s">
        <v>1373</v>
      </c>
      <c r="D209" t="s">
        <v>1374</v>
      </c>
      <c r="E209" t="s">
        <v>32</v>
      </c>
      <c r="F209" t="s">
        <v>1375</v>
      </c>
      <c r="G209">
        <v>406086</v>
      </c>
      <c r="H209">
        <v>0</v>
      </c>
      <c r="I209">
        <v>0.28999999999999998</v>
      </c>
      <c r="J209">
        <v>0</v>
      </c>
      <c r="K209">
        <v>1</v>
      </c>
      <c r="L209" t="s">
        <v>34</v>
      </c>
      <c r="M209" t="s">
        <v>35</v>
      </c>
      <c r="N209" t="s">
        <v>6749</v>
      </c>
      <c r="O209" t="s">
        <v>37</v>
      </c>
      <c r="P209" t="s">
        <v>78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1301</v>
      </c>
      <c r="W209" t="s">
        <v>1302</v>
      </c>
      <c r="X209" t="s">
        <v>43</v>
      </c>
      <c r="Y209" t="s">
        <v>1303</v>
      </c>
      <c r="Z209" t="s">
        <v>43</v>
      </c>
      <c r="AA209" t="s">
        <v>43</v>
      </c>
      <c r="AB209" t="s">
        <v>43</v>
      </c>
      <c r="AC209" s="4" t="str">
        <f>VLOOKUP(Table13[[#This Row],[Capacitance]],Values!A$13:B$50,2,0)</f>
        <v>STOCK</v>
      </c>
      <c r="AE209" s="4" t="str">
        <f>CONCATENATE(Table13[[#This Row],[Capacitance]],Table13[[#This Row],[Stock]])</f>
        <v>1ÂuF</v>
      </c>
    </row>
    <row r="210" spans="1:31" hidden="1">
      <c r="A210" t="s">
        <v>28</v>
      </c>
      <c r="B210" t="s">
        <v>1297</v>
      </c>
      <c r="C210" t="s">
        <v>1920</v>
      </c>
      <c r="D210" t="s">
        <v>1921</v>
      </c>
      <c r="E210" t="s">
        <v>32</v>
      </c>
      <c r="F210" t="s">
        <v>1351</v>
      </c>
      <c r="G210">
        <v>17237</v>
      </c>
      <c r="H210">
        <v>0</v>
      </c>
      <c r="I210">
        <v>0.2</v>
      </c>
      <c r="J210">
        <v>0</v>
      </c>
      <c r="K210">
        <v>1</v>
      </c>
      <c r="L210" t="s">
        <v>34</v>
      </c>
      <c r="M210" t="s">
        <v>35</v>
      </c>
      <c r="N210" t="s">
        <v>6766</v>
      </c>
      <c r="O210" t="s">
        <v>37</v>
      </c>
      <c r="P210" t="s">
        <v>83</v>
      </c>
      <c r="Q210" t="s">
        <v>39</v>
      </c>
      <c r="R210" t="s">
        <v>40</v>
      </c>
      <c r="S210" t="s">
        <v>41</v>
      </c>
      <c r="T210" t="s">
        <v>42</v>
      </c>
      <c r="U210" t="s">
        <v>43</v>
      </c>
      <c r="V210" t="s">
        <v>1301</v>
      </c>
      <c r="W210" t="s">
        <v>1302</v>
      </c>
      <c r="X210" t="s">
        <v>43</v>
      </c>
      <c r="Y210" t="s">
        <v>1303</v>
      </c>
      <c r="Z210" t="s">
        <v>43</v>
      </c>
      <c r="AA210" t="s">
        <v>43</v>
      </c>
      <c r="AB210" t="s">
        <v>43</v>
      </c>
      <c r="AC210" s="4" t="e">
        <f>VLOOKUP(Table13[[#This Row],[Capacitance]],Values!A$13:B$50,2,0)</f>
        <v>#N/A</v>
      </c>
      <c r="AE210" s="4" t="str">
        <f>CONCATENATE(Table13[[#This Row],[Capacitance]],Table13[[#This Row],[Stock]])</f>
        <v>0.47ÂuF</v>
      </c>
    </row>
    <row r="211" spans="1:31" hidden="1">
      <c r="A211" t="s">
        <v>28</v>
      </c>
      <c r="B211" t="s">
        <v>1297</v>
      </c>
      <c r="C211" t="s">
        <v>1670</v>
      </c>
      <c r="D211" t="s">
        <v>1671</v>
      </c>
      <c r="E211" t="s">
        <v>32</v>
      </c>
      <c r="F211" t="s">
        <v>1330</v>
      </c>
      <c r="G211">
        <v>28501</v>
      </c>
      <c r="H211">
        <v>0</v>
      </c>
      <c r="I211">
        <v>0.12</v>
      </c>
      <c r="J211">
        <v>0</v>
      </c>
      <c r="K211">
        <v>1</v>
      </c>
      <c r="L211" t="s">
        <v>34</v>
      </c>
      <c r="M211" t="s">
        <v>35</v>
      </c>
      <c r="N211" t="s">
        <v>6749</v>
      </c>
      <c r="O211" t="s">
        <v>37</v>
      </c>
      <c r="P211" t="s">
        <v>78</v>
      </c>
      <c r="Q211" t="s">
        <v>54</v>
      </c>
      <c r="R211" t="s">
        <v>40</v>
      </c>
      <c r="S211" t="s">
        <v>55</v>
      </c>
      <c r="T211" t="s">
        <v>42</v>
      </c>
      <c r="U211" t="s">
        <v>43</v>
      </c>
      <c r="V211" t="s">
        <v>1301</v>
      </c>
      <c r="W211" t="s">
        <v>1302</v>
      </c>
      <c r="X211" t="s">
        <v>43</v>
      </c>
      <c r="Y211" t="s">
        <v>1303</v>
      </c>
      <c r="Z211" t="s">
        <v>43</v>
      </c>
      <c r="AA211" t="s">
        <v>43</v>
      </c>
      <c r="AB211" t="s">
        <v>43</v>
      </c>
      <c r="AC211" s="4" t="str">
        <f>VLOOKUP(Table13[[#This Row],[Capacitance]],Values!A$13:B$50,2,0)</f>
        <v>STOCK</v>
      </c>
      <c r="AE211" s="4" t="str">
        <f>CONCATENATE(Table13[[#This Row],[Capacitance]],Table13[[#This Row],[Stock]])</f>
        <v>1ÂuF</v>
      </c>
    </row>
    <row r="212" spans="1:31" hidden="1">
      <c r="A212" t="s">
        <v>28</v>
      </c>
      <c r="B212" t="s">
        <v>1297</v>
      </c>
      <c r="C212" t="s">
        <v>1924</v>
      </c>
      <c r="D212" t="s">
        <v>1925</v>
      </c>
      <c r="E212" t="s">
        <v>32</v>
      </c>
      <c r="F212" t="s">
        <v>1926</v>
      </c>
      <c r="G212">
        <v>48811</v>
      </c>
      <c r="H212">
        <v>0</v>
      </c>
      <c r="I212">
        <v>0.19</v>
      </c>
      <c r="J212">
        <v>0</v>
      </c>
      <c r="K212">
        <v>1</v>
      </c>
      <c r="L212" t="s">
        <v>34</v>
      </c>
      <c r="M212" t="s">
        <v>35</v>
      </c>
      <c r="N212" t="s">
        <v>6767</v>
      </c>
      <c r="O212" t="s">
        <v>37</v>
      </c>
      <c r="P212" t="s">
        <v>64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t="s">
        <v>1301</v>
      </c>
      <c r="W212" t="s">
        <v>1302</v>
      </c>
      <c r="X212" t="s">
        <v>43</v>
      </c>
      <c r="Y212" t="s">
        <v>1303</v>
      </c>
      <c r="Z212" t="s">
        <v>43</v>
      </c>
      <c r="AA212" t="s">
        <v>43</v>
      </c>
      <c r="AB212" t="s">
        <v>43</v>
      </c>
      <c r="AC212" s="4" t="e">
        <f>VLOOKUP(Table13[[#This Row],[Capacitance]],Values!A$13:B$50,2,0)</f>
        <v>#N/A</v>
      </c>
      <c r="AE212" s="4" t="str">
        <f>CONCATENATE(Table13[[#This Row],[Capacitance]],Table13[[#This Row],[Stock]])</f>
        <v>0.56ÂuF</v>
      </c>
    </row>
    <row r="213" spans="1:31" hidden="1">
      <c r="A213" t="s">
        <v>28</v>
      </c>
      <c r="B213" t="s">
        <v>1297</v>
      </c>
      <c r="C213" t="s">
        <v>1896</v>
      </c>
      <c r="D213" t="s">
        <v>1897</v>
      </c>
      <c r="E213" t="s">
        <v>32</v>
      </c>
      <c r="F213" t="s">
        <v>1330</v>
      </c>
      <c r="G213">
        <v>40915</v>
      </c>
      <c r="H213">
        <v>0</v>
      </c>
      <c r="I213">
        <v>0.19</v>
      </c>
      <c r="J213">
        <v>0</v>
      </c>
      <c r="K213">
        <v>1</v>
      </c>
      <c r="L213" t="s">
        <v>34</v>
      </c>
      <c r="M213" t="s">
        <v>35</v>
      </c>
      <c r="N213" t="s">
        <v>6749</v>
      </c>
      <c r="O213" t="s">
        <v>37</v>
      </c>
      <c r="P213" t="s">
        <v>78</v>
      </c>
      <c r="Q213" t="s">
        <v>54</v>
      </c>
      <c r="R213" t="s">
        <v>40</v>
      </c>
      <c r="S213" t="s">
        <v>55</v>
      </c>
      <c r="T213" t="s">
        <v>42</v>
      </c>
      <c r="U213" t="s">
        <v>43</v>
      </c>
      <c r="V213" t="s">
        <v>1301</v>
      </c>
      <c r="W213" t="s">
        <v>1302</v>
      </c>
      <c r="X213" t="s">
        <v>43</v>
      </c>
      <c r="Y213" t="s">
        <v>1895</v>
      </c>
      <c r="Z213" t="s">
        <v>43</v>
      </c>
      <c r="AA213" t="s">
        <v>43</v>
      </c>
      <c r="AB213" t="s">
        <v>43</v>
      </c>
      <c r="AC213" s="4" t="str">
        <f>VLOOKUP(Table13[[#This Row],[Capacitance]],Values!A$13:B$50,2,0)</f>
        <v>STOCK</v>
      </c>
      <c r="AE213" s="4" t="str">
        <f>CONCATENATE(Table13[[#This Row],[Capacitance]],Table13[[#This Row],[Stock]])</f>
        <v>1ÂuF</v>
      </c>
    </row>
    <row r="214" spans="1:31" hidden="1">
      <c r="A214" t="s">
        <v>28</v>
      </c>
      <c r="B214" t="s">
        <v>1297</v>
      </c>
      <c r="C214" t="s">
        <v>1965</v>
      </c>
      <c r="D214" t="s">
        <v>1966</v>
      </c>
      <c r="E214" t="s">
        <v>32</v>
      </c>
      <c r="F214" t="s">
        <v>1375</v>
      </c>
      <c r="G214">
        <v>18584</v>
      </c>
      <c r="H214">
        <v>0</v>
      </c>
      <c r="I214">
        <v>0.39</v>
      </c>
      <c r="J214">
        <v>0</v>
      </c>
      <c r="K214">
        <v>1</v>
      </c>
      <c r="L214" t="s">
        <v>34</v>
      </c>
      <c r="M214" t="s">
        <v>35</v>
      </c>
      <c r="N214" t="s">
        <v>6749</v>
      </c>
      <c r="O214" t="s">
        <v>37</v>
      </c>
      <c r="P214" t="s">
        <v>78</v>
      </c>
      <c r="Q214" t="s">
        <v>39</v>
      </c>
      <c r="R214" t="s">
        <v>40</v>
      </c>
      <c r="S214" t="s">
        <v>41</v>
      </c>
      <c r="T214" t="s">
        <v>42</v>
      </c>
      <c r="U214" t="s">
        <v>43</v>
      </c>
      <c r="V214" t="s">
        <v>1301</v>
      </c>
      <c r="W214" t="s">
        <v>1302</v>
      </c>
      <c r="X214" t="s">
        <v>43</v>
      </c>
      <c r="Y214" t="s">
        <v>1303</v>
      </c>
      <c r="Z214" t="s">
        <v>43</v>
      </c>
      <c r="AA214" t="s">
        <v>43</v>
      </c>
      <c r="AB214" t="s">
        <v>43</v>
      </c>
      <c r="AC214" s="4" t="str">
        <f>VLOOKUP(Table13[[#This Row],[Capacitance]],Values!A$13:B$50,2,0)</f>
        <v>STOCK</v>
      </c>
      <c r="AE214" s="4" t="str">
        <f>CONCATENATE(Table13[[#This Row],[Capacitance]],Table13[[#This Row],[Stock]])</f>
        <v>1ÂuF</v>
      </c>
    </row>
    <row r="215" spans="1:31" hidden="1">
      <c r="A215" t="s">
        <v>28</v>
      </c>
      <c r="B215" t="s">
        <v>1297</v>
      </c>
      <c r="C215" t="s">
        <v>2030</v>
      </c>
      <c r="D215" t="s">
        <v>2031</v>
      </c>
      <c r="E215" t="s">
        <v>32</v>
      </c>
      <c r="F215" t="s">
        <v>2032</v>
      </c>
      <c r="G215">
        <v>8806</v>
      </c>
      <c r="H215">
        <v>0</v>
      </c>
      <c r="I215">
        <v>0.2</v>
      </c>
      <c r="J215">
        <v>0</v>
      </c>
      <c r="K215">
        <v>1</v>
      </c>
      <c r="L215" t="s">
        <v>34</v>
      </c>
      <c r="M215" t="s">
        <v>35</v>
      </c>
      <c r="N215" t="s">
        <v>420</v>
      </c>
      <c r="O215" t="s">
        <v>72</v>
      </c>
      <c r="P215" t="s">
        <v>38</v>
      </c>
      <c r="Q215" t="s">
        <v>478</v>
      </c>
      <c r="R215" t="s">
        <v>40</v>
      </c>
      <c r="S215" t="s">
        <v>41</v>
      </c>
      <c r="T215" t="s">
        <v>42</v>
      </c>
      <c r="U215" t="s">
        <v>43</v>
      </c>
      <c r="V215" t="s">
        <v>1301</v>
      </c>
      <c r="W215" t="s">
        <v>1302</v>
      </c>
      <c r="X215" t="s">
        <v>43</v>
      </c>
      <c r="Y215" t="s">
        <v>1303</v>
      </c>
      <c r="Z215" t="s">
        <v>43</v>
      </c>
      <c r="AA215" t="s">
        <v>43</v>
      </c>
      <c r="AB215" t="s">
        <v>43</v>
      </c>
      <c r="AC215" s="4" t="e">
        <f>VLOOKUP(Table13[[#This Row],[Capacitance]],Values!A$13:B$50,2,0)</f>
        <v>#N/A</v>
      </c>
      <c r="AE215" s="4" t="str">
        <f>CONCATENATE(Table13[[#This Row],[Capacitance]],Table13[[#This Row],[Stock]])</f>
        <v>3000pF</v>
      </c>
    </row>
    <row r="216" spans="1:31" hidden="1">
      <c r="A216" t="s">
        <v>28</v>
      </c>
      <c r="B216" t="s">
        <v>1297</v>
      </c>
      <c r="C216" t="s">
        <v>1845</v>
      </c>
      <c r="D216" t="s">
        <v>1846</v>
      </c>
      <c r="E216" t="s">
        <v>32</v>
      </c>
      <c r="F216" t="s">
        <v>1847</v>
      </c>
      <c r="G216">
        <v>39021</v>
      </c>
      <c r="H216">
        <v>0</v>
      </c>
      <c r="I216">
        <v>0.16</v>
      </c>
      <c r="J216">
        <v>0</v>
      </c>
      <c r="K216">
        <v>1</v>
      </c>
      <c r="L216" t="s">
        <v>34</v>
      </c>
      <c r="M216" t="s">
        <v>35</v>
      </c>
      <c r="N216" t="s">
        <v>1848</v>
      </c>
      <c r="O216" t="s">
        <v>72</v>
      </c>
      <c r="P216" t="s">
        <v>178</v>
      </c>
      <c r="Q216" t="s">
        <v>73</v>
      </c>
      <c r="R216" t="s">
        <v>40</v>
      </c>
      <c r="S216" t="s">
        <v>41</v>
      </c>
      <c r="T216" t="s">
        <v>42</v>
      </c>
      <c r="U216" t="s">
        <v>43</v>
      </c>
      <c r="V216" t="s">
        <v>1301</v>
      </c>
      <c r="W216" t="s">
        <v>1302</v>
      </c>
      <c r="X216" t="s">
        <v>43</v>
      </c>
      <c r="Y216" t="s">
        <v>1303</v>
      </c>
      <c r="Z216" t="s">
        <v>43</v>
      </c>
      <c r="AA216" t="s">
        <v>43</v>
      </c>
      <c r="AB216" t="s">
        <v>43</v>
      </c>
      <c r="AC216" s="4" t="e">
        <f>VLOOKUP(Table13[[#This Row],[Capacitance]],Values!A$13:B$50,2,0)</f>
        <v>#N/A</v>
      </c>
      <c r="AE216" s="4" t="str">
        <f>CONCATENATE(Table13[[#This Row],[Capacitance]],Table13[[#This Row],[Stock]])</f>
        <v>300pF</v>
      </c>
    </row>
    <row r="217" spans="1:31" hidden="1">
      <c r="A217" t="s">
        <v>28</v>
      </c>
      <c r="B217" t="s">
        <v>1297</v>
      </c>
      <c r="C217" t="s">
        <v>2135</v>
      </c>
      <c r="D217" t="s">
        <v>2136</v>
      </c>
      <c r="E217" t="s">
        <v>32</v>
      </c>
      <c r="F217" t="s">
        <v>2137</v>
      </c>
      <c r="G217">
        <v>25761</v>
      </c>
      <c r="H217">
        <v>0</v>
      </c>
      <c r="I217">
        <v>0.12</v>
      </c>
      <c r="J217">
        <v>0</v>
      </c>
      <c r="K217">
        <v>1</v>
      </c>
      <c r="L217" t="s">
        <v>34</v>
      </c>
      <c r="M217" t="s">
        <v>35</v>
      </c>
      <c r="N217" t="s">
        <v>1848</v>
      </c>
      <c r="O217" t="s">
        <v>72</v>
      </c>
      <c r="P217" t="s">
        <v>38</v>
      </c>
      <c r="Q217" t="s">
        <v>73</v>
      </c>
      <c r="R217" t="s">
        <v>40</v>
      </c>
      <c r="S217" t="s">
        <v>41</v>
      </c>
      <c r="T217" t="s">
        <v>42</v>
      </c>
      <c r="U217" t="s">
        <v>43</v>
      </c>
      <c r="V217" t="s">
        <v>1301</v>
      </c>
      <c r="W217" t="s">
        <v>1302</v>
      </c>
      <c r="X217" t="s">
        <v>43</v>
      </c>
      <c r="Y217" t="s">
        <v>1303</v>
      </c>
      <c r="Z217" t="s">
        <v>43</v>
      </c>
      <c r="AA217" t="s">
        <v>43</v>
      </c>
      <c r="AB217" t="s">
        <v>43</v>
      </c>
      <c r="AC217" s="4" t="e">
        <f>VLOOKUP(Table13[[#This Row],[Capacitance]],Values!A$13:B$50,2,0)</f>
        <v>#N/A</v>
      </c>
      <c r="AE217" s="4" t="str">
        <f>CONCATENATE(Table13[[#This Row],[Capacitance]],Table13[[#This Row],[Stock]])</f>
        <v>300pF</v>
      </c>
    </row>
    <row r="218" spans="1:31" hidden="1">
      <c r="A218" t="s">
        <v>28</v>
      </c>
      <c r="B218" t="s">
        <v>1297</v>
      </c>
      <c r="C218" t="s">
        <v>2041</v>
      </c>
      <c r="D218" t="s">
        <v>2042</v>
      </c>
      <c r="E218" t="s">
        <v>32</v>
      </c>
      <c r="F218" t="s">
        <v>1330</v>
      </c>
      <c r="G218">
        <v>27565</v>
      </c>
      <c r="H218">
        <v>0</v>
      </c>
      <c r="I218">
        <v>0.2</v>
      </c>
      <c r="J218">
        <v>0</v>
      </c>
      <c r="K218">
        <v>1</v>
      </c>
      <c r="L218" t="s">
        <v>34</v>
      </c>
      <c r="M218" t="s">
        <v>35</v>
      </c>
      <c r="N218" t="s">
        <v>6749</v>
      </c>
      <c r="O218" t="s">
        <v>37</v>
      </c>
      <c r="P218" t="s">
        <v>78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1301</v>
      </c>
      <c r="W218" t="s">
        <v>1302</v>
      </c>
      <c r="X218" t="s">
        <v>43</v>
      </c>
      <c r="Y218" t="s">
        <v>1895</v>
      </c>
      <c r="Z218" t="s">
        <v>43</v>
      </c>
      <c r="AA218" t="s">
        <v>43</v>
      </c>
      <c r="AB218" t="s">
        <v>43</v>
      </c>
      <c r="AC218" s="4" t="str">
        <f>VLOOKUP(Table13[[#This Row],[Capacitance]],Values!A$13:B$50,2,0)</f>
        <v>STOCK</v>
      </c>
      <c r="AE218" s="4" t="str">
        <f>CONCATENATE(Table13[[#This Row],[Capacitance]],Table13[[#This Row],[Stock]])</f>
        <v>1ÂuF</v>
      </c>
    </row>
    <row r="219" spans="1:31" hidden="1">
      <c r="A219" t="s">
        <v>28</v>
      </c>
      <c r="B219" t="s">
        <v>1297</v>
      </c>
      <c r="C219" t="s">
        <v>2062</v>
      </c>
      <c r="D219" t="s">
        <v>2063</v>
      </c>
      <c r="E219" t="s">
        <v>32</v>
      </c>
      <c r="F219" t="s">
        <v>2064</v>
      </c>
      <c r="G219">
        <v>12484</v>
      </c>
      <c r="H219">
        <v>0</v>
      </c>
      <c r="I219">
        <v>0.38</v>
      </c>
      <c r="J219">
        <v>0</v>
      </c>
      <c r="K219">
        <v>1</v>
      </c>
      <c r="L219" t="s">
        <v>34</v>
      </c>
      <c r="M219" t="s">
        <v>35</v>
      </c>
      <c r="N219" t="s">
        <v>6749</v>
      </c>
      <c r="O219" t="s">
        <v>52</v>
      </c>
      <c r="P219" t="s">
        <v>78</v>
      </c>
      <c r="Q219" t="s">
        <v>39</v>
      </c>
      <c r="R219" t="s">
        <v>40</v>
      </c>
      <c r="S219" t="s">
        <v>41</v>
      </c>
      <c r="T219" t="s">
        <v>42</v>
      </c>
      <c r="U219" t="s">
        <v>43</v>
      </c>
      <c r="V219" t="s">
        <v>1301</v>
      </c>
      <c r="W219" t="s">
        <v>1302</v>
      </c>
      <c r="X219" t="s">
        <v>43</v>
      </c>
      <c r="Y219" t="s">
        <v>1303</v>
      </c>
      <c r="Z219" t="s">
        <v>43</v>
      </c>
      <c r="AA219" t="s">
        <v>43</v>
      </c>
      <c r="AB219" t="s">
        <v>43</v>
      </c>
      <c r="AC219" s="4" t="str">
        <f>VLOOKUP(Table13[[#This Row],[Capacitance]],Values!A$13:B$50,2,0)</f>
        <v>STOCK</v>
      </c>
      <c r="AE219" s="4" t="str">
        <f>CONCATENATE(Table13[[#This Row],[Capacitance]],Table13[[#This Row],[Stock]])</f>
        <v>1ÂuF</v>
      </c>
    </row>
    <row r="220" spans="1:31" hidden="1">
      <c r="A220" t="s">
        <v>28</v>
      </c>
      <c r="B220" t="s">
        <v>1297</v>
      </c>
      <c r="C220" t="s">
        <v>1622</v>
      </c>
      <c r="D220" t="s">
        <v>1623</v>
      </c>
      <c r="E220" t="s">
        <v>32</v>
      </c>
      <c r="F220" t="s">
        <v>1624</v>
      </c>
      <c r="G220">
        <v>83303</v>
      </c>
      <c r="H220">
        <v>0</v>
      </c>
      <c r="I220">
        <v>0.1</v>
      </c>
      <c r="J220">
        <v>0</v>
      </c>
      <c r="K220">
        <v>1</v>
      </c>
      <c r="L220" t="s">
        <v>34</v>
      </c>
      <c r="M220" t="s">
        <v>35</v>
      </c>
      <c r="N220" t="s">
        <v>1287</v>
      </c>
      <c r="O220" t="s">
        <v>72</v>
      </c>
      <c r="P220" t="s">
        <v>38</v>
      </c>
      <c r="Q220" t="s">
        <v>73</v>
      </c>
      <c r="R220" t="s">
        <v>40</v>
      </c>
      <c r="S220" t="s">
        <v>41</v>
      </c>
      <c r="T220" t="s">
        <v>42</v>
      </c>
      <c r="U220" t="s">
        <v>43</v>
      </c>
      <c r="V220" t="s">
        <v>1301</v>
      </c>
      <c r="W220" t="s">
        <v>1302</v>
      </c>
      <c r="X220" t="s">
        <v>43</v>
      </c>
      <c r="Y220" t="s">
        <v>1303</v>
      </c>
      <c r="Z220" t="s">
        <v>43</v>
      </c>
      <c r="AA220" t="s">
        <v>43</v>
      </c>
      <c r="AB220" t="s">
        <v>43</v>
      </c>
      <c r="AC220" s="4" t="e">
        <f>VLOOKUP(Table13[[#This Row],[Capacitance]],Values!A$13:B$50,2,0)</f>
        <v>#N/A</v>
      </c>
      <c r="AE220" s="4" t="str">
        <f>CONCATENATE(Table13[[#This Row],[Capacitance]],Table13[[#This Row],[Stock]])</f>
        <v>30pF</v>
      </c>
    </row>
    <row r="221" spans="1:31" hidden="1">
      <c r="A221" t="s">
        <v>28</v>
      </c>
      <c r="B221" t="s">
        <v>1297</v>
      </c>
      <c r="C221" t="s">
        <v>1950</v>
      </c>
      <c r="D221" t="s">
        <v>1951</v>
      </c>
      <c r="E221" t="s">
        <v>32</v>
      </c>
      <c r="F221" t="s">
        <v>1952</v>
      </c>
      <c r="G221">
        <v>6047</v>
      </c>
      <c r="H221">
        <v>0</v>
      </c>
      <c r="I221">
        <v>0.24</v>
      </c>
      <c r="J221">
        <v>0</v>
      </c>
      <c r="K221">
        <v>1</v>
      </c>
      <c r="L221" t="s">
        <v>34</v>
      </c>
      <c r="M221" t="s">
        <v>35</v>
      </c>
      <c r="N221" t="s">
        <v>1275</v>
      </c>
      <c r="O221" t="s">
        <v>1257</v>
      </c>
      <c r="P221" t="s">
        <v>178</v>
      </c>
      <c r="Q221" t="s">
        <v>73</v>
      </c>
      <c r="R221" t="s">
        <v>40</v>
      </c>
      <c r="S221" t="s">
        <v>41</v>
      </c>
      <c r="T221" t="s">
        <v>42</v>
      </c>
      <c r="U221" t="s">
        <v>43</v>
      </c>
      <c r="V221" t="s">
        <v>1301</v>
      </c>
      <c r="W221" t="s">
        <v>1302</v>
      </c>
      <c r="X221" t="s">
        <v>43</v>
      </c>
      <c r="Y221" t="s">
        <v>1303</v>
      </c>
      <c r="Z221" t="s">
        <v>43</v>
      </c>
      <c r="AA221" t="s">
        <v>43</v>
      </c>
      <c r="AB221" t="s">
        <v>43</v>
      </c>
      <c r="AC221" s="4" t="e">
        <f>VLOOKUP(Table13[[#This Row],[Capacitance]],Values!A$13:B$50,2,0)</f>
        <v>#N/A</v>
      </c>
      <c r="AE221" s="4" t="str">
        <f>CONCATENATE(Table13[[#This Row],[Capacitance]],Table13[[#This Row],[Stock]])</f>
        <v>4.7pF</v>
      </c>
    </row>
    <row r="222" spans="1:31" hidden="1">
      <c r="A222" t="s">
        <v>28</v>
      </c>
      <c r="B222" t="s">
        <v>1297</v>
      </c>
      <c r="C222" t="s">
        <v>2126</v>
      </c>
      <c r="D222" t="s">
        <v>2127</v>
      </c>
      <c r="E222" t="s">
        <v>32</v>
      </c>
      <c r="F222" t="s">
        <v>2128</v>
      </c>
      <c r="G222">
        <v>533372</v>
      </c>
      <c r="H222">
        <v>0</v>
      </c>
      <c r="I222">
        <v>0.1</v>
      </c>
      <c r="J222">
        <v>0</v>
      </c>
      <c r="K222">
        <v>1</v>
      </c>
      <c r="L222" t="s">
        <v>34</v>
      </c>
      <c r="M222" t="s">
        <v>35</v>
      </c>
      <c r="N222" t="s">
        <v>6749</v>
      </c>
      <c r="O222" t="s">
        <v>189</v>
      </c>
      <c r="P222" t="s">
        <v>78</v>
      </c>
      <c r="Q222" t="s">
        <v>190</v>
      </c>
      <c r="R222" t="s">
        <v>40</v>
      </c>
      <c r="S222" t="s">
        <v>191</v>
      </c>
      <c r="T222" t="s">
        <v>42</v>
      </c>
      <c r="U222" t="s">
        <v>43</v>
      </c>
      <c r="V222" t="s">
        <v>1301</v>
      </c>
      <c r="W222" t="s">
        <v>1302</v>
      </c>
      <c r="X222" t="s">
        <v>43</v>
      </c>
      <c r="Y222" t="s">
        <v>1303</v>
      </c>
      <c r="Z222" t="s">
        <v>43</v>
      </c>
      <c r="AA222" t="s">
        <v>43</v>
      </c>
      <c r="AB222" t="s">
        <v>43</v>
      </c>
      <c r="AC222" s="4" t="str">
        <f>VLOOKUP(Table13[[#This Row],[Capacitance]],Values!A$13:B$50,2,0)</f>
        <v>STOCK</v>
      </c>
      <c r="AE222" s="4" t="str">
        <f>CONCATENATE(Table13[[#This Row],[Capacitance]],Table13[[#This Row],[Stock]])</f>
        <v>1ÂuF</v>
      </c>
    </row>
    <row r="223" spans="1:31" hidden="1">
      <c r="A223" t="s">
        <v>28</v>
      </c>
      <c r="B223" t="s">
        <v>1297</v>
      </c>
      <c r="C223" t="s">
        <v>1695</v>
      </c>
      <c r="D223" t="s">
        <v>1696</v>
      </c>
      <c r="E223" t="s">
        <v>32</v>
      </c>
      <c r="F223" t="s">
        <v>1697</v>
      </c>
      <c r="G223">
        <v>41102</v>
      </c>
      <c r="H223">
        <v>0</v>
      </c>
      <c r="I223">
        <v>0.11</v>
      </c>
      <c r="J223">
        <v>0</v>
      </c>
      <c r="K223">
        <v>1</v>
      </c>
      <c r="L223" t="s">
        <v>34</v>
      </c>
      <c r="M223" t="s">
        <v>35</v>
      </c>
      <c r="N223" t="s">
        <v>1287</v>
      </c>
      <c r="O223" t="s">
        <v>72</v>
      </c>
      <c r="P223" t="s">
        <v>178</v>
      </c>
      <c r="Q223" t="s">
        <v>73</v>
      </c>
      <c r="R223" t="s">
        <v>40</v>
      </c>
      <c r="S223" t="s">
        <v>41</v>
      </c>
      <c r="T223" t="s">
        <v>42</v>
      </c>
      <c r="U223" t="s">
        <v>43</v>
      </c>
      <c r="V223" t="s">
        <v>1301</v>
      </c>
      <c r="W223" t="s">
        <v>1302</v>
      </c>
      <c r="X223" t="s">
        <v>43</v>
      </c>
      <c r="Y223" t="s">
        <v>1303</v>
      </c>
      <c r="Z223" t="s">
        <v>43</v>
      </c>
      <c r="AA223" t="s">
        <v>43</v>
      </c>
      <c r="AB223" t="s">
        <v>43</v>
      </c>
      <c r="AC223" s="4" t="e">
        <f>VLOOKUP(Table13[[#This Row],[Capacitance]],Values!A$13:B$50,2,0)</f>
        <v>#N/A</v>
      </c>
      <c r="AE223" s="4" t="str">
        <f>CONCATENATE(Table13[[#This Row],[Capacitance]],Table13[[#This Row],[Stock]])</f>
        <v>30pF</v>
      </c>
    </row>
    <row r="224" spans="1:31">
      <c r="A224" t="s">
        <v>28</v>
      </c>
      <c r="B224" t="s">
        <v>1297</v>
      </c>
      <c r="C224" t="s">
        <v>1958</v>
      </c>
      <c r="D224" t="s">
        <v>1959</v>
      </c>
      <c r="E224" t="s">
        <v>32</v>
      </c>
      <c r="F224" t="s">
        <v>1960</v>
      </c>
      <c r="G224">
        <v>26762</v>
      </c>
      <c r="H224">
        <v>0</v>
      </c>
      <c r="I224">
        <v>0.25</v>
      </c>
      <c r="J224">
        <v>0</v>
      </c>
      <c r="K224">
        <v>1</v>
      </c>
      <c r="L224" t="s">
        <v>34</v>
      </c>
      <c r="M224" t="s">
        <v>35</v>
      </c>
      <c r="N224" t="s">
        <v>6772</v>
      </c>
      <c r="O224" t="s">
        <v>37</v>
      </c>
      <c r="P224" t="s">
        <v>64</v>
      </c>
      <c r="Q224" t="s">
        <v>54</v>
      </c>
      <c r="R224" t="s">
        <v>40</v>
      </c>
      <c r="S224" t="s">
        <v>55</v>
      </c>
      <c r="T224" t="s">
        <v>42</v>
      </c>
      <c r="U224" t="s">
        <v>43</v>
      </c>
      <c r="V224" t="s">
        <v>1301</v>
      </c>
      <c r="W224" t="s">
        <v>1302</v>
      </c>
      <c r="X224" t="s">
        <v>43</v>
      </c>
      <c r="Y224" t="s">
        <v>1303</v>
      </c>
      <c r="Z224" t="s">
        <v>43</v>
      </c>
      <c r="AA224" t="s">
        <v>43</v>
      </c>
      <c r="AB224" t="s">
        <v>43</v>
      </c>
      <c r="AC224" s="4" t="e">
        <f>VLOOKUP(Table13[[#This Row],[Capacitance]],Values!A$13:B$50,2,0)</f>
        <v>#N/A</v>
      </c>
      <c r="AD224" t="s">
        <v>1290</v>
      </c>
      <c r="AE224" s="4" t="str">
        <f>CONCATENATE(Table13[[#This Row],[Capacitance]],Table13[[#This Row],[Stock]])</f>
        <v>3.3ÂuFStock</v>
      </c>
    </row>
    <row r="225" spans="1:31" hidden="1">
      <c r="A225" t="s">
        <v>28</v>
      </c>
      <c r="B225" t="s">
        <v>1297</v>
      </c>
      <c r="C225" t="s">
        <v>2154</v>
      </c>
      <c r="D225" t="s">
        <v>2155</v>
      </c>
      <c r="E225" t="s">
        <v>32</v>
      </c>
      <c r="F225" t="s">
        <v>2156</v>
      </c>
      <c r="G225">
        <v>11990</v>
      </c>
      <c r="H225">
        <v>0</v>
      </c>
      <c r="I225">
        <v>0.1</v>
      </c>
      <c r="J225">
        <v>0</v>
      </c>
      <c r="K225">
        <v>1</v>
      </c>
      <c r="L225" t="s">
        <v>34</v>
      </c>
      <c r="M225" t="s">
        <v>35</v>
      </c>
      <c r="N225" t="s">
        <v>6749</v>
      </c>
      <c r="O225" t="s">
        <v>52</v>
      </c>
      <c r="P225" t="s">
        <v>78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1301</v>
      </c>
      <c r="W225" t="s">
        <v>1302</v>
      </c>
      <c r="X225" t="s">
        <v>43</v>
      </c>
      <c r="Y225" t="s">
        <v>1303</v>
      </c>
      <c r="Z225" t="s">
        <v>43</v>
      </c>
      <c r="AA225" t="s">
        <v>43</v>
      </c>
      <c r="AB225" t="s">
        <v>43</v>
      </c>
      <c r="AC225" s="4" t="str">
        <f>VLOOKUP(Table13[[#This Row],[Capacitance]],Values!A$13:B$50,2,0)</f>
        <v>STOCK</v>
      </c>
      <c r="AE225" s="4" t="str">
        <f>CONCATENATE(Table13[[#This Row],[Capacitance]],Table13[[#This Row],[Stock]])</f>
        <v>1ÂuF</v>
      </c>
    </row>
    <row r="226" spans="1:31" hidden="1">
      <c r="A226" t="s">
        <v>28</v>
      </c>
      <c r="B226" t="s">
        <v>1297</v>
      </c>
      <c r="C226" t="s">
        <v>1322</v>
      </c>
      <c r="D226" t="s">
        <v>1323</v>
      </c>
      <c r="E226" t="s">
        <v>32</v>
      </c>
      <c r="F226" t="s">
        <v>1324</v>
      </c>
      <c r="G226">
        <v>889720</v>
      </c>
      <c r="H226">
        <v>0</v>
      </c>
      <c r="I226">
        <v>0.1</v>
      </c>
      <c r="J226">
        <v>0</v>
      </c>
      <c r="K226">
        <v>1</v>
      </c>
      <c r="L226" t="s">
        <v>34</v>
      </c>
      <c r="M226" t="s">
        <v>35</v>
      </c>
      <c r="N226" t="s">
        <v>6749</v>
      </c>
      <c r="O226" t="s">
        <v>37</v>
      </c>
      <c r="P226" t="s">
        <v>83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1301</v>
      </c>
      <c r="W226" t="s">
        <v>1302</v>
      </c>
      <c r="X226" t="s">
        <v>43</v>
      </c>
      <c r="Y226" t="s">
        <v>1303</v>
      </c>
      <c r="Z226" t="s">
        <v>43</v>
      </c>
      <c r="AA226" t="s">
        <v>43</v>
      </c>
      <c r="AB226" t="s">
        <v>43</v>
      </c>
      <c r="AC226" s="4" t="str">
        <f>VLOOKUP(Table13[[#This Row],[Capacitance]],Values!A$13:B$50,2,0)</f>
        <v>STOCK</v>
      </c>
      <c r="AE226" s="4" t="str">
        <f>CONCATENATE(Table13[[#This Row],[Capacitance]],Table13[[#This Row],[Stock]])</f>
        <v>1ÂuF</v>
      </c>
    </row>
    <row r="227" spans="1:31" hidden="1">
      <c r="A227" t="s">
        <v>28</v>
      </c>
      <c r="B227" t="s">
        <v>1297</v>
      </c>
      <c r="C227" t="s">
        <v>1376</v>
      </c>
      <c r="D227" t="s">
        <v>1377</v>
      </c>
      <c r="E227" t="s">
        <v>32</v>
      </c>
      <c r="F227" t="s">
        <v>1378</v>
      </c>
      <c r="G227">
        <v>511906</v>
      </c>
      <c r="H227">
        <v>0</v>
      </c>
      <c r="I227">
        <v>0.32</v>
      </c>
      <c r="J227">
        <v>0</v>
      </c>
      <c r="K227">
        <v>1</v>
      </c>
      <c r="L227" t="s">
        <v>34</v>
      </c>
      <c r="M227" t="s">
        <v>35</v>
      </c>
      <c r="N227" t="s">
        <v>6749</v>
      </c>
      <c r="O227" t="s">
        <v>37</v>
      </c>
      <c r="P227" t="s">
        <v>83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t="s">
        <v>1301</v>
      </c>
      <c r="W227" t="s">
        <v>1302</v>
      </c>
      <c r="X227" t="s">
        <v>43</v>
      </c>
      <c r="Y227" t="s">
        <v>1303</v>
      </c>
      <c r="Z227" t="s">
        <v>43</v>
      </c>
      <c r="AA227" t="s">
        <v>43</v>
      </c>
      <c r="AB227" t="s">
        <v>43</v>
      </c>
      <c r="AC227" s="4" t="str">
        <f>VLOOKUP(Table13[[#This Row],[Capacitance]],Values!A$13:B$50,2,0)</f>
        <v>STOCK</v>
      </c>
      <c r="AE227" s="4" t="str">
        <f>CONCATENATE(Table13[[#This Row],[Capacitance]],Table13[[#This Row],[Stock]])</f>
        <v>1ÂuF</v>
      </c>
    </row>
    <row r="228" spans="1:31" hidden="1">
      <c r="A228" t="s">
        <v>28</v>
      </c>
      <c r="B228" t="s">
        <v>1297</v>
      </c>
      <c r="C228" t="s">
        <v>1967</v>
      </c>
      <c r="D228" t="s">
        <v>1968</v>
      </c>
      <c r="E228" t="s">
        <v>32</v>
      </c>
      <c r="F228" t="s">
        <v>1969</v>
      </c>
      <c r="G228">
        <v>23126</v>
      </c>
      <c r="H228">
        <v>0</v>
      </c>
      <c r="I228">
        <v>0.56000000000000005</v>
      </c>
      <c r="J228">
        <v>0</v>
      </c>
      <c r="K228">
        <v>1</v>
      </c>
      <c r="L228" t="s">
        <v>34</v>
      </c>
      <c r="M228" t="s">
        <v>35</v>
      </c>
      <c r="N228" t="s">
        <v>230</v>
      </c>
      <c r="O228" t="s">
        <v>37</v>
      </c>
      <c r="P228" t="s">
        <v>287</v>
      </c>
      <c r="Q228" t="s">
        <v>39</v>
      </c>
      <c r="R228" t="s">
        <v>40</v>
      </c>
      <c r="S228" t="s">
        <v>41</v>
      </c>
      <c r="T228" t="s">
        <v>42</v>
      </c>
      <c r="U228" t="s">
        <v>43</v>
      </c>
      <c r="V228" t="s">
        <v>1301</v>
      </c>
      <c r="W228" t="s">
        <v>1302</v>
      </c>
      <c r="X228" t="s">
        <v>43</v>
      </c>
      <c r="Y228" t="s">
        <v>1303</v>
      </c>
      <c r="Z228" t="s">
        <v>43</v>
      </c>
      <c r="AA228" t="s">
        <v>43</v>
      </c>
      <c r="AB228" t="s">
        <v>43</v>
      </c>
      <c r="AC228" s="4" t="e">
        <f>VLOOKUP(Table13[[#This Row],[Capacitance]],Values!A$13:B$50,2,0)</f>
        <v>#N/A</v>
      </c>
      <c r="AE228" s="4" t="str">
        <f>CONCATENATE(Table13[[#This Row],[Capacitance]],Table13[[#This Row],[Stock]])</f>
        <v>1500pF</v>
      </c>
    </row>
    <row r="229" spans="1:31" hidden="1">
      <c r="A229" t="s">
        <v>28</v>
      </c>
      <c r="B229" t="s">
        <v>1297</v>
      </c>
      <c r="C229" t="s">
        <v>1970</v>
      </c>
      <c r="D229" t="s">
        <v>1971</v>
      </c>
      <c r="E229" t="s">
        <v>32</v>
      </c>
      <c r="F229" t="s">
        <v>1972</v>
      </c>
      <c r="G229">
        <v>11547</v>
      </c>
      <c r="H229">
        <v>0</v>
      </c>
      <c r="I229">
        <v>0.56000000000000005</v>
      </c>
      <c r="J229">
        <v>0</v>
      </c>
      <c r="K229">
        <v>1</v>
      </c>
      <c r="L229" t="s">
        <v>34</v>
      </c>
      <c r="M229" t="s">
        <v>35</v>
      </c>
      <c r="N229" t="s">
        <v>292</v>
      </c>
      <c r="O229" t="s">
        <v>37</v>
      </c>
      <c r="P229" t="s">
        <v>287</v>
      </c>
      <c r="Q229" t="s">
        <v>39</v>
      </c>
      <c r="R229" t="s">
        <v>40</v>
      </c>
      <c r="S229" t="s">
        <v>41</v>
      </c>
      <c r="T229" t="s">
        <v>42</v>
      </c>
      <c r="U229" t="s">
        <v>43</v>
      </c>
      <c r="V229" t="s">
        <v>1301</v>
      </c>
      <c r="W229" t="s">
        <v>1302</v>
      </c>
      <c r="X229" t="s">
        <v>43</v>
      </c>
      <c r="Y229" t="s">
        <v>1303</v>
      </c>
      <c r="Z229" t="s">
        <v>43</v>
      </c>
      <c r="AA229" t="s">
        <v>43</v>
      </c>
      <c r="AB229" t="s">
        <v>43</v>
      </c>
      <c r="AC229" s="4" t="e">
        <f>VLOOKUP(Table13[[#This Row],[Capacitance]],Values!A$13:B$50,2,0)</f>
        <v>#N/A</v>
      </c>
      <c r="AE229" s="4" t="str">
        <f>CONCATENATE(Table13[[#This Row],[Capacitance]],Table13[[#This Row],[Stock]])</f>
        <v>330pF</v>
      </c>
    </row>
    <row r="230" spans="1:31" hidden="1">
      <c r="A230" t="s">
        <v>28</v>
      </c>
      <c r="B230" t="s">
        <v>1297</v>
      </c>
      <c r="C230" t="s">
        <v>1655</v>
      </c>
      <c r="D230" t="s">
        <v>1656</v>
      </c>
      <c r="E230" t="s">
        <v>32</v>
      </c>
      <c r="F230" t="s">
        <v>1657</v>
      </c>
      <c r="G230">
        <v>87860</v>
      </c>
      <c r="H230">
        <v>0</v>
      </c>
      <c r="I230">
        <v>0.1</v>
      </c>
      <c r="J230">
        <v>0</v>
      </c>
      <c r="K230">
        <v>1</v>
      </c>
      <c r="L230" t="s">
        <v>34</v>
      </c>
      <c r="M230" t="s">
        <v>35</v>
      </c>
      <c r="N230" t="s">
        <v>6749</v>
      </c>
      <c r="O230" t="s">
        <v>189</v>
      </c>
      <c r="P230" t="s">
        <v>83</v>
      </c>
      <c r="Q230" t="s">
        <v>190</v>
      </c>
      <c r="R230" t="s">
        <v>40</v>
      </c>
      <c r="S230" t="s">
        <v>191</v>
      </c>
      <c r="T230" t="s">
        <v>42</v>
      </c>
      <c r="U230" t="s">
        <v>43</v>
      </c>
      <c r="V230" t="s">
        <v>1301</v>
      </c>
      <c r="W230" t="s">
        <v>1302</v>
      </c>
      <c r="X230" t="s">
        <v>43</v>
      </c>
      <c r="Y230" t="s">
        <v>1303</v>
      </c>
      <c r="Z230" t="s">
        <v>43</v>
      </c>
      <c r="AA230" t="s">
        <v>43</v>
      </c>
      <c r="AB230" t="s">
        <v>43</v>
      </c>
      <c r="AC230" s="4" t="str">
        <f>VLOOKUP(Table13[[#This Row],[Capacitance]],Values!A$13:B$50,2,0)</f>
        <v>STOCK</v>
      </c>
      <c r="AE230" s="4" t="str">
        <f>CONCATENATE(Table13[[#This Row],[Capacitance]],Table13[[#This Row],[Stock]])</f>
        <v>1ÂuF</v>
      </c>
    </row>
    <row r="231" spans="1:31" hidden="1">
      <c r="A231" t="s">
        <v>28</v>
      </c>
      <c r="B231" t="s">
        <v>1297</v>
      </c>
      <c r="C231" t="s">
        <v>1687</v>
      </c>
      <c r="D231" t="s">
        <v>1688</v>
      </c>
      <c r="E231" t="s">
        <v>32</v>
      </c>
      <c r="F231" t="s">
        <v>1324</v>
      </c>
      <c r="G231">
        <v>59680</v>
      </c>
      <c r="H231">
        <v>0</v>
      </c>
      <c r="I231">
        <v>0.11</v>
      </c>
      <c r="J231">
        <v>0</v>
      </c>
      <c r="K231">
        <v>1</v>
      </c>
      <c r="L231" t="s">
        <v>34</v>
      </c>
      <c r="M231" t="s">
        <v>35</v>
      </c>
      <c r="N231" t="s">
        <v>6749</v>
      </c>
      <c r="O231" t="s">
        <v>37</v>
      </c>
      <c r="P231" t="s">
        <v>83</v>
      </c>
      <c r="Q231" t="s">
        <v>54</v>
      </c>
      <c r="R231" t="s">
        <v>40</v>
      </c>
      <c r="S231" t="s">
        <v>55</v>
      </c>
      <c r="T231" t="s">
        <v>42</v>
      </c>
      <c r="U231" t="s">
        <v>43</v>
      </c>
      <c r="V231" t="s">
        <v>1301</v>
      </c>
      <c r="W231" t="s">
        <v>1302</v>
      </c>
      <c r="X231" t="s">
        <v>43</v>
      </c>
      <c r="Y231" t="s">
        <v>1303</v>
      </c>
      <c r="Z231" t="s">
        <v>43</v>
      </c>
      <c r="AA231" t="s">
        <v>43</v>
      </c>
      <c r="AB231" t="s">
        <v>43</v>
      </c>
      <c r="AC231" s="4" t="str">
        <f>VLOOKUP(Table13[[#This Row],[Capacitance]],Values!A$13:B$50,2,0)</f>
        <v>STOCK</v>
      </c>
      <c r="AE231" s="4" t="str">
        <f>CONCATENATE(Table13[[#This Row],[Capacitance]],Table13[[#This Row],[Stock]])</f>
        <v>1ÂuF</v>
      </c>
    </row>
    <row r="232" spans="1:31" hidden="1">
      <c r="A232" t="s">
        <v>28</v>
      </c>
      <c r="B232" t="s">
        <v>1297</v>
      </c>
      <c r="C232" t="s">
        <v>2087</v>
      </c>
      <c r="D232" t="s">
        <v>2088</v>
      </c>
      <c r="E232" t="s">
        <v>32</v>
      </c>
      <c r="F232" t="s">
        <v>2089</v>
      </c>
      <c r="G232">
        <v>4000</v>
      </c>
      <c r="H232">
        <v>0</v>
      </c>
      <c r="I232">
        <v>0.28000000000000003</v>
      </c>
      <c r="J232">
        <v>0</v>
      </c>
      <c r="K232">
        <v>1</v>
      </c>
      <c r="L232" t="s">
        <v>34</v>
      </c>
      <c r="M232" t="s">
        <v>35</v>
      </c>
      <c r="N232" t="s">
        <v>6749</v>
      </c>
      <c r="O232" t="s">
        <v>52</v>
      </c>
      <c r="P232" t="s">
        <v>83</v>
      </c>
      <c r="Q232" t="s">
        <v>54</v>
      </c>
      <c r="R232" t="s">
        <v>40</v>
      </c>
      <c r="S232" t="s">
        <v>55</v>
      </c>
      <c r="T232" t="s">
        <v>42</v>
      </c>
      <c r="U232" t="s">
        <v>43</v>
      </c>
      <c r="V232" t="s">
        <v>1301</v>
      </c>
      <c r="W232" t="s">
        <v>1302</v>
      </c>
      <c r="X232" t="s">
        <v>43</v>
      </c>
      <c r="Y232" t="s">
        <v>2090</v>
      </c>
      <c r="Z232" t="s">
        <v>43</v>
      </c>
      <c r="AA232" t="s">
        <v>43</v>
      </c>
      <c r="AB232" t="s">
        <v>43</v>
      </c>
      <c r="AC232" s="4" t="str">
        <f>VLOOKUP(Table13[[#This Row],[Capacitance]],Values!A$13:B$50,2,0)</f>
        <v>STOCK</v>
      </c>
      <c r="AE232" s="4" t="str">
        <f>CONCATENATE(Table13[[#This Row],[Capacitance]],Table13[[#This Row],[Stock]])</f>
        <v>1ÂuF</v>
      </c>
    </row>
    <row r="233" spans="1:31" hidden="1">
      <c r="A233" t="s">
        <v>28</v>
      </c>
      <c r="B233" t="s">
        <v>1297</v>
      </c>
      <c r="C233" t="s">
        <v>1944</v>
      </c>
      <c r="D233" t="s">
        <v>1945</v>
      </c>
      <c r="E233" t="s">
        <v>32</v>
      </c>
      <c r="F233" t="s">
        <v>1946</v>
      </c>
      <c r="G233">
        <v>40739</v>
      </c>
      <c r="H233">
        <v>0</v>
      </c>
      <c r="I233">
        <v>0.25</v>
      </c>
      <c r="J233">
        <v>0</v>
      </c>
      <c r="K233">
        <v>1</v>
      </c>
      <c r="L233" t="s">
        <v>34</v>
      </c>
      <c r="M233" t="s">
        <v>35</v>
      </c>
      <c r="N233" t="s">
        <v>304</v>
      </c>
      <c r="O233" t="s">
        <v>185</v>
      </c>
      <c r="P233" t="s">
        <v>38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1301</v>
      </c>
      <c r="W233" t="s">
        <v>1302</v>
      </c>
      <c r="X233" t="s">
        <v>43</v>
      </c>
      <c r="Y233" t="s">
        <v>1303</v>
      </c>
      <c r="Z233" t="s">
        <v>43</v>
      </c>
      <c r="AA233" t="s">
        <v>43</v>
      </c>
      <c r="AB233" t="s">
        <v>43</v>
      </c>
      <c r="AC233" s="4" t="str">
        <f>VLOOKUP(Table13[[#This Row],[Capacitance]],Values!A$13:B$50,2,0)</f>
        <v>STOCK</v>
      </c>
      <c r="AE233" s="4" t="str">
        <f>CONCATENATE(Table13[[#This Row],[Capacitance]],Table13[[#This Row],[Stock]])</f>
        <v>2200pF</v>
      </c>
    </row>
    <row r="234" spans="1:31" hidden="1">
      <c r="A234" t="s">
        <v>28</v>
      </c>
      <c r="B234" t="s">
        <v>1297</v>
      </c>
      <c r="C234" t="s">
        <v>1983</v>
      </c>
      <c r="D234" t="s">
        <v>1984</v>
      </c>
      <c r="E234" t="s">
        <v>32</v>
      </c>
      <c r="F234" t="s">
        <v>1985</v>
      </c>
      <c r="G234">
        <v>16996</v>
      </c>
      <c r="H234">
        <v>0</v>
      </c>
      <c r="I234">
        <v>0.11</v>
      </c>
      <c r="J234">
        <v>0</v>
      </c>
      <c r="K234">
        <v>1</v>
      </c>
      <c r="L234" t="s">
        <v>34</v>
      </c>
      <c r="M234" t="s">
        <v>35</v>
      </c>
      <c r="N234" t="s">
        <v>104</v>
      </c>
      <c r="O234" t="s">
        <v>37</v>
      </c>
      <c r="P234" t="s">
        <v>178</v>
      </c>
      <c r="Q234" t="s">
        <v>39</v>
      </c>
      <c r="R234" t="s">
        <v>40</v>
      </c>
      <c r="S234" t="s">
        <v>41</v>
      </c>
      <c r="T234" t="s">
        <v>42</v>
      </c>
      <c r="U234" t="s">
        <v>43</v>
      </c>
      <c r="V234" t="s">
        <v>1301</v>
      </c>
      <c r="W234" t="s">
        <v>1302</v>
      </c>
      <c r="X234" t="s">
        <v>43</v>
      </c>
      <c r="Y234" t="s">
        <v>1303</v>
      </c>
      <c r="Z234" t="s">
        <v>43</v>
      </c>
      <c r="AA234" t="s">
        <v>43</v>
      </c>
      <c r="AB234" t="s">
        <v>43</v>
      </c>
      <c r="AC234" s="4" t="e">
        <f>VLOOKUP(Table13[[#This Row],[Capacitance]],Values!A$13:B$50,2,0)</f>
        <v>#N/A</v>
      </c>
      <c r="AE234" s="4" t="str">
        <f>CONCATENATE(Table13[[#This Row],[Capacitance]],Table13[[#This Row],[Stock]])</f>
        <v>8200pF</v>
      </c>
    </row>
    <row r="235" spans="1:31" hidden="1">
      <c r="A235" t="s">
        <v>28</v>
      </c>
      <c r="B235" t="s">
        <v>1297</v>
      </c>
      <c r="C235" t="s">
        <v>2110</v>
      </c>
      <c r="D235" t="s">
        <v>2111</v>
      </c>
      <c r="E235" t="s">
        <v>32</v>
      </c>
      <c r="F235" t="s">
        <v>1324</v>
      </c>
      <c r="G235">
        <v>3740</v>
      </c>
      <c r="H235">
        <v>0</v>
      </c>
      <c r="I235">
        <v>0.28000000000000003</v>
      </c>
      <c r="J235">
        <v>0</v>
      </c>
      <c r="K235">
        <v>1</v>
      </c>
      <c r="L235" t="s">
        <v>34</v>
      </c>
      <c r="M235" t="s">
        <v>35</v>
      </c>
      <c r="N235" t="s">
        <v>6749</v>
      </c>
      <c r="O235" t="s">
        <v>37</v>
      </c>
      <c r="P235" t="s">
        <v>83</v>
      </c>
      <c r="Q235" t="s">
        <v>54</v>
      </c>
      <c r="R235" t="s">
        <v>40</v>
      </c>
      <c r="S235" t="s">
        <v>55</v>
      </c>
      <c r="T235" t="s">
        <v>42</v>
      </c>
      <c r="U235" t="s">
        <v>43</v>
      </c>
      <c r="V235" t="s">
        <v>1301</v>
      </c>
      <c r="W235" t="s">
        <v>1302</v>
      </c>
      <c r="X235" t="s">
        <v>43</v>
      </c>
      <c r="Y235" t="s">
        <v>1895</v>
      </c>
      <c r="Z235" t="s">
        <v>43</v>
      </c>
      <c r="AA235" t="s">
        <v>43</v>
      </c>
      <c r="AB235" t="s">
        <v>43</v>
      </c>
      <c r="AC235" s="4" t="str">
        <f>VLOOKUP(Table13[[#This Row],[Capacitance]],Values!A$13:B$50,2,0)</f>
        <v>STOCK</v>
      </c>
      <c r="AE235" s="4" t="str">
        <f>CONCATENATE(Table13[[#This Row],[Capacitance]],Table13[[#This Row],[Stock]])</f>
        <v>1ÂuF</v>
      </c>
    </row>
    <row r="236" spans="1:31" hidden="1">
      <c r="A236" t="s">
        <v>28</v>
      </c>
      <c r="B236" t="s">
        <v>1297</v>
      </c>
      <c r="C236" t="s">
        <v>1540</v>
      </c>
      <c r="D236" t="s">
        <v>1541</v>
      </c>
      <c r="E236" t="s">
        <v>32</v>
      </c>
      <c r="F236" t="s">
        <v>1542</v>
      </c>
      <c r="G236">
        <v>140363</v>
      </c>
      <c r="H236">
        <v>0</v>
      </c>
      <c r="I236">
        <v>0.1</v>
      </c>
      <c r="J236">
        <v>0</v>
      </c>
      <c r="K236">
        <v>1</v>
      </c>
      <c r="L236" t="s">
        <v>34</v>
      </c>
      <c r="M236" t="s">
        <v>35</v>
      </c>
      <c r="N236" t="s">
        <v>292</v>
      </c>
      <c r="O236" t="s">
        <v>72</v>
      </c>
      <c r="P236" t="s">
        <v>38</v>
      </c>
      <c r="Q236" t="s">
        <v>73</v>
      </c>
      <c r="R236" t="s">
        <v>40</v>
      </c>
      <c r="S236" t="s">
        <v>41</v>
      </c>
      <c r="T236" t="s">
        <v>42</v>
      </c>
      <c r="U236" t="s">
        <v>43</v>
      </c>
      <c r="V236" t="s">
        <v>1301</v>
      </c>
      <c r="W236" t="s">
        <v>1302</v>
      </c>
      <c r="X236" t="s">
        <v>43</v>
      </c>
      <c r="Y236" t="s">
        <v>1303</v>
      </c>
      <c r="Z236" t="s">
        <v>43</v>
      </c>
      <c r="AA236" t="s">
        <v>43</v>
      </c>
      <c r="AB236" t="s">
        <v>43</v>
      </c>
      <c r="AC236" s="4" t="e">
        <f>VLOOKUP(Table13[[#This Row],[Capacitance]],Values!A$13:B$50,2,0)</f>
        <v>#N/A</v>
      </c>
      <c r="AE236" s="4" t="str">
        <f>CONCATENATE(Table13[[#This Row],[Capacitance]],Table13[[#This Row],[Stock]])</f>
        <v>330pF</v>
      </c>
    </row>
    <row r="237" spans="1:31" hidden="1">
      <c r="A237" t="s">
        <v>28</v>
      </c>
      <c r="B237" t="s">
        <v>1297</v>
      </c>
      <c r="C237" t="s">
        <v>1990</v>
      </c>
      <c r="D237" t="s">
        <v>1991</v>
      </c>
      <c r="E237" t="s">
        <v>32</v>
      </c>
      <c r="F237" t="s">
        <v>1669</v>
      </c>
      <c r="G237">
        <v>27975</v>
      </c>
      <c r="H237">
        <v>0</v>
      </c>
      <c r="I237">
        <v>0.13</v>
      </c>
      <c r="J237">
        <v>0</v>
      </c>
      <c r="K237">
        <v>1</v>
      </c>
      <c r="L237" t="s">
        <v>34</v>
      </c>
      <c r="M237" t="s">
        <v>35</v>
      </c>
      <c r="N237" t="s">
        <v>6762</v>
      </c>
      <c r="O237" t="s">
        <v>37</v>
      </c>
      <c r="P237" t="s">
        <v>38</v>
      </c>
      <c r="Q237" t="s">
        <v>39</v>
      </c>
      <c r="R237" t="s">
        <v>40</v>
      </c>
      <c r="S237" t="s">
        <v>41</v>
      </c>
      <c r="T237" t="s">
        <v>42</v>
      </c>
      <c r="U237" t="s">
        <v>43</v>
      </c>
      <c r="V237" t="s">
        <v>1301</v>
      </c>
      <c r="W237" t="s">
        <v>1302</v>
      </c>
      <c r="X237" t="s">
        <v>43</v>
      </c>
      <c r="Y237" t="s">
        <v>1303</v>
      </c>
      <c r="Z237" t="s">
        <v>43</v>
      </c>
      <c r="AA237" t="s">
        <v>43</v>
      </c>
      <c r="AB237" t="s">
        <v>43</v>
      </c>
      <c r="AC237" s="4" t="e">
        <f>VLOOKUP(Table13[[#This Row],[Capacitance]],Values!A$13:B$50,2,0)</f>
        <v>#N/A</v>
      </c>
      <c r="AE237" s="4" t="str">
        <f>CONCATENATE(Table13[[#This Row],[Capacitance]],Table13[[#This Row],[Stock]])</f>
        <v>0.068ÂuF</v>
      </c>
    </row>
    <row r="238" spans="1:31" hidden="1">
      <c r="A238" t="s">
        <v>28</v>
      </c>
      <c r="B238" t="s">
        <v>1297</v>
      </c>
      <c r="C238" t="s">
        <v>2258</v>
      </c>
      <c r="D238" t="s">
        <v>2259</v>
      </c>
      <c r="E238" t="s">
        <v>32</v>
      </c>
      <c r="F238" t="s">
        <v>2089</v>
      </c>
      <c r="G238">
        <v>5023</v>
      </c>
      <c r="H238">
        <v>0</v>
      </c>
      <c r="I238">
        <v>0.11</v>
      </c>
      <c r="J238">
        <v>0</v>
      </c>
      <c r="K238">
        <v>1</v>
      </c>
      <c r="L238" t="s">
        <v>34</v>
      </c>
      <c r="M238" t="s">
        <v>35</v>
      </c>
      <c r="N238" t="s">
        <v>6749</v>
      </c>
      <c r="O238" t="s">
        <v>52</v>
      </c>
      <c r="P238" t="s">
        <v>83</v>
      </c>
      <c r="Q238" t="s">
        <v>54</v>
      </c>
      <c r="R238" t="s">
        <v>40</v>
      </c>
      <c r="S238" t="s">
        <v>55</v>
      </c>
      <c r="T238" t="s">
        <v>42</v>
      </c>
      <c r="U238" t="s">
        <v>43</v>
      </c>
      <c r="V238" t="s">
        <v>1301</v>
      </c>
      <c r="W238" t="s">
        <v>1302</v>
      </c>
      <c r="X238" t="s">
        <v>43</v>
      </c>
      <c r="Y238" t="s">
        <v>1303</v>
      </c>
      <c r="Z238" t="s">
        <v>43</v>
      </c>
      <c r="AA238" t="s">
        <v>43</v>
      </c>
      <c r="AB238" t="s">
        <v>43</v>
      </c>
      <c r="AC238" s="4" t="str">
        <f>VLOOKUP(Table13[[#This Row],[Capacitance]],Values!A$13:B$50,2,0)</f>
        <v>STOCK</v>
      </c>
      <c r="AE238" s="4" t="str">
        <f>CONCATENATE(Table13[[#This Row],[Capacitance]],Table13[[#This Row],[Stock]])</f>
        <v>1ÂuF</v>
      </c>
    </row>
    <row r="239" spans="1:31" hidden="1">
      <c r="A239" t="s">
        <v>28</v>
      </c>
      <c r="B239" t="s">
        <v>1297</v>
      </c>
      <c r="C239" t="s">
        <v>2081</v>
      </c>
      <c r="D239" t="s">
        <v>2082</v>
      </c>
      <c r="E239" t="s">
        <v>32</v>
      </c>
      <c r="F239" t="s">
        <v>2083</v>
      </c>
      <c r="G239">
        <v>4000</v>
      </c>
      <c r="H239">
        <v>0</v>
      </c>
      <c r="I239">
        <v>0.28000000000000003</v>
      </c>
      <c r="J239">
        <v>0</v>
      </c>
      <c r="K239">
        <v>1</v>
      </c>
      <c r="L239" t="s">
        <v>34</v>
      </c>
      <c r="M239" t="s">
        <v>35</v>
      </c>
      <c r="N239" t="s">
        <v>6749</v>
      </c>
      <c r="O239" t="s">
        <v>37</v>
      </c>
      <c r="P239" t="s">
        <v>730</v>
      </c>
      <c r="Q239" t="s">
        <v>54</v>
      </c>
      <c r="R239" t="s">
        <v>40</v>
      </c>
      <c r="S239" t="s">
        <v>55</v>
      </c>
      <c r="T239" t="s">
        <v>42</v>
      </c>
      <c r="U239" t="s">
        <v>43</v>
      </c>
      <c r="V239" t="s">
        <v>1301</v>
      </c>
      <c r="W239" t="s">
        <v>1302</v>
      </c>
      <c r="X239" t="s">
        <v>43</v>
      </c>
      <c r="Y239" t="s">
        <v>1303</v>
      </c>
      <c r="Z239" t="s">
        <v>43</v>
      </c>
      <c r="AA239" t="s">
        <v>43</v>
      </c>
      <c r="AB239" t="s">
        <v>43</v>
      </c>
      <c r="AC239" s="4" t="str">
        <f>VLOOKUP(Table13[[#This Row],[Capacitance]],Values!A$13:B$50,2,0)</f>
        <v>STOCK</v>
      </c>
      <c r="AE239" s="4" t="str">
        <f>CONCATENATE(Table13[[#This Row],[Capacitance]],Table13[[#This Row],[Stock]])</f>
        <v>1ÂuF</v>
      </c>
    </row>
    <row r="240" spans="1:31" hidden="1">
      <c r="A240" t="s">
        <v>28</v>
      </c>
      <c r="B240" t="s">
        <v>1297</v>
      </c>
      <c r="C240" t="s">
        <v>2084</v>
      </c>
      <c r="D240" t="s">
        <v>2085</v>
      </c>
      <c r="E240" t="s">
        <v>32</v>
      </c>
      <c r="F240" t="s">
        <v>2086</v>
      </c>
      <c r="G240">
        <v>4000</v>
      </c>
      <c r="H240">
        <v>0</v>
      </c>
      <c r="I240">
        <v>0.28000000000000003</v>
      </c>
      <c r="J240">
        <v>0</v>
      </c>
      <c r="K240">
        <v>1</v>
      </c>
      <c r="L240" t="s">
        <v>34</v>
      </c>
      <c r="M240" t="s">
        <v>35</v>
      </c>
      <c r="N240" t="s">
        <v>6749</v>
      </c>
      <c r="O240" t="s">
        <v>52</v>
      </c>
      <c r="P240" t="s">
        <v>730</v>
      </c>
      <c r="Q240" t="s">
        <v>54</v>
      </c>
      <c r="R240" t="s">
        <v>40</v>
      </c>
      <c r="S240" t="s">
        <v>55</v>
      </c>
      <c r="T240" t="s">
        <v>42</v>
      </c>
      <c r="U240" t="s">
        <v>43</v>
      </c>
      <c r="V240" t="s">
        <v>1301</v>
      </c>
      <c r="W240" t="s">
        <v>1302</v>
      </c>
      <c r="X240" t="s">
        <v>43</v>
      </c>
      <c r="Y240" t="s">
        <v>1303</v>
      </c>
      <c r="Z240" t="s">
        <v>43</v>
      </c>
      <c r="AA240" t="s">
        <v>43</v>
      </c>
      <c r="AB240" t="s">
        <v>43</v>
      </c>
      <c r="AC240" s="4" t="str">
        <f>VLOOKUP(Table13[[#This Row],[Capacitance]],Values!A$13:B$50,2,0)</f>
        <v>STOCK</v>
      </c>
      <c r="AE240" s="4" t="str">
        <f>CONCATENATE(Table13[[#This Row],[Capacitance]],Table13[[#This Row],[Stock]])</f>
        <v>1ÂuF</v>
      </c>
    </row>
    <row r="241" spans="1:31" hidden="1">
      <c r="A241" t="s">
        <v>28</v>
      </c>
      <c r="B241" t="s">
        <v>1297</v>
      </c>
      <c r="C241" t="s">
        <v>2104</v>
      </c>
      <c r="D241" t="s">
        <v>2105</v>
      </c>
      <c r="E241" t="s">
        <v>32</v>
      </c>
      <c r="F241" t="s">
        <v>2106</v>
      </c>
      <c r="G241">
        <v>3950</v>
      </c>
      <c r="H241">
        <v>0</v>
      </c>
      <c r="I241">
        <v>0.27</v>
      </c>
      <c r="J241">
        <v>0</v>
      </c>
      <c r="K241">
        <v>1</v>
      </c>
      <c r="L241" t="s">
        <v>34</v>
      </c>
      <c r="M241" t="s">
        <v>35</v>
      </c>
      <c r="N241" t="s">
        <v>6749</v>
      </c>
      <c r="O241" t="s">
        <v>52</v>
      </c>
      <c r="P241" t="s">
        <v>730</v>
      </c>
      <c r="Q241" t="s">
        <v>39</v>
      </c>
      <c r="R241" t="s">
        <v>40</v>
      </c>
      <c r="S241" t="s">
        <v>41</v>
      </c>
      <c r="T241" t="s">
        <v>42</v>
      </c>
      <c r="U241" t="s">
        <v>43</v>
      </c>
      <c r="V241" t="s">
        <v>1301</v>
      </c>
      <c r="W241" t="s">
        <v>1302</v>
      </c>
      <c r="X241" t="s">
        <v>43</v>
      </c>
      <c r="Y241" t="s">
        <v>1303</v>
      </c>
      <c r="Z241" t="s">
        <v>43</v>
      </c>
      <c r="AA241" t="s">
        <v>43</v>
      </c>
      <c r="AB241" t="s">
        <v>43</v>
      </c>
      <c r="AC241" s="4" t="str">
        <f>VLOOKUP(Table13[[#This Row],[Capacitance]],Values!A$13:B$50,2,0)</f>
        <v>STOCK</v>
      </c>
      <c r="AE241" s="4" t="str">
        <f>CONCATENATE(Table13[[#This Row],[Capacitance]],Table13[[#This Row],[Stock]])</f>
        <v>1ÂuF</v>
      </c>
    </row>
    <row r="242" spans="1:31" hidden="1">
      <c r="A242" t="s">
        <v>28</v>
      </c>
      <c r="B242" t="s">
        <v>1297</v>
      </c>
      <c r="C242" t="s">
        <v>1398</v>
      </c>
      <c r="D242" t="s">
        <v>1399</v>
      </c>
      <c r="E242" t="s">
        <v>32</v>
      </c>
      <c r="F242" t="s">
        <v>1400</v>
      </c>
      <c r="G242">
        <v>71066</v>
      </c>
      <c r="H242">
        <v>0</v>
      </c>
      <c r="I242">
        <v>0.56000000000000005</v>
      </c>
      <c r="J242">
        <v>0</v>
      </c>
      <c r="K242">
        <v>1</v>
      </c>
      <c r="L242" t="s">
        <v>34</v>
      </c>
      <c r="M242" t="s">
        <v>35</v>
      </c>
      <c r="N242" t="s">
        <v>304</v>
      </c>
      <c r="O242" t="s">
        <v>37</v>
      </c>
      <c r="P242" t="s">
        <v>287</v>
      </c>
      <c r="Q242" t="s">
        <v>39</v>
      </c>
      <c r="R242" t="s">
        <v>40</v>
      </c>
      <c r="S242" t="s">
        <v>41</v>
      </c>
      <c r="T242" t="s">
        <v>42</v>
      </c>
      <c r="U242" t="s">
        <v>43</v>
      </c>
      <c r="V242" t="s">
        <v>1301</v>
      </c>
      <c r="W242" t="s">
        <v>1302</v>
      </c>
      <c r="X242" t="s">
        <v>43</v>
      </c>
      <c r="Y242" t="s">
        <v>1303</v>
      </c>
      <c r="Z242" t="s">
        <v>43</v>
      </c>
      <c r="AA242" t="s">
        <v>43</v>
      </c>
      <c r="AB242" t="s">
        <v>43</v>
      </c>
      <c r="AC242" s="4" t="str">
        <f>VLOOKUP(Table13[[#This Row],[Capacitance]],Values!A$13:B$50,2,0)</f>
        <v>STOCK</v>
      </c>
      <c r="AD242" t="s">
        <v>1247</v>
      </c>
      <c r="AE242" s="4" t="str">
        <f>CONCATENATE(Table13[[#This Row],[Capacitance]],Table13[[#This Row],[Stock]])</f>
        <v>2200pFSTOCK</v>
      </c>
    </row>
    <row r="243" spans="1:31" hidden="1">
      <c r="A243" t="s">
        <v>28</v>
      </c>
      <c r="B243" t="s">
        <v>1297</v>
      </c>
      <c r="C243" t="s">
        <v>1649</v>
      </c>
      <c r="D243" t="s">
        <v>1650</v>
      </c>
      <c r="E243" t="s">
        <v>32</v>
      </c>
      <c r="F243" t="s">
        <v>1651</v>
      </c>
      <c r="G243">
        <v>30790</v>
      </c>
      <c r="H243">
        <v>0</v>
      </c>
      <c r="I243">
        <v>0.1</v>
      </c>
      <c r="J243">
        <v>0</v>
      </c>
      <c r="K243">
        <v>1</v>
      </c>
      <c r="L243" t="s">
        <v>34</v>
      </c>
      <c r="M243" t="s">
        <v>35</v>
      </c>
      <c r="N243" t="s">
        <v>292</v>
      </c>
      <c r="O243" t="s">
        <v>72</v>
      </c>
      <c r="P243" t="s">
        <v>178</v>
      </c>
      <c r="Q243" t="s">
        <v>73</v>
      </c>
      <c r="R243" t="s">
        <v>40</v>
      </c>
      <c r="S243" t="s">
        <v>41</v>
      </c>
      <c r="T243" t="s">
        <v>42</v>
      </c>
      <c r="U243" t="s">
        <v>43</v>
      </c>
      <c r="V243" t="s">
        <v>1301</v>
      </c>
      <c r="W243" t="s">
        <v>1302</v>
      </c>
      <c r="X243" t="s">
        <v>43</v>
      </c>
      <c r="Y243" t="s">
        <v>1303</v>
      </c>
      <c r="Z243" t="s">
        <v>43</v>
      </c>
      <c r="AA243" t="s">
        <v>43</v>
      </c>
      <c r="AB243" t="s">
        <v>43</v>
      </c>
      <c r="AC243" s="4" t="e">
        <f>VLOOKUP(Table13[[#This Row],[Capacitance]],Values!A$13:B$50,2,0)</f>
        <v>#N/A</v>
      </c>
      <c r="AE243" s="4" t="str">
        <f>CONCATENATE(Table13[[#This Row],[Capacitance]],Table13[[#This Row],[Stock]])</f>
        <v>330pF</v>
      </c>
    </row>
    <row r="244" spans="1:31" hidden="1">
      <c r="A244" t="s">
        <v>28</v>
      </c>
      <c r="B244" t="s">
        <v>1297</v>
      </c>
      <c r="C244" t="s">
        <v>2036</v>
      </c>
      <c r="D244" t="s">
        <v>2037</v>
      </c>
      <c r="E244" t="s">
        <v>32</v>
      </c>
      <c r="F244" t="s">
        <v>2038</v>
      </c>
      <c r="G244">
        <v>6220</v>
      </c>
      <c r="H244">
        <v>0</v>
      </c>
      <c r="I244">
        <v>0.2</v>
      </c>
      <c r="J244">
        <v>0</v>
      </c>
      <c r="K244">
        <v>1</v>
      </c>
      <c r="L244" t="s">
        <v>34</v>
      </c>
      <c r="M244" t="s">
        <v>35</v>
      </c>
      <c r="N244" t="s">
        <v>292</v>
      </c>
      <c r="O244" t="s">
        <v>185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1301</v>
      </c>
      <c r="W244" t="s">
        <v>1302</v>
      </c>
      <c r="X244" t="s">
        <v>43</v>
      </c>
      <c r="Y244" t="s">
        <v>1303</v>
      </c>
      <c r="Z244" t="s">
        <v>43</v>
      </c>
      <c r="AA244" t="s">
        <v>43</v>
      </c>
      <c r="AB244" t="s">
        <v>43</v>
      </c>
      <c r="AC244" s="4" t="e">
        <f>VLOOKUP(Table13[[#This Row],[Capacitance]],Values!A$13:B$50,2,0)</f>
        <v>#N/A</v>
      </c>
      <c r="AE244" s="4" t="str">
        <f>CONCATENATE(Table13[[#This Row],[Capacitance]],Table13[[#This Row],[Stock]])</f>
        <v>330pF</v>
      </c>
    </row>
    <row r="245" spans="1:31" hidden="1">
      <c r="A245" t="s">
        <v>28</v>
      </c>
      <c r="B245" t="s">
        <v>1297</v>
      </c>
      <c r="C245" t="s">
        <v>2074</v>
      </c>
      <c r="D245" t="s">
        <v>2075</v>
      </c>
      <c r="E245" t="s">
        <v>32</v>
      </c>
      <c r="F245" t="s">
        <v>2038</v>
      </c>
      <c r="G245">
        <v>19450</v>
      </c>
      <c r="H245">
        <v>0</v>
      </c>
      <c r="I245">
        <v>0.2</v>
      </c>
      <c r="J245">
        <v>0</v>
      </c>
      <c r="K245">
        <v>1</v>
      </c>
      <c r="L245" t="s">
        <v>34</v>
      </c>
      <c r="M245" t="s">
        <v>35</v>
      </c>
      <c r="N245" t="s">
        <v>292</v>
      </c>
      <c r="O245" t="s">
        <v>185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1301</v>
      </c>
      <c r="W245" t="s">
        <v>1302</v>
      </c>
      <c r="X245" t="s">
        <v>43</v>
      </c>
      <c r="Y245" t="s">
        <v>1303</v>
      </c>
      <c r="Z245" t="s">
        <v>43</v>
      </c>
      <c r="AA245" t="s">
        <v>43</v>
      </c>
      <c r="AB245" t="s">
        <v>43</v>
      </c>
      <c r="AC245" s="4" t="e">
        <f>VLOOKUP(Table13[[#This Row],[Capacitance]],Values!A$13:B$50,2,0)</f>
        <v>#N/A</v>
      </c>
      <c r="AE245" s="4" t="str">
        <f>CONCATENATE(Table13[[#This Row],[Capacitance]],Table13[[#This Row],[Stock]])</f>
        <v>330pF</v>
      </c>
    </row>
    <row r="246" spans="1:31" hidden="1">
      <c r="A246" t="s">
        <v>28</v>
      </c>
      <c r="B246" t="s">
        <v>1297</v>
      </c>
      <c r="C246" t="s">
        <v>1370</v>
      </c>
      <c r="D246" t="s">
        <v>1371</v>
      </c>
      <c r="E246" t="s">
        <v>32</v>
      </c>
      <c r="F246" t="s">
        <v>1372</v>
      </c>
      <c r="G246">
        <v>249578</v>
      </c>
      <c r="H246">
        <v>0</v>
      </c>
      <c r="I246">
        <v>0.23</v>
      </c>
      <c r="J246">
        <v>0</v>
      </c>
      <c r="K246">
        <v>1</v>
      </c>
      <c r="L246" t="s">
        <v>34</v>
      </c>
      <c r="M246" t="s">
        <v>35</v>
      </c>
      <c r="N246" t="s">
        <v>6749</v>
      </c>
      <c r="O246" t="s">
        <v>37</v>
      </c>
      <c r="P246" t="s">
        <v>53</v>
      </c>
      <c r="Q246" t="s">
        <v>39</v>
      </c>
      <c r="R246" t="s">
        <v>40</v>
      </c>
      <c r="S246" t="s">
        <v>41</v>
      </c>
      <c r="T246" t="s">
        <v>42</v>
      </c>
      <c r="U246" t="s">
        <v>43</v>
      </c>
      <c r="V246" t="s">
        <v>1301</v>
      </c>
      <c r="W246" t="s">
        <v>1302</v>
      </c>
      <c r="X246" t="s">
        <v>43</v>
      </c>
      <c r="Y246" t="s">
        <v>1303</v>
      </c>
      <c r="Z246" t="s">
        <v>43</v>
      </c>
      <c r="AA246" t="s">
        <v>43</v>
      </c>
      <c r="AB246" t="s">
        <v>43</v>
      </c>
      <c r="AC246" s="4" t="str">
        <f>VLOOKUP(Table13[[#This Row],[Capacitance]],Values!A$13:B$50,2,0)</f>
        <v>STOCK</v>
      </c>
      <c r="AE246" s="4" t="str">
        <f>CONCATENATE(Table13[[#This Row],[Capacitance]],Table13[[#This Row],[Stock]])</f>
        <v>1ÂuF</v>
      </c>
    </row>
    <row r="247" spans="1:31" hidden="1">
      <c r="A247" t="s">
        <v>28</v>
      </c>
      <c r="B247" t="s">
        <v>1297</v>
      </c>
      <c r="C247" t="s">
        <v>1415</v>
      </c>
      <c r="D247" t="s">
        <v>1416</v>
      </c>
      <c r="E247" t="s">
        <v>32</v>
      </c>
      <c r="F247" t="s">
        <v>1417</v>
      </c>
      <c r="G247">
        <v>196406</v>
      </c>
      <c r="H247">
        <v>0</v>
      </c>
      <c r="I247">
        <v>0.1</v>
      </c>
      <c r="J247">
        <v>0</v>
      </c>
      <c r="K247">
        <v>1</v>
      </c>
      <c r="L247" t="s">
        <v>34</v>
      </c>
      <c r="M247" t="s">
        <v>35</v>
      </c>
      <c r="N247" t="s">
        <v>847</v>
      </c>
      <c r="O247" t="s">
        <v>72</v>
      </c>
      <c r="P247" t="s">
        <v>38</v>
      </c>
      <c r="Q247" t="s">
        <v>73</v>
      </c>
      <c r="R247" t="s">
        <v>40</v>
      </c>
      <c r="S247" t="s">
        <v>41</v>
      </c>
      <c r="T247" t="s">
        <v>42</v>
      </c>
      <c r="U247" t="s">
        <v>43</v>
      </c>
      <c r="V247" t="s">
        <v>1301</v>
      </c>
      <c r="W247" t="s">
        <v>1302</v>
      </c>
      <c r="X247" t="s">
        <v>43</v>
      </c>
      <c r="Y247" t="s">
        <v>1303</v>
      </c>
      <c r="Z247" t="s">
        <v>43</v>
      </c>
      <c r="AA247" t="s">
        <v>43</v>
      </c>
      <c r="AB247" t="s">
        <v>43</v>
      </c>
      <c r="AC247" s="4" t="e">
        <f>VLOOKUP(Table13[[#This Row],[Capacitance]],Values!A$13:B$50,2,0)</f>
        <v>#N/A</v>
      </c>
      <c r="AE247" s="4" t="str">
        <f>CONCATENATE(Table13[[#This Row],[Capacitance]],Table13[[#This Row],[Stock]])</f>
        <v>33pF</v>
      </c>
    </row>
    <row r="248" spans="1:31" hidden="1">
      <c r="A248" t="s">
        <v>28</v>
      </c>
      <c r="B248" t="s">
        <v>1297</v>
      </c>
      <c r="C248" t="s">
        <v>1577</v>
      </c>
      <c r="D248" t="s">
        <v>1578</v>
      </c>
      <c r="E248" t="s">
        <v>32</v>
      </c>
      <c r="F248" t="s">
        <v>1579</v>
      </c>
      <c r="G248">
        <v>47279</v>
      </c>
      <c r="H248">
        <v>0</v>
      </c>
      <c r="I248">
        <v>0.1</v>
      </c>
      <c r="J248">
        <v>0</v>
      </c>
      <c r="K248">
        <v>1</v>
      </c>
      <c r="L248" t="s">
        <v>34</v>
      </c>
      <c r="M248" t="s">
        <v>35</v>
      </c>
      <c r="N248" t="s">
        <v>6749</v>
      </c>
      <c r="O248" t="s">
        <v>37</v>
      </c>
      <c r="P248" t="s">
        <v>53</v>
      </c>
      <c r="Q248" t="s">
        <v>54</v>
      </c>
      <c r="R248" t="s">
        <v>40</v>
      </c>
      <c r="S248" t="s">
        <v>55</v>
      </c>
      <c r="T248" t="s">
        <v>42</v>
      </c>
      <c r="U248" t="s">
        <v>43</v>
      </c>
      <c r="V248" t="s">
        <v>1301</v>
      </c>
      <c r="W248" t="s">
        <v>1302</v>
      </c>
      <c r="X248" t="s">
        <v>43</v>
      </c>
      <c r="Y248" t="s">
        <v>1303</v>
      </c>
      <c r="Z248" t="s">
        <v>43</v>
      </c>
      <c r="AA248" t="s">
        <v>43</v>
      </c>
      <c r="AB248" t="s">
        <v>43</v>
      </c>
      <c r="AC248" s="4" t="str">
        <f>VLOOKUP(Table13[[#This Row],[Capacitance]],Values!A$13:B$50,2,0)</f>
        <v>STOCK</v>
      </c>
      <c r="AE248" s="4" t="str">
        <f>CONCATENATE(Table13[[#This Row],[Capacitance]],Table13[[#This Row],[Stock]])</f>
        <v>1ÂuF</v>
      </c>
    </row>
    <row r="249" spans="1:31" hidden="1">
      <c r="A249" t="s">
        <v>28</v>
      </c>
      <c r="B249" t="s">
        <v>1297</v>
      </c>
      <c r="C249" t="s">
        <v>1607</v>
      </c>
      <c r="D249" t="s">
        <v>1608</v>
      </c>
      <c r="E249" t="s">
        <v>32</v>
      </c>
      <c r="F249" t="s">
        <v>1609</v>
      </c>
      <c r="G249">
        <v>28282</v>
      </c>
      <c r="H249">
        <v>0</v>
      </c>
      <c r="I249">
        <v>0.1</v>
      </c>
      <c r="J249">
        <v>0</v>
      </c>
      <c r="K249">
        <v>1</v>
      </c>
      <c r="L249" t="s">
        <v>34</v>
      </c>
      <c r="M249" t="s">
        <v>35</v>
      </c>
      <c r="N249" t="s">
        <v>6749</v>
      </c>
      <c r="O249" t="s">
        <v>52</v>
      </c>
      <c r="P249" t="s">
        <v>53</v>
      </c>
      <c r="Q249" t="s">
        <v>54</v>
      </c>
      <c r="R249" t="s">
        <v>40</v>
      </c>
      <c r="S249" t="s">
        <v>55</v>
      </c>
      <c r="T249" t="s">
        <v>42</v>
      </c>
      <c r="U249" t="s">
        <v>43</v>
      </c>
      <c r="V249" t="s">
        <v>1301</v>
      </c>
      <c r="W249" t="s">
        <v>1302</v>
      </c>
      <c r="X249" t="s">
        <v>43</v>
      </c>
      <c r="Y249" t="s">
        <v>1303</v>
      </c>
      <c r="Z249" t="s">
        <v>43</v>
      </c>
      <c r="AA249" t="s">
        <v>43</v>
      </c>
      <c r="AB249" t="s">
        <v>43</v>
      </c>
      <c r="AC249" s="4" t="str">
        <f>VLOOKUP(Table13[[#This Row],[Capacitance]],Values!A$13:B$50,2,0)</f>
        <v>STOCK</v>
      </c>
      <c r="AE249" s="4" t="str">
        <f>CONCATENATE(Table13[[#This Row],[Capacitance]],Table13[[#This Row],[Stock]])</f>
        <v>1ÂuF</v>
      </c>
    </row>
    <row r="250" spans="1:31" hidden="1">
      <c r="A250" t="s">
        <v>28</v>
      </c>
      <c r="B250" t="s">
        <v>1297</v>
      </c>
      <c r="C250" t="s">
        <v>2043</v>
      </c>
      <c r="D250" t="s">
        <v>2044</v>
      </c>
      <c r="E250" t="s">
        <v>32</v>
      </c>
      <c r="F250" t="s">
        <v>1579</v>
      </c>
      <c r="G250">
        <v>9101</v>
      </c>
      <c r="H250">
        <v>0</v>
      </c>
      <c r="I250">
        <v>0.2</v>
      </c>
      <c r="J250">
        <v>0</v>
      </c>
      <c r="K250">
        <v>1</v>
      </c>
      <c r="L250" t="s">
        <v>34</v>
      </c>
      <c r="M250" t="s">
        <v>35</v>
      </c>
      <c r="N250" t="s">
        <v>6749</v>
      </c>
      <c r="O250" t="s">
        <v>37</v>
      </c>
      <c r="P250" t="s">
        <v>53</v>
      </c>
      <c r="Q250" t="s">
        <v>54</v>
      </c>
      <c r="R250" t="s">
        <v>40</v>
      </c>
      <c r="S250" t="s">
        <v>55</v>
      </c>
      <c r="T250" t="s">
        <v>42</v>
      </c>
      <c r="U250" t="s">
        <v>43</v>
      </c>
      <c r="V250" t="s">
        <v>1301</v>
      </c>
      <c r="W250" t="s">
        <v>1302</v>
      </c>
      <c r="X250" t="s">
        <v>43</v>
      </c>
      <c r="Y250" t="s">
        <v>1895</v>
      </c>
      <c r="Z250" t="s">
        <v>43</v>
      </c>
      <c r="AA250" t="s">
        <v>43</v>
      </c>
      <c r="AB250" t="s">
        <v>43</v>
      </c>
      <c r="AC250" s="4" t="str">
        <f>VLOOKUP(Table13[[#This Row],[Capacitance]],Values!A$13:B$50,2,0)</f>
        <v>STOCK</v>
      </c>
      <c r="AE250" s="4" t="str">
        <f>CONCATENATE(Table13[[#This Row],[Capacitance]],Table13[[#This Row],[Stock]])</f>
        <v>1ÂuF</v>
      </c>
    </row>
    <row r="251" spans="1:31" hidden="1">
      <c r="A251" t="s">
        <v>28</v>
      </c>
      <c r="B251" t="s">
        <v>1297</v>
      </c>
      <c r="C251" t="s">
        <v>2076</v>
      </c>
      <c r="D251" t="s">
        <v>2077</v>
      </c>
      <c r="E251" t="s">
        <v>32</v>
      </c>
      <c r="F251" t="s">
        <v>2078</v>
      </c>
      <c r="G251">
        <v>11675</v>
      </c>
      <c r="H251">
        <v>0</v>
      </c>
      <c r="I251">
        <v>0.2</v>
      </c>
      <c r="J251">
        <v>0</v>
      </c>
      <c r="K251">
        <v>1</v>
      </c>
      <c r="L251" t="s">
        <v>34</v>
      </c>
      <c r="M251" t="s">
        <v>35</v>
      </c>
      <c r="N251" t="s">
        <v>6749</v>
      </c>
      <c r="O251" t="s">
        <v>37</v>
      </c>
      <c r="P251" t="s">
        <v>53</v>
      </c>
      <c r="Q251" t="s">
        <v>115</v>
      </c>
      <c r="R251" t="s">
        <v>40</v>
      </c>
      <c r="S251" t="s">
        <v>116</v>
      </c>
      <c r="T251" t="s">
        <v>42</v>
      </c>
      <c r="U251" t="s">
        <v>43</v>
      </c>
      <c r="V251" t="s">
        <v>1301</v>
      </c>
      <c r="W251" t="s">
        <v>1302</v>
      </c>
      <c r="X251" t="s">
        <v>43</v>
      </c>
      <c r="Y251" t="s">
        <v>1895</v>
      </c>
      <c r="Z251" t="s">
        <v>43</v>
      </c>
      <c r="AA251" t="s">
        <v>43</v>
      </c>
      <c r="AB251" t="s">
        <v>43</v>
      </c>
      <c r="AC251" s="4" t="str">
        <f>VLOOKUP(Table13[[#This Row],[Capacitance]],Values!A$13:B$50,2,0)</f>
        <v>STOCK</v>
      </c>
      <c r="AE251" s="4" t="str">
        <f>CONCATENATE(Table13[[#This Row],[Capacitance]],Table13[[#This Row],[Stock]])</f>
        <v>1ÂuF</v>
      </c>
    </row>
    <row r="252" spans="1:31" hidden="1">
      <c r="A252" t="s">
        <v>28</v>
      </c>
      <c r="B252" t="s">
        <v>1297</v>
      </c>
      <c r="C252" t="s">
        <v>1552</v>
      </c>
      <c r="D252" t="s">
        <v>1553</v>
      </c>
      <c r="E252" t="s">
        <v>32</v>
      </c>
      <c r="F252" t="s">
        <v>1554</v>
      </c>
      <c r="G252">
        <v>63333</v>
      </c>
      <c r="H252">
        <v>0</v>
      </c>
      <c r="I252">
        <v>0.1</v>
      </c>
      <c r="J252">
        <v>0</v>
      </c>
      <c r="K252">
        <v>1</v>
      </c>
      <c r="L252" t="s">
        <v>34</v>
      </c>
      <c r="M252" t="s">
        <v>35</v>
      </c>
      <c r="N252" t="s">
        <v>847</v>
      </c>
      <c r="O252" t="s">
        <v>72</v>
      </c>
      <c r="P252" t="s">
        <v>178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1301</v>
      </c>
      <c r="W252" t="s">
        <v>1302</v>
      </c>
      <c r="X252" t="s">
        <v>43</v>
      </c>
      <c r="Y252" t="s">
        <v>1303</v>
      </c>
      <c r="Z252" t="s">
        <v>43</v>
      </c>
      <c r="AA252" t="s">
        <v>43</v>
      </c>
      <c r="AB252" t="s">
        <v>43</v>
      </c>
      <c r="AC252" s="4" t="e">
        <f>VLOOKUP(Table13[[#This Row],[Capacitance]],Values!A$13:B$50,2,0)</f>
        <v>#N/A</v>
      </c>
      <c r="AE252" s="4" t="str">
        <f>CONCATENATE(Table13[[#This Row],[Capacitance]],Table13[[#This Row],[Stock]])</f>
        <v>33pF</v>
      </c>
    </row>
    <row r="253" spans="1:31" hidden="1">
      <c r="A253" t="s">
        <v>28</v>
      </c>
      <c r="B253" t="s">
        <v>1297</v>
      </c>
      <c r="C253" t="s">
        <v>2284</v>
      </c>
      <c r="D253" t="s">
        <v>2285</v>
      </c>
      <c r="E253" t="s">
        <v>32</v>
      </c>
      <c r="F253" t="s">
        <v>2286</v>
      </c>
      <c r="G253">
        <v>7580</v>
      </c>
      <c r="H253">
        <v>0</v>
      </c>
      <c r="I253">
        <v>0.13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569</v>
      </c>
      <c r="P253" t="s">
        <v>38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1301</v>
      </c>
      <c r="W253" t="s">
        <v>1302</v>
      </c>
      <c r="X253" t="s">
        <v>43</v>
      </c>
      <c r="Y253" t="s">
        <v>1303</v>
      </c>
      <c r="Z253" t="s">
        <v>43</v>
      </c>
      <c r="AA253" t="s">
        <v>43</v>
      </c>
      <c r="AB253" t="s">
        <v>43</v>
      </c>
      <c r="AC253" s="4" t="e">
        <f>VLOOKUP(Table13[[#This Row],[Capacitance]],Values!A$13:B$50,2,0)</f>
        <v>#N/A</v>
      </c>
      <c r="AE253" s="4" t="str">
        <f>CONCATENATE(Table13[[#This Row],[Capacitance]],Table13[[#This Row],[Stock]])</f>
        <v>33pF</v>
      </c>
    </row>
    <row r="254" spans="1:31" hidden="1">
      <c r="A254" t="s">
        <v>28</v>
      </c>
      <c r="B254" t="s">
        <v>1297</v>
      </c>
      <c r="C254" t="s">
        <v>2373</v>
      </c>
      <c r="D254" t="s">
        <v>2374</v>
      </c>
      <c r="E254" t="s">
        <v>32</v>
      </c>
      <c r="F254" t="s">
        <v>2375</v>
      </c>
      <c r="G254">
        <v>380</v>
      </c>
      <c r="H254">
        <v>0</v>
      </c>
      <c r="I254">
        <v>0.16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185</v>
      </c>
      <c r="P254" t="s">
        <v>38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1301</v>
      </c>
      <c r="W254" t="s">
        <v>1302</v>
      </c>
      <c r="X254" t="s">
        <v>43</v>
      </c>
      <c r="Y254" t="s">
        <v>1303</v>
      </c>
      <c r="Z254" t="s">
        <v>43</v>
      </c>
      <c r="AA254" t="s">
        <v>43</v>
      </c>
      <c r="AB254" t="s">
        <v>43</v>
      </c>
      <c r="AC254" s="4" t="e">
        <f>VLOOKUP(Table13[[#This Row],[Capacitance]],Values!A$13:B$50,2,0)</f>
        <v>#N/A</v>
      </c>
      <c r="AE254" s="4" t="str">
        <f>CONCATENATE(Table13[[#This Row],[Capacitance]],Table13[[#This Row],[Stock]])</f>
        <v>33pF</v>
      </c>
    </row>
    <row r="255" spans="1:31" hidden="1">
      <c r="A255" t="s">
        <v>28</v>
      </c>
      <c r="B255" t="s">
        <v>1297</v>
      </c>
      <c r="C255" t="s">
        <v>2160</v>
      </c>
      <c r="D255" t="s">
        <v>2161</v>
      </c>
      <c r="E255" t="s">
        <v>32</v>
      </c>
      <c r="F255" t="s">
        <v>1579</v>
      </c>
      <c r="G255">
        <v>11185</v>
      </c>
      <c r="H255">
        <v>0</v>
      </c>
      <c r="I255">
        <v>0.1</v>
      </c>
      <c r="J255">
        <v>0</v>
      </c>
      <c r="K255">
        <v>1</v>
      </c>
      <c r="L255" t="s">
        <v>34</v>
      </c>
      <c r="M255" t="s">
        <v>35</v>
      </c>
      <c r="N255" t="s">
        <v>6749</v>
      </c>
      <c r="O255" t="s">
        <v>37</v>
      </c>
      <c r="P255" t="s">
        <v>53</v>
      </c>
      <c r="Q255" t="s">
        <v>54</v>
      </c>
      <c r="R255" t="s">
        <v>40</v>
      </c>
      <c r="S255" t="s">
        <v>55</v>
      </c>
      <c r="T255" t="s">
        <v>42</v>
      </c>
      <c r="U255" t="s">
        <v>43</v>
      </c>
      <c r="V255" t="s">
        <v>1301</v>
      </c>
      <c r="W255" t="s">
        <v>1302</v>
      </c>
      <c r="X255" t="s">
        <v>43</v>
      </c>
      <c r="Y255" t="s">
        <v>1303</v>
      </c>
      <c r="Z255" t="s">
        <v>43</v>
      </c>
      <c r="AA255" t="s">
        <v>43</v>
      </c>
      <c r="AB255" t="s">
        <v>43</v>
      </c>
      <c r="AC255" s="4" t="str">
        <f>VLOOKUP(Table13[[#This Row],[Capacitance]],Values!A$13:B$50,2,0)</f>
        <v>STOCK</v>
      </c>
      <c r="AE255" s="4" t="str">
        <f>CONCATENATE(Table13[[#This Row],[Capacitance]],Table13[[#This Row],[Stock]])</f>
        <v>1ÂuF</v>
      </c>
    </row>
    <row r="256" spans="1:31" hidden="1">
      <c r="A256" t="s">
        <v>28</v>
      </c>
      <c r="B256" t="s">
        <v>1297</v>
      </c>
      <c r="C256" t="s">
        <v>1355</v>
      </c>
      <c r="D256" t="s">
        <v>1356</v>
      </c>
      <c r="E256" t="s">
        <v>32</v>
      </c>
      <c r="F256" t="s">
        <v>1357</v>
      </c>
      <c r="G256">
        <v>247257</v>
      </c>
      <c r="H256">
        <v>0</v>
      </c>
      <c r="I256">
        <v>0.17</v>
      </c>
      <c r="J256">
        <v>0</v>
      </c>
      <c r="K256">
        <v>1</v>
      </c>
      <c r="L256" t="s">
        <v>34</v>
      </c>
      <c r="M256" t="s">
        <v>35</v>
      </c>
      <c r="N256" t="s">
        <v>6750</v>
      </c>
      <c r="O256" t="s">
        <v>37</v>
      </c>
      <c r="P256" t="s">
        <v>64</v>
      </c>
      <c r="Q256" t="s">
        <v>54</v>
      </c>
      <c r="R256" t="s">
        <v>40</v>
      </c>
      <c r="S256" t="s">
        <v>55</v>
      </c>
      <c r="T256" t="s">
        <v>42</v>
      </c>
      <c r="U256" t="s">
        <v>43</v>
      </c>
      <c r="V256" t="s">
        <v>1301</v>
      </c>
      <c r="W256" t="s">
        <v>1302</v>
      </c>
      <c r="X256" t="s">
        <v>43</v>
      </c>
      <c r="Y256" t="s">
        <v>1303</v>
      </c>
      <c r="Z256" t="s">
        <v>43</v>
      </c>
      <c r="AA256" t="s">
        <v>43</v>
      </c>
      <c r="AB256" t="s">
        <v>43</v>
      </c>
      <c r="AC256" s="4" t="str">
        <f>VLOOKUP(Table13[[#This Row],[Capacitance]],Values!A$13:B$50,2,0)</f>
        <v>STOCK</v>
      </c>
      <c r="AE256" s="4" t="str">
        <f>CONCATENATE(Table13[[#This Row],[Capacitance]],Table13[[#This Row],[Stock]])</f>
        <v>2.2ÂuF</v>
      </c>
    </row>
    <row r="257" spans="1:31" hidden="1">
      <c r="A257" t="s">
        <v>28</v>
      </c>
      <c r="B257" t="s">
        <v>1297</v>
      </c>
      <c r="C257" t="s">
        <v>1382</v>
      </c>
      <c r="D257" t="s">
        <v>1383</v>
      </c>
      <c r="E257" t="s">
        <v>32</v>
      </c>
      <c r="F257" t="s">
        <v>1384</v>
      </c>
      <c r="G257">
        <v>186151</v>
      </c>
      <c r="H257">
        <v>0</v>
      </c>
      <c r="I257">
        <v>0.37</v>
      </c>
      <c r="J257">
        <v>0</v>
      </c>
      <c r="K257">
        <v>1</v>
      </c>
      <c r="L257" t="s">
        <v>34</v>
      </c>
      <c r="M257" t="s">
        <v>35</v>
      </c>
      <c r="N257" t="s">
        <v>6750</v>
      </c>
      <c r="O257" t="s">
        <v>37</v>
      </c>
      <c r="P257" t="s">
        <v>64</v>
      </c>
      <c r="Q257" t="s">
        <v>39</v>
      </c>
      <c r="R257" t="s">
        <v>40</v>
      </c>
      <c r="S257" t="s">
        <v>41</v>
      </c>
      <c r="T257" t="s">
        <v>42</v>
      </c>
      <c r="U257" t="s">
        <v>43</v>
      </c>
      <c r="V257" t="s">
        <v>1301</v>
      </c>
      <c r="W257" t="s">
        <v>1302</v>
      </c>
      <c r="X257" t="s">
        <v>43</v>
      </c>
      <c r="Y257" t="s">
        <v>1303</v>
      </c>
      <c r="Z257" t="s">
        <v>43</v>
      </c>
      <c r="AA257" t="s">
        <v>43</v>
      </c>
      <c r="AB257" t="s">
        <v>43</v>
      </c>
      <c r="AC257" s="4" t="str">
        <f>VLOOKUP(Table13[[#This Row],[Capacitance]],Values!A$13:B$50,2,0)</f>
        <v>STOCK</v>
      </c>
      <c r="AE257" s="4" t="str">
        <f>CONCATENATE(Table13[[#This Row],[Capacitance]],Table13[[#This Row],[Stock]])</f>
        <v>2.2ÂuF</v>
      </c>
    </row>
    <row r="258" spans="1:31" hidden="1">
      <c r="A258" t="s">
        <v>28</v>
      </c>
      <c r="B258" t="s">
        <v>1297</v>
      </c>
      <c r="C258" t="s">
        <v>1876</v>
      </c>
      <c r="D258" t="s">
        <v>1877</v>
      </c>
      <c r="E258" t="s">
        <v>32</v>
      </c>
      <c r="F258" t="s">
        <v>1878</v>
      </c>
      <c r="G258">
        <v>77848</v>
      </c>
      <c r="H258">
        <v>0</v>
      </c>
      <c r="I258">
        <v>0.17</v>
      </c>
      <c r="J258">
        <v>0</v>
      </c>
      <c r="K258">
        <v>1</v>
      </c>
      <c r="L258" t="s">
        <v>34</v>
      </c>
      <c r="M258" t="s">
        <v>35</v>
      </c>
      <c r="N258" t="s">
        <v>6750</v>
      </c>
      <c r="O258" t="s">
        <v>52</v>
      </c>
      <c r="P258" t="s">
        <v>64</v>
      </c>
      <c r="Q258" t="s">
        <v>54</v>
      </c>
      <c r="R258" t="s">
        <v>40</v>
      </c>
      <c r="S258" t="s">
        <v>55</v>
      </c>
      <c r="T258" t="s">
        <v>42</v>
      </c>
      <c r="U258" t="s">
        <v>43</v>
      </c>
      <c r="V258" t="s">
        <v>1301</v>
      </c>
      <c r="W258" t="s">
        <v>1302</v>
      </c>
      <c r="X258" t="s">
        <v>43</v>
      </c>
      <c r="Y258" t="s">
        <v>1303</v>
      </c>
      <c r="Z258" t="s">
        <v>43</v>
      </c>
      <c r="AA258" t="s">
        <v>43</v>
      </c>
      <c r="AB258" t="s">
        <v>43</v>
      </c>
      <c r="AC258" s="4" t="str">
        <f>VLOOKUP(Table13[[#This Row],[Capacitance]],Values!A$13:B$50,2,0)</f>
        <v>STOCK</v>
      </c>
      <c r="AE258" s="4" t="str">
        <f>CONCATENATE(Table13[[#This Row],[Capacitance]],Table13[[#This Row],[Stock]])</f>
        <v>2.2ÂuF</v>
      </c>
    </row>
    <row r="259" spans="1:31" hidden="1">
      <c r="A259" t="s">
        <v>28</v>
      </c>
      <c r="B259" t="s">
        <v>1297</v>
      </c>
      <c r="C259" t="s">
        <v>1904</v>
      </c>
      <c r="D259" t="s">
        <v>1905</v>
      </c>
      <c r="E259" t="s">
        <v>32</v>
      </c>
      <c r="F259" t="s">
        <v>1906</v>
      </c>
      <c r="G259">
        <v>17345</v>
      </c>
      <c r="H259">
        <v>0</v>
      </c>
      <c r="I259">
        <v>0.19</v>
      </c>
      <c r="J259">
        <v>0</v>
      </c>
      <c r="K259">
        <v>1</v>
      </c>
      <c r="L259" t="s">
        <v>34</v>
      </c>
      <c r="M259" t="s">
        <v>35</v>
      </c>
      <c r="N259" t="s">
        <v>6750</v>
      </c>
      <c r="O259" t="s">
        <v>37</v>
      </c>
      <c r="P259" t="s">
        <v>64</v>
      </c>
      <c r="Q259" t="s">
        <v>115</v>
      </c>
      <c r="R259" t="s">
        <v>40</v>
      </c>
      <c r="S259" t="s">
        <v>116</v>
      </c>
      <c r="T259" t="s">
        <v>42</v>
      </c>
      <c r="U259" t="s">
        <v>43</v>
      </c>
      <c r="V259" t="s">
        <v>1301</v>
      </c>
      <c r="W259" t="s">
        <v>1302</v>
      </c>
      <c r="X259" t="s">
        <v>43</v>
      </c>
      <c r="Y259" t="s">
        <v>1303</v>
      </c>
      <c r="Z259" t="s">
        <v>43</v>
      </c>
      <c r="AA259" t="s">
        <v>43</v>
      </c>
      <c r="AB259" t="s">
        <v>43</v>
      </c>
      <c r="AC259" s="4" t="str">
        <f>VLOOKUP(Table13[[#This Row],[Capacitance]],Values!A$13:B$50,2,0)</f>
        <v>STOCK</v>
      </c>
      <c r="AE259" s="4" t="str">
        <f>CONCATENATE(Table13[[#This Row],[Capacitance]],Table13[[#This Row],[Stock]])</f>
        <v>2.2ÂuF</v>
      </c>
    </row>
    <row r="260" spans="1:31" hidden="1">
      <c r="A260" t="s">
        <v>28</v>
      </c>
      <c r="B260" t="s">
        <v>1297</v>
      </c>
      <c r="C260" t="s">
        <v>1963</v>
      </c>
      <c r="D260" t="s">
        <v>1964</v>
      </c>
      <c r="E260" t="s">
        <v>32</v>
      </c>
      <c r="F260" t="s">
        <v>1384</v>
      </c>
      <c r="G260">
        <v>36887</v>
      </c>
      <c r="H260">
        <v>0</v>
      </c>
      <c r="I260">
        <v>0.37</v>
      </c>
      <c r="J260">
        <v>0</v>
      </c>
      <c r="K260">
        <v>1</v>
      </c>
      <c r="L260" t="s">
        <v>34</v>
      </c>
      <c r="M260" t="s">
        <v>35</v>
      </c>
      <c r="N260" t="s">
        <v>6750</v>
      </c>
      <c r="O260" t="s">
        <v>37</v>
      </c>
      <c r="P260" t="s">
        <v>64</v>
      </c>
      <c r="Q260" t="s">
        <v>39</v>
      </c>
      <c r="R260" t="s">
        <v>40</v>
      </c>
      <c r="S260" t="s">
        <v>41</v>
      </c>
      <c r="T260" t="s">
        <v>42</v>
      </c>
      <c r="U260" t="s">
        <v>43</v>
      </c>
      <c r="V260" t="s">
        <v>1301</v>
      </c>
      <c r="W260" t="s">
        <v>1302</v>
      </c>
      <c r="X260" t="s">
        <v>43</v>
      </c>
      <c r="Y260" t="s">
        <v>1303</v>
      </c>
      <c r="Z260" t="s">
        <v>43</v>
      </c>
      <c r="AA260" t="s">
        <v>43</v>
      </c>
      <c r="AB260" t="s">
        <v>43</v>
      </c>
      <c r="AC260" s="4" t="str">
        <f>VLOOKUP(Table13[[#This Row],[Capacitance]],Values!A$13:B$50,2,0)</f>
        <v>STOCK</v>
      </c>
      <c r="AE260" s="4" t="str">
        <f>CONCATENATE(Table13[[#This Row],[Capacitance]],Table13[[#This Row],[Stock]])</f>
        <v>2.2ÂuF</v>
      </c>
    </row>
    <row r="261" spans="1:31" hidden="1">
      <c r="A261" t="s">
        <v>28</v>
      </c>
      <c r="B261" t="s">
        <v>1297</v>
      </c>
      <c r="C261" t="s">
        <v>2067</v>
      </c>
      <c r="D261" t="s">
        <v>2068</v>
      </c>
      <c r="E261" t="s">
        <v>32</v>
      </c>
      <c r="F261" t="s">
        <v>1357</v>
      </c>
      <c r="G261">
        <v>17278</v>
      </c>
      <c r="H261">
        <v>0</v>
      </c>
      <c r="I261">
        <v>0.19</v>
      </c>
      <c r="J261">
        <v>0</v>
      </c>
      <c r="K261">
        <v>1</v>
      </c>
      <c r="L261" t="s">
        <v>34</v>
      </c>
      <c r="M261" t="s">
        <v>35</v>
      </c>
      <c r="N261" t="s">
        <v>6750</v>
      </c>
      <c r="O261" t="s">
        <v>37</v>
      </c>
      <c r="P261" t="s">
        <v>64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1301</v>
      </c>
      <c r="W261" t="s">
        <v>1302</v>
      </c>
      <c r="X261" t="s">
        <v>43</v>
      </c>
      <c r="Y261" t="s">
        <v>1303</v>
      </c>
      <c r="Z261" t="s">
        <v>43</v>
      </c>
      <c r="AA261" t="s">
        <v>43</v>
      </c>
      <c r="AB261" t="s">
        <v>43</v>
      </c>
      <c r="AC261" s="4" t="str">
        <f>VLOOKUP(Table13[[#This Row],[Capacitance]],Values!A$13:B$50,2,0)</f>
        <v>STOCK</v>
      </c>
      <c r="AE261" s="4" t="str">
        <f>CONCATENATE(Table13[[#This Row],[Capacitance]],Table13[[#This Row],[Stock]])</f>
        <v>2.2ÂuF</v>
      </c>
    </row>
    <row r="262" spans="1:31" hidden="1">
      <c r="A262" t="s">
        <v>28</v>
      </c>
      <c r="B262" t="s">
        <v>1297</v>
      </c>
      <c r="C262" t="s">
        <v>1364</v>
      </c>
      <c r="D262" t="s">
        <v>1365</v>
      </c>
      <c r="E262" t="s">
        <v>32</v>
      </c>
      <c r="F262" t="s">
        <v>1366</v>
      </c>
      <c r="G262">
        <v>906481</v>
      </c>
      <c r="H262">
        <v>0</v>
      </c>
      <c r="I262">
        <v>0.2</v>
      </c>
      <c r="J262">
        <v>0</v>
      </c>
      <c r="K262">
        <v>1</v>
      </c>
      <c r="L262" t="s">
        <v>34</v>
      </c>
      <c r="M262" t="s">
        <v>35</v>
      </c>
      <c r="N262" t="s">
        <v>6750</v>
      </c>
      <c r="O262" t="s">
        <v>37</v>
      </c>
      <c r="P262" t="s">
        <v>78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1301</v>
      </c>
      <c r="W262" t="s">
        <v>1302</v>
      </c>
      <c r="X262" t="s">
        <v>43</v>
      </c>
      <c r="Y262" t="s">
        <v>1303</v>
      </c>
      <c r="Z262" t="s">
        <v>43</v>
      </c>
      <c r="AA262" t="s">
        <v>43</v>
      </c>
      <c r="AB262" t="s">
        <v>43</v>
      </c>
      <c r="AC262" s="4" t="str">
        <f>VLOOKUP(Table13[[#This Row],[Capacitance]],Values!A$13:B$50,2,0)</f>
        <v>STOCK</v>
      </c>
      <c r="AE262" s="4" t="str">
        <f>CONCATENATE(Table13[[#This Row],[Capacitance]],Table13[[#This Row],[Stock]])</f>
        <v>2.2ÂuF</v>
      </c>
    </row>
    <row r="263" spans="1:31" hidden="1">
      <c r="A263" t="s">
        <v>28</v>
      </c>
      <c r="B263" t="s">
        <v>1297</v>
      </c>
      <c r="C263" t="s">
        <v>1915</v>
      </c>
      <c r="D263" t="s">
        <v>1916</v>
      </c>
      <c r="E263" t="s">
        <v>32</v>
      </c>
      <c r="F263" t="s">
        <v>1366</v>
      </c>
      <c r="G263">
        <v>11325</v>
      </c>
      <c r="H263">
        <v>0</v>
      </c>
      <c r="I263">
        <v>0.19</v>
      </c>
      <c r="J263">
        <v>0</v>
      </c>
      <c r="K263">
        <v>1</v>
      </c>
      <c r="L263" t="s">
        <v>34</v>
      </c>
      <c r="M263" t="s">
        <v>35</v>
      </c>
      <c r="N263" t="s">
        <v>6750</v>
      </c>
      <c r="O263" t="s">
        <v>37</v>
      </c>
      <c r="P263" t="s">
        <v>78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1301</v>
      </c>
      <c r="W263" t="s">
        <v>1302</v>
      </c>
      <c r="X263" t="s">
        <v>43</v>
      </c>
      <c r="Y263" t="s">
        <v>1303</v>
      </c>
      <c r="Z263" t="s">
        <v>43</v>
      </c>
      <c r="AA263" t="s">
        <v>43</v>
      </c>
      <c r="AB263" t="s">
        <v>43</v>
      </c>
      <c r="AC263" s="4" t="str">
        <f>VLOOKUP(Table13[[#This Row],[Capacitance]],Values!A$13:B$50,2,0)</f>
        <v>STOCK</v>
      </c>
      <c r="AE263" s="4" t="str">
        <f>CONCATENATE(Table13[[#This Row],[Capacitance]],Table13[[#This Row],[Stock]])</f>
        <v>2.2ÂuF</v>
      </c>
    </row>
    <row r="264" spans="1:31" hidden="1">
      <c r="A264" t="s">
        <v>28</v>
      </c>
      <c r="B264" t="s">
        <v>1297</v>
      </c>
      <c r="C264" t="s">
        <v>2112</v>
      </c>
      <c r="D264" t="s">
        <v>2113</v>
      </c>
      <c r="E264" t="s">
        <v>32</v>
      </c>
      <c r="F264" t="s">
        <v>2114</v>
      </c>
      <c r="G264">
        <v>3785</v>
      </c>
      <c r="H264">
        <v>0</v>
      </c>
      <c r="I264">
        <v>0.28999999999999998</v>
      </c>
      <c r="J264">
        <v>0</v>
      </c>
      <c r="K264">
        <v>1</v>
      </c>
      <c r="L264" t="s">
        <v>34</v>
      </c>
      <c r="M264" t="s">
        <v>35</v>
      </c>
      <c r="N264" t="s">
        <v>6750</v>
      </c>
      <c r="O264" t="s">
        <v>52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1301</v>
      </c>
      <c r="W264" t="s">
        <v>1302</v>
      </c>
      <c r="X264" t="s">
        <v>43</v>
      </c>
      <c r="Y264" t="s">
        <v>96</v>
      </c>
      <c r="Z264" t="s">
        <v>43</v>
      </c>
      <c r="AA264" t="s">
        <v>43</v>
      </c>
      <c r="AB264" t="s">
        <v>43</v>
      </c>
      <c r="AC264" s="4" t="str">
        <f>VLOOKUP(Table13[[#This Row],[Capacitance]],Values!A$13:B$50,2,0)</f>
        <v>STOCK</v>
      </c>
      <c r="AE264" s="4" t="str">
        <f>CONCATENATE(Table13[[#This Row],[Capacitance]],Table13[[#This Row],[Stock]])</f>
        <v>2.2ÂuF</v>
      </c>
    </row>
    <row r="265" spans="1:31" hidden="1">
      <c r="A265" t="s">
        <v>28</v>
      </c>
      <c r="B265" t="s">
        <v>1297</v>
      </c>
      <c r="C265" t="s">
        <v>2380</v>
      </c>
      <c r="D265" t="s">
        <v>2381</v>
      </c>
      <c r="E265" t="s">
        <v>32</v>
      </c>
      <c r="F265" t="s">
        <v>2382</v>
      </c>
      <c r="G265">
        <v>400</v>
      </c>
      <c r="H265">
        <v>0</v>
      </c>
      <c r="I265">
        <v>0.26</v>
      </c>
      <c r="J265">
        <v>0</v>
      </c>
      <c r="K265">
        <v>1</v>
      </c>
      <c r="L265" t="s">
        <v>34</v>
      </c>
      <c r="M265" t="s">
        <v>35</v>
      </c>
      <c r="N265" t="s">
        <v>6751</v>
      </c>
      <c r="O265" t="s">
        <v>52</v>
      </c>
      <c r="P265" t="s">
        <v>590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1301</v>
      </c>
      <c r="W265" t="s">
        <v>1302</v>
      </c>
      <c r="X265" t="s">
        <v>43</v>
      </c>
      <c r="Y265" t="s">
        <v>1388</v>
      </c>
      <c r="Z265" t="s">
        <v>43</v>
      </c>
      <c r="AA265" t="s">
        <v>43</v>
      </c>
      <c r="AB265" t="s">
        <v>43</v>
      </c>
      <c r="AC265" s="4" t="str">
        <f>VLOOKUP(Table13[[#This Row],[Capacitance]],Values!A$13:B$50,2,0)</f>
        <v>STOCK</v>
      </c>
      <c r="AD265" t="s">
        <v>1247</v>
      </c>
      <c r="AE265" s="4" t="str">
        <f>CONCATENATE(Table13[[#This Row],[Capacitance]],Table13[[#This Row],[Stock]])</f>
        <v>22ÂuFSTOCK</v>
      </c>
    </row>
    <row r="266" spans="1:31" hidden="1">
      <c r="A266" t="s">
        <v>28</v>
      </c>
      <c r="B266" t="s">
        <v>1297</v>
      </c>
      <c r="C266" t="s">
        <v>1352</v>
      </c>
      <c r="D266" t="s">
        <v>1353</v>
      </c>
      <c r="E266" t="s">
        <v>32</v>
      </c>
      <c r="F266" t="s">
        <v>1354</v>
      </c>
      <c r="G266">
        <v>171823</v>
      </c>
      <c r="H266">
        <v>0</v>
      </c>
      <c r="I266">
        <v>0.17</v>
      </c>
      <c r="J266">
        <v>0</v>
      </c>
      <c r="K266">
        <v>1</v>
      </c>
      <c r="L266" t="s">
        <v>34</v>
      </c>
      <c r="M266" t="s">
        <v>35</v>
      </c>
      <c r="N266" t="s">
        <v>6750</v>
      </c>
      <c r="O266" t="s">
        <v>37</v>
      </c>
      <c r="P266" t="s">
        <v>53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1301</v>
      </c>
      <c r="W266" t="s">
        <v>1302</v>
      </c>
      <c r="X266" t="s">
        <v>43</v>
      </c>
      <c r="Y266" t="s">
        <v>1303</v>
      </c>
      <c r="Z266" t="s">
        <v>43</v>
      </c>
      <c r="AA266" t="s">
        <v>43</v>
      </c>
      <c r="AB266" t="s">
        <v>43</v>
      </c>
      <c r="AC266" s="4" t="str">
        <f>VLOOKUP(Table13[[#This Row],[Capacitance]],Values!A$13:B$50,2,0)</f>
        <v>STOCK</v>
      </c>
      <c r="AE266" s="4" t="str">
        <f>CONCATENATE(Table13[[#This Row],[Capacitance]],Table13[[#This Row],[Stock]])</f>
        <v>2.2ÂuF</v>
      </c>
    </row>
    <row r="267" spans="1:31" hidden="1">
      <c r="A267" t="s">
        <v>28</v>
      </c>
      <c r="B267" t="s">
        <v>1297</v>
      </c>
      <c r="C267" t="s">
        <v>1808</v>
      </c>
      <c r="D267" t="s">
        <v>1809</v>
      </c>
      <c r="E267" t="s">
        <v>32</v>
      </c>
      <c r="F267" t="s">
        <v>1810</v>
      </c>
      <c r="G267">
        <v>98099</v>
      </c>
      <c r="H267">
        <v>0</v>
      </c>
      <c r="I267">
        <v>0.14000000000000001</v>
      </c>
      <c r="J267">
        <v>0</v>
      </c>
      <c r="K267">
        <v>1</v>
      </c>
      <c r="L267" t="s">
        <v>34</v>
      </c>
      <c r="M267" t="s">
        <v>35</v>
      </c>
      <c r="N267" t="s">
        <v>6750</v>
      </c>
      <c r="O267" t="s">
        <v>189</v>
      </c>
      <c r="P267" t="s">
        <v>53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1301</v>
      </c>
      <c r="W267" t="s">
        <v>1302</v>
      </c>
      <c r="X267" t="s">
        <v>43</v>
      </c>
      <c r="Y267" t="s">
        <v>1303</v>
      </c>
      <c r="Z267" t="s">
        <v>43</v>
      </c>
      <c r="AA267" t="s">
        <v>43</v>
      </c>
      <c r="AB267" t="s">
        <v>43</v>
      </c>
      <c r="AC267" s="4" t="str">
        <f>VLOOKUP(Table13[[#This Row],[Capacitance]],Values!A$13:B$50,2,0)</f>
        <v>STOCK</v>
      </c>
      <c r="AE267" s="4" t="str">
        <f>CONCATENATE(Table13[[#This Row],[Capacitance]],Table13[[#This Row],[Stock]])</f>
        <v>2.2ÂuF</v>
      </c>
    </row>
    <row r="268" spans="1:31" hidden="1">
      <c r="A268" t="s">
        <v>28</v>
      </c>
      <c r="B268" t="s">
        <v>1297</v>
      </c>
      <c r="C268" t="s">
        <v>2071</v>
      </c>
      <c r="D268" t="s">
        <v>2072</v>
      </c>
      <c r="E268" t="s">
        <v>32</v>
      </c>
      <c r="F268" t="s">
        <v>2073</v>
      </c>
      <c r="G268">
        <v>8430</v>
      </c>
      <c r="H268">
        <v>0</v>
      </c>
      <c r="I268">
        <v>0.15</v>
      </c>
      <c r="J268">
        <v>0</v>
      </c>
      <c r="K268">
        <v>1</v>
      </c>
      <c r="L268" t="s">
        <v>34</v>
      </c>
      <c r="M268" t="s">
        <v>35</v>
      </c>
      <c r="N268" t="s">
        <v>6768</v>
      </c>
      <c r="O268" t="s">
        <v>189</v>
      </c>
      <c r="P268" t="s">
        <v>64</v>
      </c>
      <c r="Q268" t="s">
        <v>190</v>
      </c>
      <c r="R268" t="s">
        <v>40</v>
      </c>
      <c r="S268" t="s">
        <v>191</v>
      </c>
      <c r="T268" t="s">
        <v>42</v>
      </c>
      <c r="U268" t="s">
        <v>43</v>
      </c>
      <c r="V268" t="s">
        <v>1301</v>
      </c>
      <c r="W268" t="s">
        <v>1302</v>
      </c>
      <c r="X268" t="s">
        <v>43</v>
      </c>
      <c r="Y268" t="s">
        <v>1303</v>
      </c>
      <c r="Z268" t="s">
        <v>43</v>
      </c>
      <c r="AA268" t="s">
        <v>43</v>
      </c>
      <c r="AB268" t="s">
        <v>43</v>
      </c>
      <c r="AC268" s="4" t="e">
        <f>VLOOKUP(Table13[[#This Row],[Capacitance]],Values!A$13:B$50,2,0)</f>
        <v>#N/A</v>
      </c>
      <c r="AE268" s="4" t="str">
        <f>CONCATENATE(Table13[[#This Row],[Capacitance]],Table13[[#This Row],[Stock]])</f>
        <v>0.68ÂuF</v>
      </c>
    </row>
    <row r="269" spans="1:31" hidden="1">
      <c r="A269" t="s">
        <v>28</v>
      </c>
      <c r="B269" t="s">
        <v>1297</v>
      </c>
      <c r="C269" t="s">
        <v>1907</v>
      </c>
      <c r="D269" t="s">
        <v>1908</v>
      </c>
      <c r="E269" t="s">
        <v>32</v>
      </c>
      <c r="F269" t="s">
        <v>1909</v>
      </c>
      <c r="G269">
        <v>29167</v>
      </c>
      <c r="H269">
        <v>0</v>
      </c>
      <c r="I269">
        <v>0.19</v>
      </c>
      <c r="J269">
        <v>0</v>
      </c>
      <c r="K269">
        <v>1</v>
      </c>
      <c r="L269" t="s">
        <v>34</v>
      </c>
      <c r="M269" t="s">
        <v>35</v>
      </c>
      <c r="N269" t="s">
        <v>424</v>
      </c>
      <c r="O269" t="s">
        <v>72</v>
      </c>
      <c r="P269" t="s">
        <v>38</v>
      </c>
      <c r="Q269" t="s">
        <v>73</v>
      </c>
      <c r="R269" t="s">
        <v>40</v>
      </c>
      <c r="S269" t="s">
        <v>41</v>
      </c>
      <c r="T269" t="s">
        <v>42</v>
      </c>
      <c r="U269" t="s">
        <v>43</v>
      </c>
      <c r="V269" t="s">
        <v>1301</v>
      </c>
      <c r="W269" t="s">
        <v>1302</v>
      </c>
      <c r="X269" t="s">
        <v>43</v>
      </c>
      <c r="Y269" t="s">
        <v>1303</v>
      </c>
      <c r="Z269" t="s">
        <v>43</v>
      </c>
      <c r="AA269" t="s">
        <v>43</v>
      </c>
      <c r="AB269" t="s">
        <v>43</v>
      </c>
      <c r="AC269" s="4" t="e">
        <f>VLOOKUP(Table13[[#This Row],[Capacitance]],Values!A$13:B$50,2,0)</f>
        <v>#N/A</v>
      </c>
      <c r="AE269" s="4" t="str">
        <f>CONCATENATE(Table13[[#This Row],[Capacitance]],Table13[[#This Row],[Stock]])</f>
        <v>3600pF</v>
      </c>
    </row>
    <row r="270" spans="1:31" hidden="1">
      <c r="A270" t="s">
        <v>28</v>
      </c>
      <c r="B270" t="s">
        <v>1297</v>
      </c>
      <c r="C270" t="s">
        <v>1927</v>
      </c>
      <c r="D270" t="s">
        <v>1928</v>
      </c>
      <c r="E270" t="s">
        <v>32</v>
      </c>
      <c r="F270" t="s">
        <v>1354</v>
      </c>
      <c r="G270">
        <v>27389</v>
      </c>
      <c r="H270">
        <v>0</v>
      </c>
      <c r="I270">
        <v>0.22</v>
      </c>
      <c r="J270">
        <v>0</v>
      </c>
      <c r="K270">
        <v>1</v>
      </c>
      <c r="L270" t="s">
        <v>34</v>
      </c>
      <c r="M270" t="s">
        <v>35</v>
      </c>
      <c r="N270" t="s">
        <v>6750</v>
      </c>
      <c r="O270" t="s">
        <v>37</v>
      </c>
      <c r="P270" t="s">
        <v>53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1301</v>
      </c>
      <c r="W270" t="s">
        <v>1302</v>
      </c>
      <c r="X270" t="s">
        <v>43</v>
      </c>
      <c r="Y270" t="s">
        <v>1895</v>
      </c>
      <c r="Z270" t="s">
        <v>43</v>
      </c>
      <c r="AA270" t="s">
        <v>43</v>
      </c>
      <c r="AB270" t="s">
        <v>43</v>
      </c>
      <c r="AC270" s="4" t="str">
        <f>VLOOKUP(Table13[[#This Row],[Capacitance]],Values!A$13:B$50,2,0)</f>
        <v>STOCK</v>
      </c>
      <c r="AE270" s="4" t="str">
        <f>CONCATENATE(Table13[[#This Row],[Capacitance]],Table13[[#This Row],[Stock]])</f>
        <v>2.2ÂuF</v>
      </c>
    </row>
    <row r="271" spans="1:31" hidden="1">
      <c r="A271" t="s">
        <v>28</v>
      </c>
      <c r="B271" t="s">
        <v>1297</v>
      </c>
      <c r="C271" t="s">
        <v>2022</v>
      </c>
      <c r="D271" t="s">
        <v>2023</v>
      </c>
      <c r="E271" t="s">
        <v>32</v>
      </c>
      <c r="F271" t="s">
        <v>1354</v>
      </c>
      <c r="G271">
        <v>27472</v>
      </c>
      <c r="H271">
        <v>0</v>
      </c>
      <c r="I271">
        <v>0.2</v>
      </c>
      <c r="J271">
        <v>0</v>
      </c>
      <c r="K271">
        <v>1</v>
      </c>
      <c r="L271" t="s">
        <v>34</v>
      </c>
      <c r="M271" t="s">
        <v>35</v>
      </c>
      <c r="N271" t="s">
        <v>6750</v>
      </c>
      <c r="O271" t="s">
        <v>37</v>
      </c>
      <c r="P271" t="s">
        <v>53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1301</v>
      </c>
      <c r="W271" t="s">
        <v>1302</v>
      </c>
      <c r="X271" t="s">
        <v>43</v>
      </c>
      <c r="Y271" t="s">
        <v>1303</v>
      </c>
      <c r="Z271" t="s">
        <v>43</v>
      </c>
      <c r="AA271" t="s">
        <v>43</v>
      </c>
      <c r="AB271" t="s">
        <v>43</v>
      </c>
      <c r="AC271" s="4" t="str">
        <f>VLOOKUP(Table13[[#This Row],[Capacitance]],Values!A$13:B$50,2,0)</f>
        <v>STOCK</v>
      </c>
      <c r="AE271" s="4" t="str">
        <f>CONCATENATE(Table13[[#This Row],[Capacitance]],Table13[[#This Row],[Stock]])</f>
        <v>2.2ÂuF</v>
      </c>
    </row>
    <row r="272" spans="1:31" hidden="1">
      <c r="A272" t="s">
        <v>28</v>
      </c>
      <c r="B272" t="s">
        <v>1297</v>
      </c>
      <c r="C272" t="s">
        <v>2027</v>
      </c>
      <c r="D272" t="s">
        <v>2028</v>
      </c>
      <c r="E272" t="s">
        <v>32</v>
      </c>
      <c r="F272" t="s">
        <v>2029</v>
      </c>
      <c r="G272">
        <v>11749</v>
      </c>
      <c r="H272">
        <v>0</v>
      </c>
      <c r="I272">
        <v>0.2</v>
      </c>
      <c r="J272">
        <v>0</v>
      </c>
      <c r="K272">
        <v>1</v>
      </c>
      <c r="L272" t="s">
        <v>34</v>
      </c>
      <c r="M272" t="s">
        <v>35</v>
      </c>
      <c r="N272" t="s">
        <v>6750</v>
      </c>
      <c r="O272" t="s">
        <v>37</v>
      </c>
      <c r="P272" t="s">
        <v>53</v>
      </c>
      <c r="Q272" t="s">
        <v>115</v>
      </c>
      <c r="R272" t="s">
        <v>40</v>
      </c>
      <c r="S272" t="s">
        <v>116</v>
      </c>
      <c r="T272" t="s">
        <v>42</v>
      </c>
      <c r="U272" t="s">
        <v>43</v>
      </c>
      <c r="V272" t="s">
        <v>1301</v>
      </c>
      <c r="W272" t="s">
        <v>1302</v>
      </c>
      <c r="X272" t="s">
        <v>43</v>
      </c>
      <c r="Y272" t="s">
        <v>1303</v>
      </c>
      <c r="Z272" t="s">
        <v>43</v>
      </c>
      <c r="AA272" t="s">
        <v>43</v>
      </c>
      <c r="AB272" t="s">
        <v>43</v>
      </c>
      <c r="AC272" s="4" t="str">
        <f>VLOOKUP(Table13[[#This Row],[Capacitance]],Values!A$13:B$50,2,0)</f>
        <v>STOCK</v>
      </c>
      <c r="AE272" s="4" t="str">
        <f>CONCATENATE(Table13[[#This Row],[Capacitance]],Table13[[#This Row],[Stock]])</f>
        <v>2.2ÂuF</v>
      </c>
    </row>
    <row r="273" spans="1:31" hidden="1">
      <c r="A273" t="s">
        <v>28</v>
      </c>
      <c r="B273" t="s">
        <v>1297</v>
      </c>
      <c r="C273" t="s">
        <v>2069</v>
      </c>
      <c r="D273" t="s">
        <v>2070</v>
      </c>
      <c r="E273" t="s">
        <v>32</v>
      </c>
      <c r="F273" t="s">
        <v>1354</v>
      </c>
      <c r="G273">
        <v>19939</v>
      </c>
      <c r="H273">
        <v>0</v>
      </c>
      <c r="I273">
        <v>0.21</v>
      </c>
      <c r="J273">
        <v>0</v>
      </c>
      <c r="K273">
        <v>1</v>
      </c>
      <c r="L273" t="s">
        <v>34</v>
      </c>
      <c r="M273" t="s">
        <v>35</v>
      </c>
      <c r="N273" t="s">
        <v>6750</v>
      </c>
      <c r="O273" t="s">
        <v>37</v>
      </c>
      <c r="P273" t="s">
        <v>53</v>
      </c>
      <c r="Q273" t="s">
        <v>54</v>
      </c>
      <c r="R273" t="s">
        <v>40</v>
      </c>
      <c r="S273" t="s">
        <v>55</v>
      </c>
      <c r="T273" t="s">
        <v>42</v>
      </c>
      <c r="U273" t="s">
        <v>43</v>
      </c>
      <c r="V273" t="s">
        <v>1301</v>
      </c>
      <c r="W273" t="s">
        <v>1302</v>
      </c>
      <c r="X273" t="s">
        <v>43</v>
      </c>
      <c r="Y273" t="s">
        <v>1895</v>
      </c>
      <c r="Z273" t="s">
        <v>43</v>
      </c>
      <c r="AA273" t="s">
        <v>43</v>
      </c>
      <c r="AB273" t="s">
        <v>43</v>
      </c>
      <c r="AC273" s="4" t="str">
        <f>VLOOKUP(Table13[[#This Row],[Capacitance]],Values!A$13:B$50,2,0)</f>
        <v>STOCK</v>
      </c>
      <c r="AE273" s="4" t="str">
        <f>CONCATENATE(Table13[[#This Row],[Capacitance]],Table13[[#This Row],[Stock]])</f>
        <v>2.2ÂuF</v>
      </c>
    </row>
    <row r="274" spans="1:31" hidden="1">
      <c r="A274" t="s">
        <v>28</v>
      </c>
      <c r="B274" t="s">
        <v>1297</v>
      </c>
      <c r="C274" t="s">
        <v>1519</v>
      </c>
      <c r="D274" t="s">
        <v>1520</v>
      </c>
      <c r="E274" t="s">
        <v>32</v>
      </c>
      <c r="F274" t="s">
        <v>1521</v>
      </c>
      <c r="G274">
        <v>22806</v>
      </c>
      <c r="H274">
        <v>0</v>
      </c>
      <c r="I274">
        <v>0.1</v>
      </c>
      <c r="J274">
        <v>0</v>
      </c>
      <c r="K274">
        <v>1</v>
      </c>
      <c r="L274" t="s">
        <v>34</v>
      </c>
      <c r="M274" t="s">
        <v>35</v>
      </c>
      <c r="N274" t="s">
        <v>304</v>
      </c>
      <c r="O274" t="s">
        <v>37</v>
      </c>
      <c r="P274" t="s">
        <v>178</v>
      </c>
      <c r="Q274" t="s">
        <v>39</v>
      </c>
      <c r="R274" t="s">
        <v>40</v>
      </c>
      <c r="S274" t="s">
        <v>41</v>
      </c>
      <c r="T274" t="s">
        <v>42</v>
      </c>
      <c r="U274" t="s">
        <v>43</v>
      </c>
      <c r="V274" t="s">
        <v>1301</v>
      </c>
      <c r="W274" t="s">
        <v>1302</v>
      </c>
      <c r="X274" t="s">
        <v>43</v>
      </c>
      <c r="Y274" t="s">
        <v>1303</v>
      </c>
      <c r="Z274" t="s">
        <v>43</v>
      </c>
      <c r="AA274" t="s">
        <v>43</v>
      </c>
      <c r="AB274" t="s">
        <v>43</v>
      </c>
      <c r="AC274" s="4" t="str">
        <f>VLOOKUP(Table13[[#This Row],[Capacitance]],Values!A$13:B$50,2,0)</f>
        <v>STOCK</v>
      </c>
      <c r="AE274" s="4" t="str">
        <f>CONCATENATE(Table13[[#This Row],[Capacitance]],Table13[[#This Row],[Stock]])</f>
        <v>2200pF</v>
      </c>
    </row>
    <row r="275" spans="1:31" hidden="1">
      <c r="A275" t="s">
        <v>28</v>
      </c>
      <c r="B275" t="s">
        <v>1297</v>
      </c>
      <c r="C275" t="s">
        <v>2091</v>
      </c>
      <c r="D275" t="s">
        <v>2092</v>
      </c>
      <c r="E275" t="s">
        <v>32</v>
      </c>
      <c r="F275" t="s">
        <v>2093</v>
      </c>
      <c r="G275">
        <v>0</v>
      </c>
      <c r="H275">
        <v>0</v>
      </c>
      <c r="I275">
        <v>0.36</v>
      </c>
      <c r="J275">
        <v>0</v>
      </c>
      <c r="K275">
        <v>1</v>
      </c>
      <c r="L275" t="s">
        <v>34</v>
      </c>
      <c r="M275" t="s">
        <v>35</v>
      </c>
      <c r="N275" t="s">
        <v>6752</v>
      </c>
      <c r="O275" t="s">
        <v>52</v>
      </c>
      <c r="P275" t="s">
        <v>64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1301</v>
      </c>
      <c r="W275" t="s">
        <v>1302</v>
      </c>
      <c r="X275" t="s">
        <v>43</v>
      </c>
      <c r="Y275" t="s">
        <v>2090</v>
      </c>
      <c r="Z275" t="s">
        <v>43</v>
      </c>
      <c r="AA275" t="s">
        <v>43</v>
      </c>
      <c r="AB275" t="s">
        <v>43</v>
      </c>
      <c r="AC275" s="4" t="str">
        <f>VLOOKUP(Table13[[#This Row],[Capacitance]],Values!A$13:B$50,2,0)</f>
        <v>STOCK</v>
      </c>
      <c r="AE275" s="4" t="str">
        <f>CONCATENATE(Table13[[#This Row],[Capacitance]],Table13[[#This Row],[Stock]])</f>
        <v>4.7ÂuF</v>
      </c>
    </row>
    <row r="276" spans="1:31" hidden="1">
      <c r="A276" t="s">
        <v>28</v>
      </c>
      <c r="B276" t="s">
        <v>1297</v>
      </c>
      <c r="C276" t="s">
        <v>2216</v>
      </c>
      <c r="D276" t="s">
        <v>2217</v>
      </c>
      <c r="E276" t="s">
        <v>32</v>
      </c>
      <c r="F276" t="s">
        <v>2218</v>
      </c>
      <c r="G276">
        <v>1209</v>
      </c>
      <c r="H276">
        <v>0</v>
      </c>
      <c r="I276">
        <v>0.19400000000000001</v>
      </c>
      <c r="J276">
        <v>0</v>
      </c>
      <c r="K276">
        <v>10</v>
      </c>
      <c r="L276" t="s">
        <v>34</v>
      </c>
      <c r="M276" t="s">
        <v>35</v>
      </c>
      <c r="N276" t="s">
        <v>304</v>
      </c>
      <c r="O276" t="s">
        <v>189</v>
      </c>
      <c r="P276" t="s">
        <v>178</v>
      </c>
      <c r="Q276" t="s">
        <v>190</v>
      </c>
      <c r="R276" t="s">
        <v>40</v>
      </c>
      <c r="S276" t="s">
        <v>191</v>
      </c>
      <c r="T276" t="s">
        <v>42</v>
      </c>
      <c r="U276" t="s">
        <v>43</v>
      </c>
      <c r="V276" t="s">
        <v>1301</v>
      </c>
      <c r="W276" t="s">
        <v>1302</v>
      </c>
      <c r="X276" t="s">
        <v>43</v>
      </c>
      <c r="Y276" t="s">
        <v>1303</v>
      </c>
      <c r="Z276" t="s">
        <v>43</v>
      </c>
      <c r="AA276" t="s">
        <v>43</v>
      </c>
      <c r="AB276" t="s">
        <v>43</v>
      </c>
      <c r="AC276" s="4" t="str">
        <f>VLOOKUP(Table13[[#This Row],[Capacitance]],Values!A$13:B$50,2,0)</f>
        <v>STOCK</v>
      </c>
      <c r="AE276" s="4" t="str">
        <f>CONCATENATE(Table13[[#This Row],[Capacitance]],Table13[[#This Row],[Stock]])</f>
        <v>2200pF</v>
      </c>
    </row>
    <row r="277" spans="1:31" hidden="1">
      <c r="A277" t="s">
        <v>28</v>
      </c>
      <c r="B277" t="s">
        <v>1297</v>
      </c>
      <c r="C277" t="s">
        <v>1549</v>
      </c>
      <c r="D277" t="s">
        <v>1550</v>
      </c>
      <c r="E277" t="s">
        <v>32</v>
      </c>
      <c r="F277" t="s">
        <v>1551</v>
      </c>
      <c r="G277">
        <v>65019</v>
      </c>
      <c r="H277">
        <v>0</v>
      </c>
      <c r="I277">
        <v>0.1</v>
      </c>
      <c r="J277">
        <v>0</v>
      </c>
      <c r="K277">
        <v>1</v>
      </c>
      <c r="L277" t="s">
        <v>34</v>
      </c>
      <c r="M277" t="s">
        <v>35</v>
      </c>
      <c r="N277" t="s">
        <v>504</v>
      </c>
      <c r="O277" t="s">
        <v>72</v>
      </c>
      <c r="P277" t="s">
        <v>178</v>
      </c>
      <c r="Q277" t="s">
        <v>73</v>
      </c>
      <c r="R277" t="s">
        <v>40</v>
      </c>
      <c r="S277" t="s">
        <v>41</v>
      </c>
      <c r="T277" t="s">
        <v>42</v>
      </c>
      <c r="U277" t="s">
        <v>43</v>
      </c>
      <c r="V277" t="s">
        <v>1301</v>
      </c>
      <c r="W277" t="s">
        <v>1302</v>
      </c>
      <c r="X277" t="s">
        <v>43</v>
      </c>
      <c r="Y277" t="s">
        <v>1303</v>
      </c>
      <c r="Z277" t="s">
        <v>43</v>
      </c>
      <c r="AA277" t="s">
        <v>43</v>
      </c>
      <c r="AB277" t="s">
        <v>43</v>
      </c>
      <c r="AC277" s="4" t="str">
        <f>VLOOKUP(Table13[[#This Row],[Capacitance]],Values!A$13:B$50,2,0)</f>
        <v>STOCK</v>
      </c>
      <c r="AD277" t="s">
        <v>1247</v>
      </c>
      <c r="AE277" s="4" t="str">
        <f>CONCATENATE(Table13[[#This Row],[Capacitance]],Table13[[#This Row],[Stock]])</f>
        <v>22pFSTOCK</v>
      </c>
    </row>
    <row r="278" spans="1:31" hidden="1">
      <c r="A278" t="s">
        <v>28</v>
      </c>
      <c r="B278" t="s">
        <v>1297</v>
      </c>
      <c r="C278" t="s">
        <v>1804</v>
      </c>
      <c r="D278" t="s">
        <v>1805</v>
      </c>
      <c r="E278" t="s">
        <v>32</v>
      </c>
      <c r="F278" t="s">
        <v>1806</v>
      </c>
      <c r="G278">
        <v>30336</v>
      </c>
      <c r="H278">
        <v>0</v>
      </c>
      <c r="I278">
        <v>0.14000000000000001</v>
      </c>
      <c r="J278">
        <v>0</v>
      </c>
      <c r="K278">
        <v>1</v>
      </c>
      <c r="L278" t="s">
        <v>34</v>
      </c>
      <c r="M278" t="s">
        <v>35</v>
      </c>
      <c r="N278" t="s">
        <v>1807</v>
      </c>
      <c r="O278" t="s">
        <v>72</v>
      </c>
      <c r="P278" t="s">
        <v>38</v>
      </c>
      <c r="Q278" t="s">
        <v>73</v>
      </c>
      <c r="R278" t="s">
        <v>40</v>
      </c>
      <c r="S278" t="s">
        <v>41</v>
      </c>
      <c r="T278" t="s">
        <v>42</v>
      </c>
      <c r="U278" t="s">
        <v>43</v>
      </c>
      <c r="V278" t="s">
        <v>1301</v>
      </c>
      <c r="W278" t="s">
        <v>1302</v>
      </c>
      <c r="X278" t="s">
        <v>43</v>
      </c>
      <c r="Y278" t="s">
        <v>1303</v>
      </c>
      <c r="Z278" t="s">
        <v>43</v>
      </c>
      <c r="AA278" t="s">
        <v>43</v>
      </c>
      <c r="AB278" t="s">
        <v>43</v>
      </c>
      <c r="AC278" s="4" t="e">
        <f>VLOOKUP(Table13[[#This Row],[Capacitance]],Values!A$13:B$50,2,0)</f>
        <v>#N/A</v>
      </c>
      <c r="AE278" s="4" t="str">
        <f>CONCATENATE(Table13[[#This Row],[Capacitance]],Table13[[#This Row],[Stock]])</f>
        <v>360pF</v>
      </c>
    </row>
    <row r="279" spans="1:31" hidden="1">
      <c r="A279" t="s">
        <v>28</v>
      </c>
      <c r="B279" t="s">
        <v>1297</v>
      </c>
      <c r="C279" t="s">
        <v>1418</v>
      </c>
      <c r="D279" t="s">
        <v>1419</v>
      </c>
      <c r="E279" t="s">
        <v>32</v>
      </c>
      <c r="F279" t="s">
        <v>1420</v>
      </c>
      <c r="G279">
        <v>180553</v>
      </c>
      <c r="H279">
        <v>0</v>
      </c>
      <c r="I279">
        <v>0.1</v>
      </c>
      <c r="J279">
        <v>0</v>
      </c>
      <c r="K279">
        <v>1</v>
      </c>
      <c r="L279" t="s">
        <v>34</v>
      </c>
      <c r="M279" t="s">
        <v>35</v>
      </c>
      <c r="N279" t="s">
        <v>304</v>
      </c>
      <c r="O279" t="s">
        <v>37</v>
      </c>
      <c r="P279" t="s">
        <v>38</v>
      </c>
      <c r="Q279" t="s">
        <v>39</v>
      </c>
      <c r="R279" t="s">
        <v>40</v>
      </c>
      <c r="S279" t="s">
        <v>41</v>
      </c>
      <c r="T279" t="s">
        <v>42</v>
      </c>
      <c r="U279" t="s">
        <v>43</v>
      </c>
      <c r="V279" t="s">
        <v>1301</v>
      </c>
      <c r="W279" t="s">
        <v>1302</v>
      </c>
      <c r="X279" t="s">
        <v>43</v>
      </c>
      <c r="Y279" t="s">
        <v>1303</v>
      </c>
      <c r="Z279" t="s">
        <v>43</v>
      </c>
      <c r="AA279" t="s">
        <v>43</v>
      </c>
      <c r="AB279" t="s">
        <v>43</v>
      </c>
      <c r="AC279" s="4" t="str">
        <f>VLOOKUP(Table13[[#This Row],[Capacitance]],Values!A$13:B$50,2,0)</f>
        <v>STOCK</v>
      </c>
      <c r="AE279" s="4" t="str">
        <f>CONCATENATE(Table13[[#This Row],[Capacitance]],Table13[[#This Row],[Stock]])</f>
        <v>2200pF</v>
      </c>
    </row>
    <row r="280" spans="1:31" hidden="1">
      <c r="A280" t="s">
        <v>28</v>
      </c>
      <c r="B280" t="s">
        <v>1297</v>
      </c>
      <c r="C280" t="s">
        <v>1870</v>
      </c>
      <c r="D280" t="s">
        <v>1871</v>
      </c>
      <c r="E280" t="s">
        <v>32</v>
      </c>
      <c r="F280" t="s">
        <v>1872</v>
      </c>
      <c r="G280">
        <v>9269</v>
      </c>
      <c r="H280">
        <v>0</v>
      </c>
      <c r="I280">
        <v>0.17</v>
      </c>
      <c r="J280">
        <v>0</v>
      </c>
      <c r="K280">
        <v>1</v>
      </c>
      <c r="L280" t="s">
        <v>34</v>
      </c>
      <c r="M280" t="s">
        <v>35</v>
      </c>
      <c r="N280" t="s">
        <v>1807</v>
      </c>
      <c r="O280" t="s">
        <v>72</v>
      </c>
      <c r="P280" t="s">
        <v>178</v>
      </c>
      <c r="Q280" t="s">
        <v>73</v>
      </c>
      <c r="R280" t="s">
        <v>40</v>
      </c>
      <c r="S280" t="s">
        <v>41</v>
      </c>
      <c r="T280" t="s">
        <v>42</v>
      </c>
      <c r="U280" t="s">
        <v>43</v>
      </c>
      <c r="V280" t="s">
        <v>1301</v>
      </c>
      <c r="W280" t="s">
        <v>1302</v>
      </c>
      <c r="X280" t="s">
        <v>43</v>
      </c>
      <c r="Y280" t="s">
        <v>1303</v>
      </c>
      <c r="Z280" t="s">
        <v>43</v>
      </c>
      <c r="AA280" t="s">
        <v>43</v>
      </c>
      <c r="AB280" t="s">
        <v>43</v>
      </c>
      <c r="AC280" s="4" t="e">
        <f>VLOOKUP(Table13[[#This Row],[Capacitance]],Values!A$13:B$50,2,0)</f>
        <v>#N/A</v>
      </c>
      <c r="AE280" s="4" t="str">
        <f>CONCATENATE(Table13[[#This Row],[Capacitance]],Table13[[#This Row],[Stock]])</f>
        <v>360pF</v>
      </c>
    </row>
    <row r="281" spans="1:31" hidden="1">
      <c r="A281" t="s">
        <v>28</v>
      </c>
      <c r="B281" t="s">
        <v>1297</v>
      </c>
      <c r="C281" t="s">
        <v>2167</v>
      </c>
      <c r="D281" t="s">
        <v>2168</v>
      </c>
      <c r="E281" t="s">
        <v>32</v>
      </c>
      <c r="F281" t="s">
        <v>2169</v>
      </c>
      <c r="G281">
        <v>15403</v>
      </c>
      <c r="H281">
        <v>0</v>
      </c>
      <c r="I281">
        <v>0.12</v>
      </c>
      <c r="J281">
        <v>0</v>
      </c>
      <c r="K281">
        <v>1</v>
      </c>
      <c r="L281" t="s">
        <v>34</v>
      </c>
      <c r="M281" t="s">
        <v>35</v>
      </c>
      <c r="N281" t="s">
        <v>1273</v>
      </c>
      <c r="O281" t="s">
        <v>72</v>
      </c>
      <c r="P281" t="s">
        <v>178</v>
      </c>
      <c r="Q281" t="s">
        <v>73</v>
      </c>
      <c r="R281" t="s">
        <v>40</v>
      </c>
      <c r="S281" t="s">
        <v>41</v>
      </c>
      <c r="T281" t="s">
        <v>42</v>
      </c>
      <c r="U281" t="s">
        <v>43</v>
      </c>
      <c r="V281" t="s">
        <v>1301</v>
      </c>
      <c r="W281" t="s">
        <v>1302</v>
      </c>
      <c r="X281" t="s">
        <v>43</v>
      </c>
      <c r="Y281" t="s">
        <v>1303</v>
      </c>
      <c r="Z281" t="s">
        <v>43</v>
      </c>
      <c r="AA281" t="s">
        <v>43</v>
      </c>
      <c r="AB281" t="s">
        <v>43</v>
      </c>
      <c r="AC281" s="4" t="e">
        <f>VLOOKUP(Table13[[#This Row],[Capacitance]],Values!A$13:B$50,2,0)</f>
        <v>#N/A</v>
      </c>
      <c r="AE281" s="4" t="str">
        <f>CONCATENATE(Table13[[#This Row],[Capacitance]],Table13[[#This Row],[Stock]])</f>
        <v>36pF</v>
      </c>
    </row>
    <row r="282" spans="1:31" hidden="1">
      <c r="A282" t="s">
        <v>28</v>
      </c>
      <c r="B282" t="s">
        <v>1297</v>
      </c>
      <c r="C282" t="s">
        <v>2248</v>
      </c>
      <c r="D282" t="s">
        <v>2249</v>
      </c>
      <c r="E282" t="s">
        <v>32</v>
      </c>
      <c r="F282" t="s">
        <v>2250</v>
      </c>
      <c r="G282">
        <v>9628</v>
      </c>
      <c r="H282">
        <v>0</v>
      </c>
      <c r="I282">
        <v>0.1</v>
      </c>
      <c r="J282">
        <v>0</v>
      </c>
      <c r="K282">
        <v>1</v>
      </c>
      <c r="L282" t="s">
        <v>34</v>
      </c>
      <c r="M282" t="s">
        <v>35</v>
      </c>
      <c r="N282" t="s">
        <v>1273</v>
      </c>
      <c r="O282" t="s">
        <v>72</v>
      </c>
      <c r="P282" t="s">
        <v>38</v>
      </c>
      <c r="Q282" t="s">
        <v>73</v>
      </c>
      <c r="R282" t="s">
        <v>40</v>
      </c>
      <c r="S282" t="s">
        <v>41</v>
      </c>
      <c r="T282" t="s">
        <v>42</v>
      </c>
      <c r="U282" t="s">
        <v>43</v>
      </c>
      <c r="V282" t="s">
        <v>1301</v>
      </c>
      <c r="W282" t="s">
        <v>1302</v>
      </c>
      <c r="X282" t="s">
        <v>43</v>
      </c>
      <c r="Y282" t="s">
        <v>1303</v>
      </c>
      <c r="Z282" t="s">
        <v>43</v>
      </c>
      <c r="AA282" t="s">
        <v>43</v>
      </c>
      <c r="AB282" t="s">
        <v>43</v>
      </c>
      <c r="AC282" s="4" t="e">
        <f>VLOOKUP(Table13[[#This Row],[Capacitance]],Values!A$13:B$50,2,0)</f>
        <v>#N/A</v>
      </c>
      <c r="AE282" s="4" t="str">
        <f>CONCATENATE(Table13[[#This Row],[Capacitance]],Table13[[#This Row],[Stock]])</f>
        <v>36pF</v>
      </c>
    </row>
    <row r="283" spans="1:31" hidden="1">
      <c r="A283" t="s">
        <v>28</v>
      </c>
      <c r="B283" t="s">
        <v>1297</v>
      </c>
      <c r="C283" t="s">
        <v>1901</v>
      </c>
      <c r="D283" t="s">
        <v>1902</v>
      </c>
      <c r="E283" t="s">
        <v>32</v>
      </c>
      <c r="F283" t="s">
        <v>1903</v>
      </c>
      <c r="G283">
        <v>62484</v>
      </c>
      <c r="H283">
        <v>0</v>
      </c>
      <c r="I283">
        <v>0.19</v>
      </c>
      <c r="J283">
        <v>0</v>
      </c>
      <c r="K283">
        <v>1</v>
      </c>
      <c r="L283" t="s">
        <v>34</v>
      </c>
      <c r="M283" t="s">
        <v>35</v>
      </c>
      <c r="N283" t="s">
        <v>296</v>
      </c>
      <c r="O283" t="s">
        <v>72</v>
      </c>
      <c r="P283" t="s">
        <v>38</v>
      </c>
      <c r="Q283" t="s">
        <v>73</v>
      </c>
      <c r="R283" t="s">
        <v>40</v>
      </c>
      <c r="S283" t="s">
        <v>41</v>
      </c>
      <c r="T283" t="s">
        <v>42</v>
      </c>
      <c r="U283" t="s">
        <v>43</v>
      </c>
      <c r="V283" t="s">
        <v>1301</v>
      </c>
      <c r="W283" t="s">
        <v>1302</v>
      </c>
      <c r="X283" t="s">
        <v>43</v>
      </c>
      <c r="Y283" t="s">
        <v>1303</v>
      </c>
      <c r="Z283" t="s">
        <v>43</v>
      </c>
      <c r="AA283" t="s">
        <v>43</v>
      </c>
      <c r="AB283" t="s">
        <v>43</v>
      </c>
      <c r="AC283" s="4" t="str">
        <f>VLOOKUP(Table13[[#This Row],[Capacitance]],Values!A$13:B$50,2,0)</f>
        <v>STOCK</v>
      </c>
      <c r="AE283" s="4" t="str">
        <f>CONCATENATE(Table13[[#This Row],[Capacitance]],Table13[[#This Row],[Stock]])</f>
        <v>3300pF</v>
      </c>
    </row>
    <row r="284" spans="1:31" hidden="1">
      <c r="A284" t="s">
        <v>28</v>
      </c>
      <c r="B284" t="s">
        <v>1297</v>
      </c>
      <c r="C284" t="s">
        <v>1912</v>
      </c>
      <c r="D284" t="s">
        <v>1913</v>
      </c>
      <c r="E284" t="s">
        <v>32</v>
      </c>
      <c r="F284" t="s">
        <v>1914</v>
      </c>
      <c r="G284">
        <v>21901</v>
      </c>
      <c r="H284">
        <v>0</v>
      </c>
      <c r="I284">
        <v>0.2</v>
      </c>
      <c r="J284">
        <v>0</v>
      </c>
      <c r="K284">
        <v>1</v>
      </c>
      <c r="L284" t="s">
        <v>34</v>
      </c>
      <c r="M284" t="s">
        <v>35</v>
      </c>
      <c r="N284" t="s">
        <v>1002</v>
      </c>
      <c r="O284" t="s">
        <v>72</v>
      </c>
      <c r="P284" t="s">
        <v>38</v>
      </c>
      <c r="Q284" t="s">
        <v>73</v>
      </c>
      <c r="R284" t="s">
        <v>40</v>
      </c>
      <c r="S284" t="s">
        <v>41</v>
      </c>
      <c r="T284" t="s">
        <v>42</v>
      </c>
      <c r="U284" t="s">
        <v>43</v>
      </c>
      <c r="V284" t="s">
        <v>1301</v>
      </c>
      <c r="W284" t="s">
        <v>1302</v>
      </c>
      <c r="X284" t="s">
        <v>43</v>
      </c>
      <c r="Y284" t="s">
        <v>1303</v>
      </c>
      <c r="Z284" t="s">
        <v>43</v>
      </c>
      <c r="AA284" t="s">
        <v>43</v>
      </c>
      <c r="AB284" t="s">
        <v>43</v>
      </c>
      <c r="AC284" s="4" t="e">
        <f>VLOOKUP(Table13[[#This Row],[Capacitance]],Values!A$13:B$50,2,0)</f>
        <v>#N/A</v>
      </c>
      <c r="AE284" s="4" t="str">
        <f>CONCATENATE(Table13[[#This Row],[Capacitance]],Table13[[#This Row],[Stock]])</f>
        <v>3900pF</v>
      </c>
    </row>
    <row r="285" spans="1:31" hidden="1">
      <c r="A285" t="s">
        <v>28</v>
      </c>
      <c r="B285" t="s">
        <v>1297</v>
      </c>
      <c r="C285" t="s">
        <v>1640</v>
      </c>
      <c r="D285" t="s">
        <v>1641</v>
      </c>
      <c r="E285" t="s">
        <v>32</v>
      </c>
      <c r="F285" t="s">
        <v>1642</v>
      </c>
      <c r="G285">
        <v>42713</v>
      </c>
      <c r="H285">
        <v>0</v>
      </c>
      <c r="I285">
        <v>0.1</v>
      </c>
      <c r="J285">
        <v>0</v>
      </c>
      <c r="K285">
        <v>1</v>
      </c>
      <c r="L285" t="s">
        <v>34</v>
      </c>
      <c r="M285" t="s">
        <v>35</v>
      </c>
      <c r="N285" t="s">
        <v>349</v>
      </c>
      <c r="O285" t="s">
        <v>72</v>
      </c>
      <c r="P285" t="s">
        <v>38</v>
      </c>
      <c r="Q285" t="s">
        <v>73</v>
      </c>
      <c r="R285" t="s">
        <v>40</v>
      </c>
      <c r="S285" t="s">
        <v>41</v>
      </c>
      <c r="T285" t="s">
        <v>42</v>
      </c>
      <c r="U285" t="s">
        <v>43</v>
      </c>
      <c r="V285" t="s">
        <v>1301</v>
      </c>
      <c r="W285" t="s">
        <v>1302</v>
      </c>
      <c r="X285" t="s">
        <v>43</v>
      </c>
      <c r="Y285" t="s">
        <v>1303</v>
      </c>
      <c r="Z285" t="s">
        <v>43</v>
      </c>
      <c r="AA285" t="s">
        <v>43</v>
      </c>
      <c r="AB285" t="s">
        <v>43</v>
      </c>
      <c r="AC285" s="4" t="e">
        <f>VLOOKUP(Table13[[#This Row],[Capacitance]],Values!A$13:B$50,2,0)</f>
        <v>#N/A</v>
      </c>
      <c r="AE285" s="4" t="str">
        <f>CONCATENATE(Table13[[#This Row],[Capacitance]],Table13[[#This Row],[Stock]])</f>
        <v>390pF</v>
      </c>
    </row>
    <row r="286" spans="1:31" hidden="1">
      <c r="A286" t="s">
        <v>28</v>
      </c>
      <c r="B286" t="s">
        <v>1297</v>
      </c>
      <c r="C286" t="s">
        <v>1720</v>
      </c>
      <c r="D286" t="s">
        <v>1721</v>
      </c>
      <c r="E286" t="s">
        <v>32</v>
      </c>
      <c r="F286" t="s">
        <v>1722</v>
      </c>
      <c r="G286">
        <v>21406</v>
      </c>
      <c r="H286">
        <v>0</v>
      </c>
      <c r="I286">
        <v>0.11</v>
      </c>
      <c r="J286">
        <v>0</v>
      </c>
      <c r="K286">
        <v>1</v>
      </c>
      <c r="L286" t="s">
        <v>34</v>
      </c>
      <c r="M286" t="s">
        <v>35</v>
      </c>
      <c r="N286" t="s">
        <v>349</v>
      </c>
      <c r="O286" t="s">
        <v>72</v>
      </c>
      <c r="P286" t="s">
        <v>178</v>
      </c>
      <c r="Q286" t="s">
        <v>73</v>
      </c>
      <c r="R286" t="s">
        <v>40</v>
      </c>
      <c r="S286" t="s">
        <v>41</v>
      </c>
      <c r="T286" t="s">
        <v>42</v>
      </c>
      <c r="U286" t="s">
        <v>43</v>
      </c>
      <c r="V286" t="s">
        <v>1301</v>
      </c>
      <c r="W286" t="s">
        <v>1302</v>
      </c>
      <c r="X286" t="s">
        <v>43</v>
      </c>
      <c r="Y286" t="s">
        <v>1303</v>
      </c>
      <c r="Z286" t="s">
        <v>43</v>
      </c>
      <c r="AA286" t="s">
        <v>43</v>
      </c>
      <c r="AB286" t="s">
        <v>43</v>
      </c>
      <c r="AC286" s="4" t="e">
        <f>VLOOKUP(Table13[[#This Row],[Capacitance]],Values!A$13:B$50,2,0)</f>
        <v>#N/A</v>
      </c>
      <c r="AE286" s="4" t="str">
        <f>CONCATENATE(Table13[[#This Row],[Capacitance]],Table13[[#This Row],[Stock]])</f>
        <v>390pF</v>
      </c>
    </row>
    <row r="287" spans="1:31" hidden="1">
      <c r="A287" t="s">
        <v>28</v>
      </c>
      <c r="B287" t="s">
        <v>1297</v>
      </c>
      <c r="C287" t="s">
        <v>1460</v>
      </c>
      <c r="D287" t="s">
        <v>1461</v>
      </c>
      <c r="E287" t="s">
        <v>32</v>
      </c>
      <c r="F287" t="s">
        <v>1462</v>
      </c>
      <c r="G287">
        <v>56203</v>
      </c>
      <c r="H287">
        <v>0</v>
      </c>
      <c r="I287">
        <v>0.1</v>
      </c>
      <c r="J287">
        <v>0</v>
      </c>
      <c r="K287">
        <v>1</v>
      </c>
      <c r="L287" t="s">
        <v>34</v>
      </c>
      <c r="M287" t="s">
        <v>35</v>
      </c>
      <c r="N287" t="s">
        <v>987</v>
      </c>
      <c r="O287" t="s">
        <v>72</v>
      </c>
      <c r="P287" t="s">
        <v>38</v>
      </c>
      <c r="Q287" t="s">
        <v>73</v>
      </c>
      <c r="R287" t="s">
        <v>40</v>
      </c>
      <c r="S287" t="s">
        <v>41</v>
      </c>
      <c r="T287" t="s">
        <v>42</v>
      </c>
      <c r="U287" t="s">
        <v>43</v>
      </c>
      <c r="V287" t="s">
        <v>1301</v>
      </c>
      <c r="W287" t="s">
        <v>1302</v>
      </c>
      <c r="X287" t="s">
        <v>43</v>
      </c>
      <c r="Y287" t="s">
        <v>1303</v>
      </c>
      <c r="Z287" t="s">
        <v>43</v>
      </c>
      <c r="AA287" t="s">
        <v>43</v>
      </c>
      <c r="AB287" t="s">
        <v>43</v>
      </c>
      <c r="AC287" s="4" t="e">
        <f>VLOOKUP(Table13[[#This Row],[Capacitance]],Values!A$13:B$50,2,0)</f>
        <v>#N/A</v>
      </c>
      <c r="AE287" s="4" t="str">
        <f>CONCATENATE(Table13[[#This Row],[Capacitance]],Table13[[#This Row],[Stock]])</f>
        <v>39pF</v>
      </c>
    </row>
    <row r="288" spans="1:31" hidden="1">
      <c r="A288" t="s">
        <v>28</v>
      </c>
      <c r="B288" t="s">
        <v>1297</v>
      </c>
      <c r="C288" t="s">
        <v>1571</v>
      </c>
      <c r="D288" t="s">
        <v>1572</v>
      </c>
      <c r="E288" t="s">
        <v>32</v>
      </c>
      <c r="F288" t="s">
        <v>1573</v>
      </c>
      <c r="G288">
        <v>22137</v>
      </c>
      <c r="H288">
        <v>0</v>
      </c>
      <c r="I288">
        <v>0.1</v>
      </c>
      <c r="J288">
        <v>0</v>
      </c>
      <c r="K288">
        <v>1</v>
      </c>
      <c r="L288" t="s">
        <v>34</v>
      </c>
      <c r="M288" t="s">
        <v>35</v>
      </c>
      <c r="N288" t="s">
        <v>987</v>
      </c>
      <c r="O288" t="s">
        <v>72</v>
      </c>
      <c r="P288" t="s">
        <v>178</v>
      </c>
      <c r="Q288" t="s">
        <v>73</v>
      </c>
      <c r="R288" t="s">
        <v>40</v>
      </c>
      <c r="S288" t="s">
        <v>41</v>
      </c>
      <c r="T288" t="s">
        <v>42</v>
      </c>
      <c r="U288" t="s">
        <v>43</v>
      </c>
      <c r="V288" t="s">
        <v>1301</v>
      </c>
      <c r="W288" t="s">
        <v>1302</v>
      </c>
      <c r="X288" t="s">
        <v>43</v>
      </c>
      <c r="Y288" t="s">
        <v>1303</v>
      </c>
      <c r="Z288" t="s">
        <v>43</v>
      </c>
      <c r="AA288" t="s">
        <v>43</v>
      </c>
      <c r="AB288" t="s">
        <v>43</v>
      </c>
      <c r="AC288" s="4" t="e">
        <f>VLOOKUP(Table13[[#This Row],[Capacitance]],Values!A$13:B$50,2,0)</f>
        <v>#N/A</v>
      </c>
      <c r="AE288" s="4" t="str">
        <f>CONCATENATE(Table13[[#This Row],[Capacitance]],Table13[[#This Row],[Stock]])</f>
        <v>39pF</v>
      </c>
    </row>
    <row r="289" spans="1:31" hidden="1">
      <c r="A289" t="s">
        <v>28</v>
      </c>
      <c r="B289" t="s">
        <v>1297</v>
      </c>
      <c r="C289" t="s">
        <v>2129</v>
      </c>
      <c r="D289" t="s">
        <v>2130</v>
      </c>
      <c r="E289" t="s">
        <v>32</v>
      </c>
      <c r="F289" t="s">
        <v>2131</v>
      </c>
      <c r="G289">
        <v>30431</v>
      </c>
      <c r="H289">
        <v>0</v>
      </c>
      <c r="I289">
        <v>0.1</v>
      </c>
      <c r="J289">
        <v>0</v>
      </c>
      <c r="K289">
        <v>1</v>
      </c>
      <c r="L289" t="s">
        <v>34</v>
      </c>
      <c r="M289" t="s">
        <v>35</v>
      </c>
      <c r="N289" t="s">
        <v>230</v>
      </c>
      <c r="O289" t="s">
        <v>52</v>
      </c>
      <c r="P289" t="s">
        <v>38</v>
      </c>
      <c r="Q289" t="s">
        <v>39</v>
      </c>
      <c r="R289" t="s">
        <v>40</v>
      </c>
      <c r="S289" t="s">
        <v>41</v>
      </c>
      <c r="T289" t="s">
        <v>42</v>
      </c>
      <c r="U289" t="s">
        <v>43</v>
      </c>
      <c r="V289" t="s">
        <v>1301</v>
      </c>
      <c r="W289" t="s">
        <v>1302</v>
      </c>
      <c r="X289" t="s">
        <v>43</v>
      </c>
      <c r="Y289" t="s">
        <v>1303</v>
      </c>
      <c r="Z289" t="s">
        <v>43</v>
      </c>
      <c r="AA289" t="s">
        <v>43</v>
      </c>
      <c r="AB289" t="s">
        <v>43</v>
      </c>
      <c r="AC289" s="4" t="e">
        <f>VLOOKUP(Table13[[#This Row],[Capacitance]],Values!A$13:B$50,2,0)</f>
        <v>#N/A</v>
      </c>
      <c r="AE289" s="4" t="str">
        <f>CONCATENATE(Table13[[#This Row],[Capacitance]],Table13[[#This Row],[Stock]])</f>
        <v>1500pF</v>
      </c>
    </row>
    <row r="290" spans="1:31" hidden="1">
      <c r="A290" t="s">
        <v>28</v>
      </c>
      <c r="B290" t="s">
        <v>1297</v>
      </c>
      <c r="C290" t="s">
        <v>2007</v>
      </c>
      <c r="D290" t="s">
        <v>2008</v>
      </c>
      <c r="E290" t="s">
        <v>32</v>
      </c>
      <c r="F290" t="s">
        <v>2009</v>
      </c>
      <c r="G290">
        <v>8158</v>
      </c>
      <c r="H290">
        <v>0</v>
      </c>
      <c r="I290">
        <v>0.16</v>
      </c>
      <c r="J290">
        <v>0</v>
      </c>
      <c r="K290">
        <v>1</v>
      </c>
      <c r="L290" t="s">
        <v>34</v>
      </c>
      <c r="M290" t="s">
        <v>35</v>
      </c>
      <c r="N290" t="s">
        <v>987</v>
      </c>
      <c r="O290" t="s">
        <v>185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1301</v>
      </c>
      <c r="W290" t="s">
        <v>1302</v>
      </c>
      <c r="X290" t="s">
        <v>43</v>
      </c>
      <c r="Y290" t="s">
        <v>1303</v>
      </c>
      <c r="Z290" t="s">
        <v>43</v>
      </c>
      <c r="AA290" t="s">
        <v>43</v>
      </c>
      <c r="AB290" t="s">
        <v>43</v>
      </c>
      <c r="AC290" s="4" t="e">
        <f>VLOOKUP(Table13[[#This Row],[Capacitance]],Values!A$13:B$50,2,0)</f>
        <v>#N/A</v>
      </c>
      <c r="AE290" s="4" t="str">
        <f>CONCATENATE(Table13[[#This Row],[Capacitance]],Table13[[#This Row],[Stock]])</f>
        <v>39pF</v>
      </c>
    </row>
    <row r="291" spans="1:31" hidden="1">
      <c r="A291" t="s">
        <v>28</v>
      </c>
      <c r="B291" t="s">
        <v>1297</v>
      </c>
      <c r="C291" t="s">
        <v>1938</v>
      </c>
      <c r="D291" t="s">
        <v>1939</v>
      </c>
      <c r="E291" t="s">
        <v>32</v>
      </c>
      <c r="F291" t="s">
        <v>1940</v>
      </c>
      <c r="G291">
        <v>8957</v>
      </c>
      <c r="H291">
        <v>0</v>
      </c>
      <c r="I291">
        <v>0.2</v>
      </c>
      <c r="J291">
        <v>0</v>
      </c>
      <c r="K291">
        <v>1</v>
      </c>
      <c r="L291" t="s">
        <v>34</v>
      </c>
      <c r="M291" t="s">
        <v>35</v>
      </c>
      <c r="N291" t="s">
        <v>436</v>
      </c>
      <c r="O291" t="s">
        <v>72</v>
      </c>
      <c r="P291" t="s">
        <v>38</v>
      </c>
      <c r="Q291" t="s">
        <v>478</v>
      </c>
      <c r="R291" t="s">
        <v>40</v>
      </c>
      <c r="S291" t="s">
        <v>41</v>
      </c>
      <c r="T291" t="s">
        <v>42</v>
      </c>
      <c r="U291" t="s">
        <v>43</v>
      </c>
      <c r="V291" t="s">
        <v>1301</v>
      </c>
      <c r="W291" t="s">
        <v>1302</v>
      </c>
      <c r="X291" t="s">
        <v>43</v>
      </c>
      <c r="Y291" t="s">
        <v>1303</v>
      </c>
      <c r="Z291" t="s">
        <v>43</v>
      </c>
      <c r="AA291" t="s">
        <v>43</v>
      </c>
      <c r="AB291" t="s">
        <v>43</v>
      </c>
      <c r="AC291" s="4" t="e">
        <f>VLOOKUP(Table13[[#This Row],[Capacitance]],Values!A$13:B$50,2,0)</f>
        <v>#N/A</v>
      </c>
      <c r="AE291" s="4" t="str">
        <f>CONCATENATE(Table13[[#This Row],[Capacitance]],Table13[[#This Row],[Stock]])</f>
        <v>4300pF</v>
      </c>
    </row>
    <row r="292" spans="1:31" hidden="1">
      <c r="A292" t="s">
        <v>28</v>
      </c>
      <c r="B292" t="s">
        <v>1297</v>
      </c>
      <c r="C292" t="s">
        <v>1528</v>
      </c>
      <c r="D292" t="s">
        <v>1529</v>
      </c>
      <c r="E292" t="s">
        <v>32</v>
      </c>
      <c r="F292" t="s">
        <v>1530</v>
      </c>
      <c r="G292">
        <v>154493</v>
      </c>
      <c r="H292">
        <v>0</v>
      </c>
      <c r="I292">
        <v>0.1</v>
      </c>
      <c r="J292">
        <v>0</v>
      </c>
      <c r="K292">
        <v>1</v>
      </c>
      <c r="L292" t="s">
        <v>34</v>
      </c>
      <c r="M292" t="s">
        <v>35</v>
      </c>
      <c r="N292" t="s">
        <v>296</v>
      </c>
      <c r="O292" t="s">
        <v>37</v>
      </c>
      <c r="P292" t="s">
        <v>178</v>
      </c>
      <c r="Q292" t="s">
        <v>39</v>
      </c>
      <c r="R292" t="s">
        <v>40</v>
      </c>
      <c r="S292" t="s">
        <v>41</v>
      </c>
      <c r="T292" t="s">
        <v>42</v>
      </c>
      <c r="U292" t="s">
        <v>43</v>
      </c>
      <c r="V292" t="s">
        <v>1301</v>
      </c>
      <c r="W292" t="s">
        <v>1302</v>
      </c>
      <c r="X292" t="s">
        <v>43</v>
      </c>
      <c r="Y292" t="s">
        <v>1303</v>
      </c>
      <c r="Z292" t="s">
        <v>43</v>
      </c>
      <c r="AA292" t="s">
        <v>43</v>
      </c>
      <c r="AB292" t="s">
        <v>43</v>
      </c>
      <c r="AC292" s="4" t="str">
        <f>VLOOKUP(Table13[[#This Row],[Capacitance]],Values!A$13:B$50,2,0)</f>
        <v>STOCK</v>
      </c>
      <c r="AD292" t="s">
        <v>1247</v>
      </c>
      <c r="AE292" s="4" t="str">
        <f>CONCATENATE(Table13[[#This Row],[Capacitance]],Table13[[#This Row],[Stock]])</f>
        <v>3300pFSTOCK</v>
      </c>
    </row>
    <row r="293" spans="1:31" hidden="1">
      <c r="A293" t="s">
        <v>28</v>
      </c>
      <c r="B293" t="s">
        <v>1297</v>
      </c>
      <c r="C293" t="s">
        <v>1785</v>
      </c>
      <c r="D293" t="s">
        <v>1786</v>
      </c>
      <c r="E293" t="s">
        <v>32</v>
      </c>
      <c r="F293" t="s">
        <v>1787</v>
      </c>
      <c r="G293">
        <v>25358</v>
      </c>
      <c r="H293">
        <v>0</v>
      </c>
      <c r="I293">
        <v>0.12</v>
      </c>
      <c r="J293">
        <v>0</v>
      </c>
      <c r="K293">
        <v>1</v>
      </c>
      <c r="L293" t="s">
        <v>34</v>
      </c>
      <c r="M293" t="s">
        <v>35</v>
      </c>
      <c r="N293" t="s">
        <v>1788</v>
      </c>
      <c r="O293" t="s">
        <v>72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1301</v>
      </c>
      <c r="W293" t="s">
        <v>1302</v>
      </c>
      <c r="X293" t="s">
        <v>43</v>
      </c>
      <c r="Y293" t="s">
        <v>1303</v>
      </c>
      <c r="Z293" t="s">
        <v>43</v>
      </c>
      <c r="AA293" t="s">
        <v>43</v>
      </c>
      <c r="AB293" t="s">
        <v>43</v>
      </c>
      <c r="AC293" s="4" t="e">
        <f>VLOOKUP(Table13[[#This Row],[Capacitance]],Values!A$13:B$50,2,0)</f>
        <v>#N/A</v>
      </c>
      <c r="AE293" s="4" t="str">
        <f>CONCATENATE(Table13[[#This Row],[Capacitance]],Table13[[#This Row],[Stock]])</f>
        <v>430pF</v>
      </c>
    </row>
    <row r="294" spans="1:31" hidden="1">
      <c r="A294" t="s">
        <v>28</v>
      </c>
      <c r="B294" t="s">
        <v>1297</v>
      </c>
      <c r="C294" t="s">
        <v>1424</v>
      </c>
      <c r="D294" t="s">
        <v>1425</v>
      </c>
      <c r="E294" t="s">
        <v>32</v>
      </c>
      <c r="F294" t="s">
        <v>1426</v>
      </c>
      <c r="G294">
        <v>88599</v>
      </c>
      <c r="H294">
        <v>0</v>
      </c>
      <c r="I294">
        <v>0.1</v>
      </c>
      <c r="J294">
        <v>0</v>
      </c>
      <c r="K294">
        <v>1</v>
      </c>
      <c r="L294" t="s">
        <v>34</v>
      </c>
      <c r="M294" t="s">
        <v>35</v>
      </c>
      <c r="N294" t="s">
        <v>296</v>
      </c>
      <c r="O294" t="s">
        <v>37</v>
      </c>
      <c r="P294" t="s">
        <v>38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1301</v>
      </c>
      <c r="W294" t="s">
        <v>1302</v>
      </c>
      <c r="X294" t="s">
        <v>43</v>
      </c>
      <c r="Y294" t="s">
        <v>1303</v>
      </c>
      <c r="Z294" t="s">
        <v>43</v>
      </c>
      <c r="AA294" t="s">
        <v>43</v>
      </c>
      <c r="AB294" t="s">
        <v>43</v>
      </c>
      <c r="AC294" s="4" t="str">
        <f>VLOOKUP(Table13[[#This Row],[Capacitance]],Values!A$13:B$50,2,0)</f>
        <v>STOCK</v>
      </c>
      <c r="AE294" s="4" t="str">
        <f>CONCATENATE(Table13[[#This Row],[Capacitance]],Table13[[#This Row],[Stock]])</f>
        <v>3300pF</v>
      </c>
    </row>
    <row r="295" spans="1:31" hidden="1">
      <c r="A295" t="s">
        <v>28</v>
      </c>
      <c r="B295" t="s">
        <v>1297</v>
      </c>
      <c r="C295" t="s">
        <v>2016</v>
      </c>
      <c r="D295" t="s">
        <v>2017</v>
      </c>
      <c r="E295" t="s">
        <v>32</v>
      </c>
      <c r="F295" t="s">
        <v>2018</v>
      </c>
      <c r="G295">
        <v>15722</v>
      </c>
      <c r="H295">
        <v>0</v>
      </c>
      <c r="I295">
        <v>0.16</v>
      </c>
      <c r="J295">
        <v>0</v>
      </c>
      <c r="K295">
        <v>1</v>
      </c>
      <c r="L295" t="s">
        <v>34</v>
      </c>
      <c r="M295" t="s">
        <v>35</v>
      </c>
      <c r="N295" t="s">
        <v>1788</v>
      </c>
      <c r="O295" t="s">
        <v>72</v>
      </c>
      <c r="P295" t="s">
        <v>178</v>
      </c>
      <c r="Q295" t="s">
        <v>73</v>
      </c>
      <c r="R295" t="s">
        <v>40</v>
      </c>
      <c r="S295" t="s">
        <v>41</v>
      </c>
      <c r="T295" t="s">
        <v>42</v>
      </c>
      <c r="U295" t="s">
        <v>43</v>
      </c>
      <c r="V295" t="s">
        <v>1301</v>
      </c>
      <c r="W295" t="s">
        <v>1302</v>
      </c>
      <c r="X295" t="s">
        <v>43</v>
      </c>
      <c r="Y295" t="s">
        <v>1303</v>
      </c>
      <c r="Z295" t="s">
        <v>43</v>
      </c>
      <c r="AA295" t="s">
        <v>43</v>
      </c>
      <c r="AB295" t="s">
        <v>43</v>
      </c>
      <c r="AC295" s="4" t="e">
        <f>VLOOKUP(Table13[[#This Row],[Capacitance]],Values!A$13:B$50,2,0)</f>
        <v>#N/A</v>
      </c>
      <c r="AE295" s="4" t="str">
        <f>CONCATENATE(Table13[[#This Row],[Capacitance]],Table13[[#This Row],[Stock]])</f>
        <v>430pF</v>
      </c>
    </row>
    <row r="296" spans="1:31" hidden="1">
      <c r="A296" t="s">
        <v>28</v>
      </c>
      <c r="B296" t="s">
        <v>1297</v>
      </c>
      <c r="C296" t="s">
        <v>2299</v>
      </c>
      <c r="D296" t="s">
        <v>2300</v>
      </c>
      <c r="E296" t="s">
        <v>32</v>
      </c>
      <c r="F296" t="s">
        <v>2301</v>
      </c>
      <c r="G296">
        <v>129</v>
      </c>
      <c r="H296">
        <v>0</v>
      </c>
      <c r="I296">
        <v>7.3999999999999996E-2</v>
      </c>
      <c r="J296">
        <v>0</v>
      </c>
      <c r="K296">
        <v>10</v>
      </c>
      <c r="L296" t="s">
        <v>34</v>
      </c>
      <c r="M296" t="s">
        <v>35</v>
      </c>
      <c r="N296" t="s">
        <v>296</v>
      </c>
      <c r="O296" t="s">
        <v>189</v>
      </c>
      <c r="P296" t="s">
        <v>38</v>
      </c>
      <c r="Q296" t="s">
        <v>190</v>
      </c>
      <c r="R296" t="s">
        <v>40</v>
      </c>
      <c r="S296" t="s">
        <v>191</v>
      </c>
      <c r="T296" t="s">
        <v>42</v>
      </c>
      <c r="U296" t="s">
        <v>43</v>
      </c>
      <c r="V296" t="s">
        <v>1301</v>
      </c>
      <c r="W296" t="s">
        <v>1302</v>
      </c>
      <c r="X296" t="s">
        <v>43</v>
      </c>
      <c r="Y296" t="s">
        <v>1303</v>
      </c>
      <c r="Z296" t="s">
        <v>43</v>
      </c>
      <c r="AA296" t="s">
        <v>43</v>
      </c>
      <c r="AB296" t="s">
        <v>43</v>
      </c>
      <c r="AC296" s="4" t="str">
        <f>VLOOKUP(Table13[[#This Row],[Capacitance]],Values!A$13:B$50,2,0)</f>
        <v>STOCK</v>
      </c>
      <c r="AE296" s="4" t="str">
        <f>CONCATENATE(Table13[[#This Row],[Capacitance]],Table13[[#This Row],[Stock]])</f>
        <v>3300pF</v>
      </c>
    </row>
    <row r="297" spans="1:31" hidden="1">
      <c r="A297" t="s">
        <v>28</v>
      </c>
      <c r="B297" t="s">
        <v>1297</v>
      </c>
      <c r="C297" t="s">
        <v>1346</v>
      </c>
      <c r="D297" t="s">
        <v>1347</v>
      </c>
      <c r="E297" t="s">
        <v>32</v>
      </c>
      <c r="F297" t="s">
        <v>1348</v>
      </c>
      <c r="G297">
        <v>362686</v>
      </c>
      <c r="H297">
        <v>0</v>
      </c>
      <c r="I297">
        <v>0.16</v>
      </c>
      <c r="J297">
        <v>0</v>
      </c>
      <c r="K297">
        <v>1</v>
      </c>
      <c r="L297" t="s">
        <v>34</v>
      </c>
      <c r="M297" t="s">
        <v>35</v>
      </c>
      <c r="N297" t="s">
        <v>6752</v>
      </c>
      <c r="O297" t="s">
        <v>189</v>
      </c>
      <c r="P297" t="s">
        <v>64</v>
      </c>
      <c r="Q297" t="s">
        <v>190</v>
      </c>
      <c r="R297" t="s">
        <v>40</v>
      </c>
      <c r="S297" t="s">
        <v>191</v>
      </c>
      <c r="T297" t="s">
        <v>42</v>
      </c>
      <c r="U297" t="s">
        <v>43</v>
      </c>
      <c r="V297" t="s">
        <v>1301</v>
      </c>
      <c r="W297" t="s">
        <v>1302</v>
      </c>
      <c r="X297" t="s">
        <v>43</v>
      </c>
      <c r="Y297" t="s">
        <v>1303</v>
      </c>
      <c r="Z297" t="s">
        <v>43</v>
      </c>
      <c r="AA297" t="s">
        <v>43</v>
      </c>
      <c r="AB297" t="s">
        <v>43</v>
      </c>
      <c r="AC297" s="4" t="str">
        <f>VLOOKUP(Table13[[#This Row],[Capacitance]],Values!A$13:B$50,2,0)</f>
        <v>STOCK</v>
      </c>
      <c r="AE297" s="4" t="str">
        <f>CONCATENATE(Table13[[#This Row],[Capacitance]],Table13[[#This Row],[Stock]])</f>
        <v>4.7ÂuF</v>
      </c>
    </row>
    <row r="298" spans="1:31" hidden="1">
      <c r="A298" t="s">
        <v>28</v>
      </c>
      <c r="B298" t="s">
        <v>1297</v>
      </c>
      <c r="C298" t="s">
        <v>2151</v>
      </c>
      <c r="D298" t="s">
        <v>2152</v>
      </c>
      <c r="E298" t="s">
        <v>32</v>
      </c>
      <c r="F298" t="s">
        <v>2153</v>
      </c>
      <c r="G298">
        <v>13802</v>
      </c>
      <c r="H298">
        <v>0</v>
      </c>
      <c r="I298">
        <v>0.1</v>
      </c>
      <c r="J298">
        <v>0</v>
      </c>
      <c r="K298">
        <v>1</v>
      </c>
      <c r="L298" t="s">
        <v>34</v>
      </c>
      <c r="M298" t="s">
        <v>35</v>
      </c>
      <c r="N298" t="s">
        <v>1233</v>
      </c>
      <c r="O298" t="s">
        <v>37</v>
      </c>
      <c r="P298" t="s">
        <v>38</v>
      </c>
      <c r="Q298" t="s">
        <v>39</v>
      </c>
      <c r="R298" t="s">
        <v>40</v>
      </c>
      <c r="S298" t="s">
        <v>41</v>
      </c>
      <c r="T298" t="s">
        <v>42</v>
      </c>
      <c r="U298" t="s">
        <v>43</v>
      </c>
      <c r="V298" t="s">
        <v>1301</v>
      </c>
      <c r="W298" t="s">
        <v>1302</v>
      </c>
      <c r="X298" t="s">
        <v>43</v>
      </c>
      <c r="Y298" t="s">
        <v>1303</v>
      </c>
      <c r="Z298" t="s">
        <v>43</v>
      </c>
      <c r="AA298" t="s">
        <v>43</v>
      </c>
      <c r="AB298" t="s">
        <v>43</v>
      </c>
      <c r="AC298" s="4" t="e">
        <f>VLOOKUP(Table13[[#This Row],[Capacitance]],Values!A$13:B$50,2,0)</f>
        <v>#N/A</v>
      </c>
      <c r="AE298" s="4" t="str">
        <f>CONCATENATE(Table13[[#This Row],[Capacitance]],Table13[[#This Row],[Stock]])</f>
        <v>820pF</v>
      </c>
    </row>
    <row r="299" spans="1:31" hidden="1">
      <c r="A299" t="s">
        <v>28</v>
      </c>
      <c r="B299" t="s">
        <v>1297</v>
      </c>
      <c r="C299" t="s">
        <v>2013</v>
      </c>
      <c r="D299" t="s">
        <v>2014</v>
      </c>
      <c r="E299" t="s">
        <v>32</v>
      </c>
      <c r="F299" t="s">
        <v>2015</v>
      </c>
      <c r="G299">
        <v>5029</v>
      </c>
      <c r="H299">
        <v>0</v>
      </c>
      <c r="I299">
        <v>0.16</v>
      </c>
      <c r="J299">
        <v>0</v>
      </c>
      <c r="K299">
        <v>1</v>
      </c>
      <c r="L299" t="s">
        <v>34</v>
      </c>
      <c r="M299" t="s">
        <v>35</v>
      </c>
      <c r="N299" t="s">
        <v>6752</v>
      </c>
      <c r="O299" t="s">
        <v>52</v>
      </c>
      <c r="P299" t="s">
        <v>64</v>
      </c>
      <c r="Q299" t="s">
        <v>54</v>
      </c>
      <c r="R299" t="s">
        <v>40</v>
      </c>
      <c r="S299" t="s">
        <v>55</v>
      </c>
      <c r="T299" t="s">
        <v>42</v>
      </c>
      <c r="U299" t="s">
        <v>43</v>
      </c>
      <c r="V299" t="s">
        <v>1301</v>
      </c>
      <c r="W299" t="s">
        <v>1302</v>
      </c>
      <c r="X299" t="s">
        <v>43</v>
      </c>
      <c r="Y299" t="s">
        <v>1303</v>
      </c>
      <c r="Z299" t="s">
        <v>43</v>
      </c>
      <c r="AA299" t="s">
        <v>43</v>
      </c>
      <c r="AB299" t="s">
        <v>43</v>
      </c>
      <c r="AC299" s="4" t="str">
        <f>VLOOKUP(Table13[[#This Row],[Capacitance]],Values!A$13:B$50,2,0)</f>
        <v>STOCK</v>
      </c>
      <c r="AE299" s="4" t="str">
        <f>CONCATENATE(Table13[[#This Row],[Capacitance]],Table13[[#This Row],[Stock]])</f>
        <v>4.7ÂuF</v>
      </c>
    </row>
    <row r="300" spans="1:31" hidden="1">
      <c r="A300" t="s">
        <v>28</v>
      </c>
      <c r="B300" t="s">
        <v>1297</v>
      </c>
      <c r="C300" t="s">
        <v>2157</v>
      </c>
      <c r="D300" t="s">
        <v>2158</v>
      </c>
      <c r="E300" t="s">
        <v>32</v>
      </c>
      <c r="F300" t="s">
        <v>2159</v>
      </c>
      <c r="G300">
        <v>11975</v>
      </c>
      <c r="H300">
        <v>0</v>
      </c>
      <c r="I300">
        <v>0.1</v>
      </c>
      <c r="J300">
        <v>0</v>
      </c>
      <c r="K300">
        <v>1</v>
      </c>
      <c r="L300" t="s">
        <v>34</v>
      </c>
      <c r="M300" t="s">
        <v>35</v>
      </c>
      <c r="N300" t="s">
        <v>6756</v>
      </c>
      <c r="O300" t="s">
        <v>189</v>
      </c>
      <c r="P300" t="s">
        <v>38</v>
      </c>
      <c r="Q300" t="s">
        <v>190</v>
      </c>
      <c r="R300" t="s">
        <v>40</v>
      </c>
      <c r="S300" t="s">
        <v>191</v>
      </c>
      <c r="T300" t="s">
        <v>42</v>
      </c>
      <c r="U300" t="s">
        <v>43</v>
      </c>
      <c r="V300" t="s">
        <v>1301</v>
      </c>
      <c r="W300" t="s">
        <v>1302</v>
      </c>
      <c r="X300" t="s">
        <v>43</v>
      </c>
      <c r="Y300" t="s">
        <v>1303</v>
      </c>
      <c r="Z300" t="s">
        <v>43</v>
      </c>
      <c r="AA300" t="s">
        <v>43</v>
      </c>
      <c r="AB300" t="s">
        <v>43</v>
      </c>
      <c r="AC300" s="4" t="e">
        <f>VLOOKUP(Table13[[#This Row],[Capacitance]],Values!A$13:B$50,2,0)</f>
        <v>#N/A</v>
      </c>
      <c r="AE300" s="4" t="str">
        <f>CONCATENATE(Table13[[#This Row],[Capacitance]],Table13[[#This Row],[Stock]])</f>
        <v>0.022ÂuF</v>
      </c>
    </row>
    <row r="301" spans="1:31" hidden="1">
      <c r="A301" t="s">
        <v>28</v>
      </c>
      <c r="B301" t="s">
        <v>1297</v>
      </c>
      <c r="C301" t="s">
        <v>2123</v>
      </c>
      <c r="D301" t="s">
        <v>2124</v>
      </c>
      <c r="E301" t="s">
        <v>32</v>
      </c>
      <c r="F301" t="s">
        <v>2125</v>
      </c>
      <c r="G301">
        <v>3426</v>
      </c>
      <c r="H301">
        <v>0</v>
      </c>
      <c r="I301">
        <v>0.52</v>
      </c>
      <c r="J301">
        <v>0</v>
      </c>
      <c r="K301">
        <v>1</v>
      </c>
      <c r="L301" t="s">
        <v>34</v>
      </c>
      <c r="M301" t="s">
        <v>35</v>
      </c>
      <c r="N301" t="s">
        <v>6752</v>
      </c>
      <c r="O301" t="s">
        <v>37</v>
      </c>
      <c r="P301" t="s">
        <v>64</v>
      </c>
      <c r="Q301" t="s">
        <v>115</v>
      </c>
      <c r="R301" t="s">
        <v>40</v>
      </c>
      <c r="S301" t="s">
        <v>116</v>
      </c>
      <c r="T301" t="s">
        <v>42</v>
      </c>
      <c r="U301" t="s">
        <v>43</v>
      </c>
      <c r="V301" t="s">
        <v>1301</v>
      </c>
      <c r="W301" t="s">
        <v>1302</v>
      </c>
      <c r="X301" t="s">
        <v>43</v>
      </c>
      <c r="Y301" t="s">
        <v>2090</v>
      </c>
      <c r="Z301" t="s">
        <v>43</v>
      </c>
      <c r="AA301" t="s">
        <v>43</v>
      </c>
      <c r="AB301" t="s">
        <v>43</v>
      </c>
      <c r="AC301" s="4" t="str">
        <f>VLOOKUP(Table13[[#This Row],[Capacitance]],Values!A$13:B$50,2,0)</f>
        <v>STOCK</v>
      </c>
      <c r="AE301" s="4" t="str">
        <f>CONCATENATE(Table13[[#This Row],[Capacitance]],Table13[[#This Row],[Stock]])</f>
        <v>4.7ÂuF</v>
      </c>
    </row>
    <row r="302" spans="1:31" hidden="1">
      <c r="A302" t="s">
        <v>28</v>
      </c>
      <c r="B302" t="s">
        <v>1297</v>
      </c>
      <c r="C302" t="s">
        <v>2162</v>
      </c>
      <c r="D302" t="s">
        <v>2163</v>
      </c>
      <c r="E302" t="s">
        <v>32</v>
      </c>
      <c r="F302" t="s">
        <v>1603</v>
      </c>
      <c r="G302">
        <v>15838</v>
      </c>
      <c r="H302">
        <v>0</v>
      </c>
      <c r="I302">
        <v>0.11</v>
      </c>
      <c r="J302">
        <v>0</v>
      </c>
      <c r="K302">
        <v>1</v>
      </c>
      <c r="L302" t="s">
        <v>34</v>
      </c>
      <c r="M302" t="s">
        <v>35</v>
      </c>
      <c r="N302" t="s">
        <v>6758</v>
      </c>
      <c r="O302" t="s">
        <v>37</v>
      </c>
      <c r="P302" t="s">
        <v>38</v>
      </c>
      <c r="Q302" t="s">
        <v>39</v>
      </c>
      <c r="R302" t="s">
        <v>40</v>
      </c>
      <c r="S302" t="s">
        <v>41</v>
      </c>
      <c r="T302" t="s">
        <v>42</v>
      </c>
      <c r="U302" t="s">
        <v>43</v>
      </c>
      <c r="V302" t="s">
        <v>1301</v>
      </c>
      <c r="W302" t="s">
        <v>1302</v>
      </c>
      <c r="X302" t="s">
        <v>43</v>
      </c>
      <c r="Y302" t="s">
        <v>1303</v>
      </c>
      <c r="Z302" t="s">
        <v>43</v>
      </c>
      <c r="AA302" t="s">
        <v>43</v>
      </c>
      <c r="AB302" t="s">
        <v>43</v>
      </c>
      <c r="AC302" s="4" t="e">
        <f>VLOOKUP(Table13[[#This Row],[Capacitance]],Values!A$13:B$50,2,0)</f>
        <v>#N/A</v>
      </c>
      <c r="AE302" s="4" t="str">
        <f>CONCATENATE(Table13[[#This Row],[Capacitance]],Table13[[#This Row],[Stock]])</f>
        <v>0.033ÂuF</v>
      </c>
    </row>
    <row r="303" spans="1:31" hidden="1">
      <c r="A303" t="s">
        <v>28</v>
      </c>
      <c r="B303" t="s">
        <v>1297</v>
      </c>
      <c r="C303" t="s">
        <v>2199</v>
      </c>
      <c r="D303" t="s">
        <v>2200</v>
      </c>
      <c r="E303" t="s">
        <v>32</v>
      </c>
      <c r="F303" t="s">
        <v>2201</v>
      </c>
      <c r="G303">
        <v>3456</v>
      </c>
      <c r="H303">
        <v>0</v>
      </c>
      <c r="I303">
        <v>0.16</v>
      </c>
      <c r="J303">
        <v>0</v>
      </c>
      <c r="K303">
        <v>1</v>
      </c>
      <c r="L303" t="s">
        <v>34</v>
      </c>
      <c r="M303" t="s">
        <v>35</v>
      </c>
      <c r="N303" t="s">
        <v>6752</v>
      </c>
      <c r="O303" t="s">
        <v>37</v>
      </c>
      <c r="P303" t="s">
        <v>64</v>
      </c>
      <c r="Q303" t="s">
        <v>54</v>
      </c>
      <c r="R303" t="s">
        <v>40</v>
      </c>
      <c r="S303" t="s">
        <v>55</v>
      </c>
      <c r="T303" t="s">
        <v>42</v>
      </c>
      <c r="U303" t="s">
        <v>43</v>
      </c>
      <c r="V303" t="s">
        <v>1301</v>
      </c>
      <c r="W303" t="s">
        <v>1302</v>
      </c>
      <c r="X303" t="s">
        <v>43</v>
      </c>
      <c r="Y303" t="s">
        <v>288</v>
      </c>
      <c r="Z303" t="s">
        <v>43</v>
      </c>
      <c r="AA303" t="s">
        <v>43</v>
      </c>
      <c r="AB303" t="s">
        <v>43</v>
      </c>
      <c r="AC303" s="4" t="str">
        <f>VLOOKUP(Table13[[#This Row],[Capacitance]],Values!A$13:B$50,2,0)</f>
        <v>STOCK</v>
      </c>
      <c r="AE303" s="4" t="str">
        <f>CONCATENATE(Table13[[#This Row],[Capacitance]],Table13[[#This Row],[Stock]])</f>
        <v>4.7ÂuF</v>
      </c>
    </row>
    <row r="304" spans="1:31" hidden="1">
      <c r="A304" t="s">
        <v>28</v>
      </c>
      <c r="B304" t="s">
        <v>1297</v>
      </c>
      <c r="C304" t="s">
        <v>1698</v>
      </c>
      <c r="D304" t="s">
        <v>1699</v>
      </c>
      <c r="E304" t="s">
        <v>32</v>
      </c>
      <c r="F304" t="s">
        <v>1700</v>
      </c>
      <c r="G304">
        <v>24155</v>
      </c>
      <c r="H304">
        <v>0</v>
      </c>
      <c r="I304">
        <v>0.11</v>
      </c>
      <c r="J304">
        <v>0</v>
      </c>
      <c r="K304">
        <v>1</v>
      </c>
      <c r="L304" t="s">
        <v>34</v>
      </c>
      <c r="M304" t="s">
        <v>35</v>
      </c>
      <c r="N304" t="s">
        <v>1701</v>
      </c>
      <c r="O304" t="s">
        <v>72</v>
      </c>
      <c r="P304" t="s">
        <v>178</v>
      </c>
      <c r="Q304" t="s">
        <v>73</v>
      </c>
      <c r="R304" t="s">
        <v>40</v>
      </c>
      <c r="S304" t="s">
        <v>41</v>
      </c>
      <c r="T304" t="s">
        <v>42</v>
      </c>
      <c r="U304" t="s">
        <v>43</v>
      </c>
      <c r="V304" t="s">
        <v>1301</v>
      </c>
      <c r="W304" t="s">
        <v>1302</v>
      </c>
      <c r="X304" t="s">
        <v>43</v>
      </c>
      <c r="Y304" t="s">
        <v>1303</v>
      </c>
      <c r="Z304" t="s">
        <v>43</v>
      </c>
      <c r="AA304" t="s">
        <v>43</v>
      </c>
      <c r="AB304" t="s">
        <v>43</v>
      </c>
      <c r="AC304" s="4" t="e">
        <f>VLOOKUP(Table13[[#This Row],[Capacitance]],Values!A$13:B$50,2,0)</f>
        <v>#N/A</v>
      </c>
      <c r="AE304" s="4" t="str">
        <f>CONCATENATE(Table13[[#This Row],[Capacitance]],Table13[[#This Row],[Stock]])</f>
        <v>43pF</v>
      </c>
    </row>
    <row r="305" spans="1:31" hidden="1">
      <c r="A305" t="s">
        <v>28</v>
      </c>
      <c r="B305" t="s">
        <v>1297</v>
      </c>
      <c r="C305" t="s">
        <v>2469</v>
      </c>
      <c r="D305" t="s">
        <v>2470</v>
      </c>
      <c r="E305" t="s">
        <v>32</v>
      </c>
      <c r="F305" t="s">
        <v>2471</v>
      </c>
      <c r="G305">
        <v>3</v>
      </c>
      <c r="H305">
        <v>0</v>
      </c>
      <c r="I305">
        <v>0.1</v>
      </c>
      <c r="J305">
        <v>0</v>
      </c>
      <c r="K305">
        <v>1</v>
      </c>
      <c r="L305" t="s">
        <v>34</v>
      </c>
      <c r="M305" t="s">
        <v>35</v>
      </c>
      <c r="N305" t="s">
        <v>1701</v>
      </c>
      <c r="O305" t="s">
        <v>72</v>
      </c>
      <c r="P305" t="s">
        <v>38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1301</v>
      </c>
      <c r="W305" t="s">
        <v>1302</v>
      </c>
      <c r="X305" t="s">
        <v>43</v>
      </c>
      <c r="Y305" t="s">
        <v>1303</v>
      </c>
      <c r="Z305" t="s">
        <v>43</v>
      </c>
      <c r="AA305" t="s">
        <v>43</v>
      </c>
      <c r="AB305" t="s">
        <v>43</v>
      </c>
      <c r="AC305" s="4" t="e">
        <f>VLOOKUP(Table13[[#This Row],[Capacitance]],Values!A$13:B$50,2,0)</f>
        <v>#N/A</v>
      </c>
      <c r="AE305" s="4" t="str">
        <f>CONCATENATE(Table13[[#This Row],[Capacitance]],Table13[[#This Row],[Stock]])</f>
        <v>43pF</v>
      </c>
    </row>
    <row r="306" spans="1:31" hidden="1">
      <c r="A306" t="s">
        <v>28</v>
      </c>
      <c r="B306" t="s">
        <v>1297</v>
      </c>
      <c r="C306" t="s">
        <v>2059</v>
      </c>
      <c r="D306" t="s">
        <v>2060</v>
      </c>
      <c r="E306" t="s">
        <v>32</v>
      </c>
      <c r="F306" t="s">
        <v>2061</v>
      </c>
      <c r="G306">
        <v>9196</v>
      </c>
      <c r="H306">
        <v>0</v>
      </c>
      <c r="I306">
        <v>0.31</v>
      </c>
      <c r="J306">
        <v>0</v>
      </c>
      <c r="K306">
        <v>1</v>
      </c>
      <c r="L306" t="s">
        <v>34</v>
      </c>
      <c r="M306" t="s">
        <v>35</v>
      </c>
      <c r="N306" t="s">
        <v>6752</v>
      </c>
      <c r="O306" t="s">
        <v>37</v>
      </c>
      <c r="P306" t="s">
        <v>78</v>
      </c>
      <c r="Q306" t="s">
        <v>54</v>
      </c>
      <c r="R306" t="s">
        <v>40</v>
      </c>
      <c r="S306" t="s">
        <v>55</v>
      </c>
      <c r="T306" t="s">
        <v>42</v>
      </c>
      <c r="U306" t="s">
        <v>43</v>
      </c>
      <c r="V306" t="s">
        <v>1301</v>
      </c>
      <c r="W306" t="s">
        <v>1302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s="4" t="str">
        <f>VLOOKUP(Table13[[#This Row],[Capacitance]],Values!A$13:B$50,2,0)</f>
        <v>STOCK</v>
      </c>
      <c r="AE306" s="4" t="str">
        <f>CONCATENATE(Table13[[#This Row],[Capacitance]],Table13[[#This Row],[Stock]])</f>
        <v>4.7ÂuF</v>
      </c>
    </row>
    <row r="307" spans="1:31" hidden="1">
      <c r="A307" t="s">
        <v>28</v>
      </c>
      <c r="B307" t="s">
        <v>1297</v>
      </c>
      <c r="C307" t="s">
        <v>2176</v>
      </c>
      <c r="D307" t="s">
        <v>2177</v>
      </c>
      <c r="E307" t="s">
        <v>32</v>
      </c>
      <c r="F307" t="s">
        <v>2178</v>
      </c>
      <c r="G307">
        <v>14979</v>
      </c>
      <c r="H307">
        <v>0</v>
      </c>
      <c r="I307">
        <v>0.13</v>
      </c>
      <c r="J307">
        <v>0</v>
      </c>
      <c r="K307">
        <v>1</v>
      </c>
      <c r="L307" t="s">
        <v>34</v>
      </c>
      <c r="M307" t="s">
        <v>35</v>
      </c>
      <c r="N307" t="s">
        <v>6763</v>
      </c>
      <c r="O307" t="s">
        <v>37</v>
      </c>
      <c r="P307" t="s">
        <v>83</v>
      </c>
      <c r="Q307" t="s">
        <v>39</v>
      </c>
      <c r="R307" t="s">
        <v>40</v>
      </c>
      <c r="S307" t="s">
        <v>41</v>
      </c>
      <c r="T307" t="s">
        <v>42</v>
      </c>
      <c r="U307" t="s">
        <v>43</v>
      </c>
      <c r="V307" t="s">
        <v>1301</v>
      </c>
      <c r="W307" t="s">
        <v>1302</v>
      </c>
      <c r="X307" t="s">
        <v>43</v>
      </c>
      <c r="Y307" t="s">
        <v>1303</v>
      </c>
      <c r="Z307" t="s">
        <v>43</v>
      </c>
      <c r="AA307" t="s">
        <v>43</v>
      </c>
      <c r="AB307" t="s">
        <v>43</v>
      </c>
      <c r="AC307" s="4" t="e">
        <f>VLOOKUP(Table13[[#This Row],[Capacitance]],Values!A$13:B$50,2,0)</f>
        <v>#N/A</v>
      </c>
      <c r="AE307" s="4" t="str">
        <f>CONCATENATE(Table13[[#This Row],[Capacitance]],Table13[[#This Row],[Stock]])</f>
        <v>0.15ÂuF</v>
      </c>
    </row>
    <row r="308" spans="1:31" hidden="1">
      <c r="A308" t="s">
        <v>28</v>
      </c>
      <c r="B308" t="s">
        <v>1297</v>
      </c>
      <c r="C308" t="s">
        <v>2179</v>
      </c>
      <c r="D308" t="s">
        <v>2180</v>
      </c>
      <c r="E308" t="s">
        <v>32</v>
      </c>
      <c r="F308" t="s">
        <v>2181</v>
      </c>
      <c r="G308">
        <v>11345</v>
      </c>
      <c r="H308">
        <v>0</v>
      </c>
      <c r="I308">
        <v>0.13</v>
      </c>
      <c r="J308">
        <v>0</v>
      </c>
      <c r="K308">
        <v>1</v>
      </c>
      <c r="L308" t="s">
        <v>34</v>
      </c>
      <c r="M308" t="s">
        <v>35</v>
      </c>
      <c r="N308" t="s">
        <v>6782</v>
      </c>
      <c r="O308" t="s">
        <v>37</v>
      </c>
      <c r="P308" t="s">
        <v>38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t="s">
        <v>1301</v>
      </c>
      <c r="W308" t="s">
        <v>1302</v>
      </c>
      <c r="X308" t="s">
        <v>43</v>
      </c>
      <c r="Y308" t="s">
        <v>1303</v>
      </c>
      <c r="Z308" t="s">
        <v>43</v>
      </c>
      <c r="AA308" t="s">
        <v>43</v>
      </c>
      <c r="AB308" t="s">
        <v>43</v>
      </c>
      <c r="AC308" s="4" t="e">
        <f>VLOOKUP(Table13[[#This Row],[Capacitance]],Values!A$13:B$50,2,0)</f>
        <v>#N/A</v>
      </c>
      <c r="AE308" s="4" t="str">
        <f>CONCATENATE(Table13[[#This Row],[Capacitance]],Table13[[#This Row],[Stock]])</f>
        <v>0.027ÂuF</v>
      </c>
    </row>
    <row r="309" spans="1:31" hidden="1">
      <c r="A309" t="s">
        <v>28</v>
      </c>
      <c r="B309" t="s">
        <v>1297</v>
      </c>
      <c r="C309" t="s">
        <v>2115</v>
      </c>
      <c r="D309" t="s">
        <v>2116</v>
      </c>
      <c r="E309" t="s">
        <v>32</v>
      </c>
      <c r="F309" t="s">
        <v>2117</v>
      </c>
      <c r="G309">
        <v>3605</v>
      </c>
      <c r="H309">
        <v>0</v>
      </c>
      <c r="I309">
        <v>0.31</v>
      </c>
      <c r="J309">
        <v>0</v>
      </c>
      <c r="K309">
        <v>1</v>
      </c>
      <c r="L309" t="s">
        <v>34</v>
      </c>
      <c r="M309" t="s">
        <v>35</v>
      </c>
      <c r="N309" t="s">
        <v>6752</v>
      </c>
      <c r="O309" t="s">
        <v>52</v>
      </c>
      <c r="P309" t="s">
        <v>78</v>
      </c>
      <c r="Q309" t="s">
        <v>54</v>
      </c>
      <c r="R309" t="s">
        <v>40</v>
      </c>
      <c r="S309" t="s">
        <v>55</v>
      </c>
      <c r="T309" t="s">
        <v>42</v>
      </c>
      <c r="U309" t="s">
        <v>43</v>
      </c>
      <c r="V309" t="s">
        <v>1301</v>
      </c>
      <c r="W309" t="s">
        <v>1302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s="4" t="str">
        <f>VLOOKUP(Table13[[#This Row],[Capacitance]],Values!A$13:B$50,2,0)</f>
        <v>STOCK</v>
      </c>
      <c r="AE309" s="4" t="str">
        <f>CONCATENATE(Table13[[#This Row],[Capacitance]],Table13[[#This Row],[Stock]])</f>
        <v>4.7ÂuF</v>
      </c>
    </row>
    <row r="310" spans="1:31" hidden="1">
      <c r="A310" t="s">
        <v>28</v>
      </c>
      <c r="B310" t="s">
        <v>1297</v>
      </c>
      <c r="C310" t="s">
        <v>1395</v>
      </c>
      <c r="D310" t="s">
        <v>1396</v>
      </c>
      <c r="E310" t="s">
        <v>32</v>
      </c>
      <c r="F310" t="s">
        <v>1397</v>
      </c>
      <c r="G310">
        <v>81325</v>
      </c>
      <c r="H310">
        <v>0</v>
      </c>
      <c r="I310">
        <v>0.46</v>
      </c>
      <c r="J310">
        <v>0</v>
      </c>
      <c r="K310">
        <v>1</v>
      </c>
      <c r="L310" t="s">
        <v>34</v>
      </c>
      <c r="M310" t="s">
        <v>35</v>
      </c>
      <c r="N310" t="s">
        <v>6752</v>
      </c>
      <c r="O310" t="s">
        <v>37</v>
      </c>
      <c r="P310" t="s">
        <v>730</v>
      </c>
      <c r="Q310" t="s">
        <v>54</v>
      </c>
      <c r="R310" t="s">
        <v>40</v>
      </c>
      <c r="S310" t="s">
        <v>55</v>
      </c>
      <c r="T310" t="s">
        <v>42</v>
      </c>
      <c r="U310" t="s">
        <v>43</v>
      </c>
      <c r="V310" t="s">
        <v>1301</v>
      </c>
      <c r="W310" t="s">
        <v>1302</v>
      </c>
      <c r="X310" t="s">
        <v>43</v>
      </c>
      <c r="Y310" t="s">
        <v>1388</v>
      </c>
      <c r="Z310" t="s">
        <v>43</v>
      </c>
      <c r="AA310" t="s">
        <v>43</v>
      </c>
      <c r="AB310" t="s">
        <v>43</v>
      </c>
      <c r="AC310" s="4" t="str">
        <f>VLOOKUP(Table13[[#This Row],[Capacitance]],Values!A$13:B$50,2,0)</f>
        <v>STOCK</v>
      </c>
      <c r="AD310" t="s">
        <v>1247</v>
      </c>
      <c r="AE310" s="4" t="str">
        <f>CONCATENATE(Table13[[#This Row],[Capacitance]],Table13[[#This Row],[Stock]])</f>
        <v>4.7ÂuFSTOCK</v>
      </c>
    </row>
    <row r="311" spans="1:31" hidden="1">
      <c r="A311" t="s">
        <v>28</v>
      </c>
      <c r="B311" t="s">
        <v>1297</v>
      </c>
      <c r="C311" t="s">
        <v>2079</v>
      </c>
      <c r="D311" t="s">
        <v>2080</v>
      </c>
      <c r="E311" t="s">
        <v>32</v>
      </c>
      <c r="F311" t="s">
        <v>2047</v>
      </c>
      <c r="G311">
        <v>11950</v>
      </c>
      <c r="H311">
        <v>0</v>
      </c>
      <c r="I311">
        <v>0.2</v>
      </c>
      <c r="J311">
        <v>0</v>
      </c>
      <c r="K311">
        <v>1</v>
      </c>
      <c r="L311" t="s">
        <v>34</v>
      </c>
      <c r="M311" t="s">
        <v>35</v>
      </c>
      <c r="N311" t="s">
        <v>71</v>
      </c>
      <c r="O311" t="s">
        <v>72</v>
      </c>
      <c r="P311" t="s">
        <v>38</v>
      </c>
      <c r="Q311" t="s">
        <v>478</v>
      </c>
      <c r="R311" t="s">
        <v>40</v>
      </c>
      <c r="S311" t="s">
        <v>41</v>
      </c>
      <c r="T311" t="s">
        <v>42</v>
      </c>
      <c r="U311" t="s">
        <v>43</v>
      </c>
      <c r="V311" t="s">
        <v>1301</v>
      </c>
      <c r="W311" t="s">
        <v>1302</v>
      </c>
      <c r="X311" t="s">
        <v>43</v>
      </c>
      <c r="Y311" t="s">
        <v>1895</v>
      </c>
      <c r="Z311" t="s">
        <v>43</v>
      </c>
      <c r="AA311" t="s">
        <v>43</v>
      </c>
      <c r="AB311" t="s">
        <v>43</v>
      </c>
      <c r="AC311" s="4" t="str">
        <f>VLOOKUP(Table13[[#This Row],[Capacitance]],Values!A$13:B$50,2,0)</f>
        <v>STOCK</v>
      </c>
      <c r="AE311" s="4" t="str">
        <f>CONCATENATE(Table13[[#This Row],[Capacitance]],Table13[[#This Row],[Stock]])</f>
        <v>4700pF</v>
      </c>
    </row>
    <row r="312" spans="1:31" hidden="1">
      <c r="A312" t="s">
        <v>28</v>
      </c>
      <c r="B312" t="s">
        <v>1297</v>
      </c>
      <c r="C312" t="s">
        <v>1392</v>
      </c>
      <c r="D312" t="s">
        <v>1393</v>
      </c>
      <c r="E312" t="s">
        <v>32</v>
      </c>
      <c r="F312" t="s">
        <v>1394</v>
      </c>
      <c r="G312">
        <v>35354</v>
      </c>
      <c r="H312">
        <v>0</v>
      </c>
      <c r="I312">
        <v>0.44</v>
      </c>
      <c r="J312">
        <v>0</v>
      </c>
      <c r="K312">
        <v>1</v>
      </c>
      <c r="L312" t="s">
        <v>34</v>
      </c>
      <c r="M312" t="s">
        <v>35</v>
      </c>
      <c r="N312" t="s">
        <v>6752</v>
      </c>
      <c r="O312" t="s">
        <v>37</v>
      </c>
      <c r="P312" t="s">
        <v>83</v>
      </c>
      <c r="Q312" t="s">
        <v>115</v>
      </c>
      <c r="R312" t="s">
        <v>40</v>
      </c>
      <c r="S312" t="s">
        <v>116</v>
      </c>
      <c r="T312" t="s">
        <v>42</v>
      </c>
      <c r="U312" t="s">
        <v>43</v>
      </c>
      <c r="V312" t="s">
        <v>1301</v>
      </c>
      <c r="W312" t="s">
        <v>1302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s="4" t="str">
        <f>VLOOKUP(Table13[[#This Row],[Capacitance]],Values!A$13:B$50,2,0)</f>
        <v>STOCK</v>
      </c>
      <c r="AE312" s="4" t="str">
        <f>CONCATENATE(Table13[[#This Row],[Capacitance]],Table13[[#This Row],[Stock]])</f>
        <v>4.7ÂuF</v>
      </c>
    </row>
    <row r="313" spans="1:31" hidden="1">
      <c r="A313" t="s">
        <v>28</v>
      </c>
      <c r="B313" t="s">
        <v>1297</v>
      </c>
      <c r="C313" t="s">
        <v>2210</v>
      </c>
      <c r="D313" t="s">
        <v>2211</v>
      </c>
      <c r="E313" t="s">
        <v>32</v>
      </c>
      <c r="F313" t="s">
        <v>2212</v>
      </c>
      <c r="G313">
        <v>3349</v>
      </c>
      <c r="H313">
        <v>0</v>
      </c>
      <c r="I313">
        <v>0.17</v>
      </c>
      <c r="J313">
        <v>0</v>
      </c>
      <c r="K313">
        <v>1</v>
      </c>
      <c r="L313" t="s">
        <v>34</v>
      </c>
      <c r="M313" t="s">
        <v>35</v>
      </c>
      <c r="N313" t="s">
        <v>71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1301</v>
      </c>
      <c r="W313" t="s">
        <v>1302</v>
      </c>
      <c r="X313" t="s">
        <v>43</v>
      </c>
      <c r="Y313" t="s">
        <v>1303</v>
      </c>
      <c r="Z313" t="s">
        <v>43</v>
      </c>
      <c r="AA313" t="s">
        <v>43</v>
      </c>
      <c r="AB313" t="s">
        <v>43</v>
      </c>
      <c r="AC313" s="4" t="str">
        <f>VLOOKUP(Table13[[#This Row],[Capacitance]],Values!A$13:B$50,2,0)</f>
        <v>STOCK</v>
      </c>
      <c r="AE313" s="4" t="str">
        <f>CONCATENATE(Table13[[#This Row],[Capacitance]],Table13[[#This Row],[Stock]])</f>
        <v>4700pF</v>
      </c>
    </row>
    <row r="314" spans="1:31" hidden="1">
      <c r="A314" t="s">
        <v>28</v>
      </c>
      <c r="B314" t="s">
        <v>1297</v>
      </c>
      <c r="C314" t="s">
        <v>2097</v>
      </c>
      <c r="D314" t="s">
        <v>2098</v>
      </c>
      <c r="E314" t="s">
        <v>32</v>
      </c>
      <c r="F314" t="s">
        <v>2099</v>
      </c>
      <c r="G314">
        <v>4000</v>
      </c>
      <c r="H314">
        <v>0</v>
      </c>
      <c r="I314">
        <v>0.42</v>
      </c>
      <c r="J314">
        <v>0</v>
      </c>
      <c r="K314">
        <v>1</v>
      </c>
      <c r="L314" t="s">
        <v>34</v>
      </c>
      <c r="M314" t="s">
        <v>35</v>
      </c>
      <c r="N314" t="s">
        <v>6752</v>
      </c>
      <c r="O314" t="s">
        <v>52</v>
      </c>
      <c r="P314" t="s">
        <v>83</v>
      </c>
      <c r="Q314" t="s">
        <v>115</v>
      </c>
      <c r="R314" t="s">
        <v>40</v>
      </c>
      <c r="S314" t="s">
        <v>116</v>
      </c>
      <c r="T314" t="s">
        <v>42</v>
      </c>
      <c r="U314" t="s">
        <v>43</v>
      </c>
      <c r="V314" t="s">
        <v>1301</v>
      </c>
      <c r="W314" t="s">
        <v>1302</v>
      </c>
      <c r="X314" t="s">
        <v>43</v>
      </c>
      <c r="Y314" t="s">
        <v>288</v>
      </c>
      <c r="Z314" t="s">
        <v>43</v>
      </c>
      <c r="AA314" t="s">
        <v>43</v>
      </c>
      <c r="AB314" t="s">
        <v>43</v>
      </c>
      <c r="AC314" s="4" t="str">
        <f>VLOOKUP(Table13[[#This Row],[Capacitance]],Values!A$13:B$50,2,0)</f>
        <v>STOCK</v>
      </c>
      <c r="AE314" s="4" t="str">
        <f>CONCATENATE(Table13[[#This Row],[Capacitance]],Table13[[#This Row],[Stock]])</f>
        <v>4.7ÂuF</v>
      </c>
    </row>
    <row r="315" spans="1:31" hidden="1">
      <c r="A315" t="s">
        <v>28</v>
      </c>
      <c r="B315" t="s">
        <v>1297</v>
      </c>
      <c r="C315" t="s">
        <v>2233</v>
      </c>
      <c r="D315" t="s">
        <v>2234</v>
      </c>
      <c r="E315" t="s">
        <v>32</v>
      </c>
      <c r="F315" t="s">
        <v>2235</v>
      </c>
      <c r="G315">
        <v>2383</v>
      </c>
      <c r="H315">
        <v>0</v>
      </c>
      <c r="I315">
        <v>0.36</v>
      </c>
      <c r="J315">
        <v>0</v>
      </c>
      <c r="K315">
        <v>1</v>
      </c>
      <c r="L315" t="s">
        <v>34</v>
      </c>
      <c r="M315" t="s">
        <v>35</v>
      </c>
      <c r="N315" t="s">
        <v>6752</v>
      </c>
      <c r="O315" t="s">
        <v>37</v>
      </c>
      <c r="P315" t="s">
        <v>83</v>
      </c>
      <c r="Q315" t="s">
        <v>54</v>
      </c>
      <c r="R315" t="s">
        <v>40</v>
      </c>
      <c r="S315" t="s">
        <v>55</v>
      </c>
      <c r="T315" t="s">
        <v>42</v>
      </c>
      <c r="U315" t="s">
        <v>43</v>
      </c>
      <c r="V315" t="s">
        <v>1301</v>
      </c>
      <c r="W315" t="s">
        <v>1302</v>
      </c>
      <c r="X315" t="s">
        <v>43</v>
      </c>
      <c r="Y315" t="s">
        <v>1388</v>
      </c>
      <c r="Z315" t="s">
        <v>43</v>
      </c>
      <c r="AA315" t="s">
        <v>43</v>
      </c>
      <c r="AB315" t="s">
        <v>43</v>
      </c>
      <c r="AC315" s="4" t="str">
        <f>VLOOKUP(Table13[[#This Row],[Capacitance]],Values!A$13:B$50,2,0)</f>
        <v>STOCK</v>
      </c>
      <c r="AE315" s="4" t="str">
        <f>CONCATENATE(Table13[[#This Row],[Capacitance]],Table13[[#This Row],[Stock]])</f>
        <v>4.7ÂuF</v>
      </c>
    </row>
    <row r="316" spans="1:31" hidden="1">
      <c r="A316" t="s">
        <v>28</v>
      </c>
      <c r="B316" t="s">
        <v>1297</v>
      </c>
      <c r="C316" t="s">
        <v>2045</v>
      </c>
      <c r="D316" t="s">
        <v>2046</v>
      </c>
      <c r="E316" t="s">
        <v>32</v>
      </c>
      <c r="F316" t="s">
        <v>2047</v>
      </c>
      <c r="G316">
        <v>14318</v>
      </c>
      <c r="H316">
        <v>0</v>
      </c>
      <c r="I316">
        <v>0.2</v>
      </c>
      <c r="J316">
        <v>0</v>
      </c>
      <c r="K316">
        <v>1</v>
      </c>
      <c r="L316" t="s">
        <v>34</v>
      </c>
      <c r="M316" t="s">
        <v>35</v>
      </c>
      <c r="N316" t="s">
        <v>71</v>
      </c>
      <c r="O316" t="s">
        <v>72</v>
      </c>
      <c r="P316" t="s">
        <v>38</v>
      </c>
      <c r="Q316" t="s">
        <v>478</v>
      </c>
      <c r="R316" t="s">
        <v>40</v>
      </c>
      <c r="S316" t="s">
        <v>41</v>
      </c>
      <c r="T316" t="s">
        <v>42</v>
      </c>
      <c r="U316" t="s">
        <v>43</v>
      </c>
      <c r="V316" t="s">
        <v>1301</v>
      </c>
      <c r="W316" t="s">
        <v>1302</v>
      </c>
      <c r="X316" t="s">
        <v>43</v>
      </c>
      <c r="Y316" t="s">
        <v>1303</v>
      </c>
      <c r="Z316" t="s">
        <v>43</v>
      </c>
      <c r="AA316" t="s">
        <v>43</v>
      </c>
      <c r="AB316" t="s">
        <v>43</v>
      </c>
      <c r="AC316" s="4" t="str">
        <f>VLOOKUP(Table13[[#This Row],[Capacitance]],Values!A$13:B$50,2,0)</f>
        <v>STOCK</v>
      </c>
      <c r="AD316" t="s">
        <v>1247</v>
      </c>
      <c r="AE316" s="4" t="str">
        <f>CONCATENATE(Table13[[#This Row],[Capacitance]],Table13[[#This Row],[Stock]])</f>
        <v>4700pFSTOCK</v>
      </c>
    </row>
    <row r="317" spans="1:31" hidden="1">
      <c r="A317" t="s">
        <v>28</v>
      </c>
      <c r="B317" t="s">
        <v>1297</v>
      </c>
      <c r="C317" t="s">
        <v>2346</v>
      </c>
      <c r="D317" t="s">
        <v>2347</v>
      </c>
      <c r="E317" t="s">
        <v>32</v>
      </c>
      <c r="F317" t="s">
        <v>2184</v>
      </c>
      <c r="G317">
        <v>41555</v>
      </c>
      <c r="H317">
        <v>0</v>
      </c>
      <c r="I317">
        <v>0.11</v>
      </c>
      <c r="J317">
        <v>0</v>
      </c>
      <c r="K317">
        <v>1</v>
      </c>
      <c r="L317" t="s">
        <v>34</v>
      </c>
      <c r="M317" t="s">
        <v>35</v>
      </c>
      <c r="N317" t="s">
        <v>362</v>
      </c>
      <c r="O317" t="s">
        <v>72</v>
      </c>
      <c r="P317" t="s">
        <v>178</v>
      </c>
      <c r="Q317" t="s">
        <v>73</v>
      </c>
      <c r="R317" t="s">
        <v>40</v>
      </c>
      <c r="S317" t="s">
        <v>41</v>
      </c>
      <c r="T317" t="s">
        <v>42</v>
      </c>
      <c r="U317" t="s">
        <v>43</v>
      </c>
      <c r="V317" t="s">
        <v>1301</v>
      </c>
      <c r="W317" t="s">
        <v>1302</v>
      </c>
      <c r="X317" t="s">
        <v>43</v>
      </c>
      <c r="Y317" t="s">
        <v>1303</v>
      </c>
      <c r="Z317" t="s">
        <v>43</v>
      </c>
      <c r="AA317" t="s">
        <v>43</v>
      </c>
      <c r="AB317" t="s">
        <v>43</v>
      </c>
      <c r="AC317" s="4" t="str">
        <f>VLOOKUP(Table13[[#This Row],[Capacitance]],Values!A$13:B$50,2,0)</f>
        <v>STOCK</v>
      </c>
      <c r="AE317" s="4" t="str">
        <f>CONCATENATE(Table13[[#This Row],[Capacitance]],Table13[[#This Row],[Stock]])</f>
        <v>470pF</v>
      </c>
    </row>
    <row r="318" spans="1:31" hidden="1">
      <c r="A318" t="s">
        <v>28</v>
      </c>
      <c r="B318" t="s">
        <v>1297</v>
      </c>
      <c r="C318" t="s">
        <v>2207</v>
      </c>
      <c r="D318" t="s">
        <v>2208</v>
      </c>
      <c r="E318" t="s">
        <v>32</v>
      </c>
      <c r="F318" t="s">
        <v>2209</v>
      </c>
      <c r="G318">
        <v>1864</v>
      </c>
      <c r="H318">
        <v>0</v>
      </c>
      <c r="I318">
        <v>0.16</v>
      </c>
      <c r="J318">
        <v>0</v>
      </c>
      <c r="K318">
        <v>1</v>
      </c>
      <c r="L318" t="s">
        <v>34</v>
      </c>
      <c r="M318" t="s">
        <v>35</v>
      </c>
      <c r="N318" t="s">
        <v>6761</v>
      </c>
      <c r="O318" t="s">
        <v>37</v>
      </c>
      <c r="P318" t="s">
        <v>78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1301</v>
      </c>
      <c r="W318" t="s">
        <v>1302</v>
      </c>
      <c r="X318" t="s">
        <v>43</v>
      </c>
      <c r="Y318" t="s">
        <v>1303</v>
      </c>
      <c r="Z318" t="s">
        <v>43</v>
      </c>
      <c r="AA318" t="s">
        <v>43</v>
      </c>
      <c r="AB318" t="s">
        <v>43</v>
      </c>
      <c r="AC318" s="4" t="e">
        <f>VLOOKUP(Table13[[#This Row],[Capacitance]],Values!A$13:B$50,2,0)</f>
        <v>#N/A</v>
      </c>
      <c r="AE318" s="4" t="str">
        <f>CONCATENATE(Table13[[#This Row],[Capacitance]],Table13[[#This Row],[Stock]])</f>
        <v>0.056ÂuF</v>
      </c>
    </row>
    <row r="319" spans="1:31" hidden="1">
      <c r="A319" t="s">
        <v>28</v>
      </c>
      <c r="B319" t="s">
        <v>1297</v>
      </c>
      <c r="C319" t="s">
        <v>2182</v>
      </c>
      <c r="D319" t="s">
        <v>2183</v>
      </c>
      <c r="E319" t="s">
        <v>32</v>
      </c>
      <c r="F319" t="s">
        <v>2184</v>
      </c>
      <c r="G319">
        <v>27780</v>
      </c>
      <c r="H319">
        <v>0</v>
      </c>
      <c r="I319">
        <v>0.14000000000000001</v>
      </c>
      <c r="J319">
        <v>0</v>
      </c>
      <c r="K319">
        <v>1</v>
      </c>
      <c r="L319" t="s">
        <v>34</v>
      </c>
      <c r="M319" t="s">
        <v>35</v>
      </c>
      <c r="N319" t="s">
        <v>362</v>
      </c>
      <c r="O319" t="s">
        <v>72</v>
      </c>
      <c r="P319" t="s">
        <v>178</v>
      </c>
      <c r="Q319" t="s">
        <v>73</v>
      </c>
      <c r="R319" t="s">
        <v>40</v>
      </c>
      <c r="S319" t="s">
        <v>41</v>
      </c>
      <c r="T319" t="s">
        <v>42</v>
      </c>
      <c r="U319" t="s">
        <v>43</v>
      </c>
      <c r="V319" t="s">
        <v>1301</v>
      </c>
      <c r="W319" t="s">
        <v>1302</v>
      </c>
      <c r="X319" t="s">
        <v>43</v>
      </c>
      <c r="Y319" t="s">
        <v>1303</v>
      </c>
      <c r="Z319" t="s">
        <v>43</v>
      </c>
      <c r="AA319" t="s">
        <v>43</v>
      </c>
      <c r="AB319" t="s">
        <v>43</v>
      </c>
      <c r="AC319" s="4" t="str">
        <f>VLOOKUP(Table13[[#This Row],[Capacitance]],Values!A$13:B$50,2,0)</f>
        <v>STOCK</v>
      </c>
      <c r="AE319" s="4" t="str">
        <f>CONCATENATE(Table13[[#This Row],[Capacitance]],Table13[[#This Row],[Stock]])</f>
        <v>470pF</v>
      </c>
    </row>
    <row r="320" spans="1:31" hidden="1">
      <c r="A320" t="s">
        <v>28</v>
      </c>
      <c r="B320" t="s">
        <v>1297</v>
      </c>
      <c r="C320" t="s">
        <v>1580</v>
      </c>
      <c r="D320" t="s">
        <v>1581</v>
      </c>
      <c r="E320" t="s">
        <v>32</v>
      </c>
      <c r="F320" t="s">
        <v>1582</v>
      </c>
      <c r="G320">
        <v>199202</v>
      </c>
      <c r="H320">
        <v>0</v>
      </c>
      <c r="I320">
        <v>0.1</v>
      </c>
      <c r="J320">
        <v>0</v>
      </c>
      <c r="K320">
        <v>1</v>
      </c>
      <c r="L320" t="s">
        <v>34</v>
      </c>
      <c r="M320" t="s">
        <v>35</v>
      </c>
      <c r="N320" t="s">
        <v>362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1301</v>
      </c>
      <c r="W320" t="s">
        <v>1302</v>
      </c>
      <c r="X320" t="s">
        <v>43</v>
      </c>
      <c r="Y320" t="s">
        <v>1303</v>
      </c>
      <c r="Z320" t="s">
        <v>43</v>
      </c>
      <c r="AA320" t="s">
        <v>43</v>
      </c>
      <c r="AB320" t="s">
        <v>43</v>
      </c>
      <c r="AC320" s="4" t="str">
        <f>VLOOKUP(Table13[[#This Row],[Capacitance]],Values!A$13:B$50,2,0)</f>
        <v>STOCK</v>
      </c>
      <c r="AE320" s="4" t="str">
        <f>CONCATENATE(Table13[[#This Row],[Capacitance]],Table13[[#This Row],[Stock]])</f>
        <v>470pF</v>
      </c>
    </row>
    <row r="321" spans="1:31" hidden="1">
      <c r="A321" t="s">
        <v>28</v>
      </c>
      <c r="B321" t="s">
        <v>1297</v>
      </c>
      <c r="C321" t="s">
        <v>2048</v>
      </c>
      <c r="D321" t="s">
        <v>2049</v>
      </c>
      <c r="E321" t="s">
        <v>32</v>
      </c>
      <c r="F321" t="s">
        <v>2050</v>
      </c>
      <c r="G321">
        <v>7844</v>
      </c>
      <c r="H321">
        <v>0</v>
      </c>
      <c r="I321">
        <v>0.2</v>
      </c>
      <c r="J321">
        <v>0</v>
      </c>
      <c r="K321">
        <v>1</v>
      </c>
      <c r="L321" t="s">
        <v>34</v>
      </c>
      <c r="M321" t="s">
        <v>35</v>
      </c>
      <c r="N321" t="s">
        <v>6752</v>
      </c>
      <c r="O321" t="s">
        <v>37</v>
      </c>
      <c r="P321" t="s">
        <v>590</v>
      </c>
      <c r="Q321" t="s">
        <v>115</v>
      </c>
      <c r="R321" t="s">
        <v>40</v>
      </c>
      <c r="S321" t="s">
        <v>116</v>
      </c>
      <c r="T321" t="s">
        <v>42</v>
      </c>
      <c r="U321" t="s">
        <v>43</v>
      </c>
      <c r="V321" t="s">
        <v>1301</v>
      </c>
      <c r="W321" t="s">
        <v>1302</v>
      </c>
      <c r="X321" t="s">
        <v>43</v>
      </c>
      <c r="Y321" t="s">
        <v>1303</v>
      </c>
      <c r="Z321" t="s">
        <v>43</v>
      </c>
      <c r="AA321" t="s">
        <v>43</v>
      </c>
      <c r="AB321" t="s">
        <v>43</v>
      </c>
      <c r="AC321" s="4" t="str">
        <f>VLOOKUP(Table13[[#This Row],[Capacitance]],Values!A$13:B$50,2,0)</f>
        <v>STOCK</v>
      </c>
      <c r="AE321" s="4" t="str">
        <f>CONCATENATE(Table13[[#This Row],[Capacitance]],Table13[[#This Row],[Stock]])</f>
        <v>4.7ÂuF</v>
      </c>
    </row>
    <row r="322" spans="1:31" hidden="1">
      <c r="A322" t="s">
        <v>28</v>
      </c>
      <c r="B322" t="s">
        <v>1297</v>
      </c>
      <c r="C322" t="s">
        <v>2219</v>
      </c>
      <c r="D322" t="s">
        <v>2220</v>
      </c>
      <c r="E322" t="s">
        <v>32</v>
      </c>
      <c r="F322" t="s">
        <v>2221</v>
      </c>
      <c r="G322">
        <v>6386</v>
      </c>
      <c r="H322">
        <v>0</v>
      </c>
      <c r="I322">
        <v>0.2</v>
      </c>
      <c r="J322">
        <v>0</v>
      </c>
      <c r="K322">
        <v>1</v>
      </c>
      <c r="L322" t="s">
        <v>34</v>
      </c>
      <c r="M322" t="s">
        <v>35</v>
      </c>
      <c r="N322" t="s">
        <v>6774</v>
      </c>
      <c r="O322" t="s">
        <v>37</v>
      </c>
      <c r="P322" t="s">
        <v>78</v>
      </c>
      <c r="Q322" t="s">
        <v>39</v>
      </c>
      <c r="R322" t="s">
        <v>40</v>
      </c>
      <c r="S322" t="s">
        <v>41</v>
      </c>
      <c r="T322" t="s">
        <v>42</v>
      </c>
      <c r="U322" t="s">
        <v>43</v>
      </c>
      <c r="V322" t="s">
        <v>1301</v>
      </c>
      <c r="W322" t="s">
        <v>1302</v>
      </c>
      <c r="X322" t="s">
        <v>43</v>
      </c>
      <c r="Y322" t="s">
        <v>1303</v>
      </c>
      <c r="Z322" t="s">
        <v>43</v>
      </c>
      <c r="AA322" t="s">
        <v>43</v>
      </c>
      <c r="AB322" t="s">
        <v>43</v>
      </c>
      <c r="AC322" s="4" t="e">
        <f>VLOOKUP(Table13[[#This Row],[Capacitance]],Values!A$13:B$50,2,0)</f>
        <v>#N/A</v>
      </c>
      <c r="AE322" s="4" t="str">
        <f>CONCATENATE(Table13[[#This Row],[Capacitance]],Table13[[#This Row],[Stock]])</f>
        <v>0.39ÂuF</v>
      </c>
    </row>
    <row r="323" spans="1:31" hidden="1">
      <c r="A323" t="s">
        <v>28</v>
      </c>
      <c r="B323" t="s">
        <v>1297</v>
      </c>
      <c r="C323" t="s">
        <v>2222</v>
      </c>
      <c r="D323" t="s">
        <v>2223</v>
      </c>
      <c r="E323" t="s">
        <v>32</v>
      </c>
      <c r="F323" t="s">
        <v>2224</v>
      </c>
      <c r="G323">
        <v>1034</v>
      </c>
      <c r="H323">
        <v>0</v>
      </c>
      <c r="I323">
        <v>0.2</v>
      </c>
      <c r="J323">
        <v>0</v>
      </c>
      <c r="K323">
        <v>1</v>
      </c>
      <c r="L323" t="s">
        <v>34</v>
      </c>
      <c r="M323" t="s">
        <v>35</v>
      </c>
      <c r="N323" t="s">
        <v>6766</v>
      </c>
      <c r="O323" t="s">
        <v>37</v>
      </c>
      <c r="P323" t="s">
        <v>83</v>
      </c>
      <c r="Q323" t="s">
        <v>54</v>
      </c>
      <c r="R323" t="s">
        <v>40</v>
      </c>
      <c r="S323" t="s">
        <v>55</v>
      </c>
      <c r="T323" t="s">
        <v>42</v>
      </c>
      <c r="U323" t="s">
        <v>43</v>
      </c>
      <c r="V323" t="s">
        <v>1301</v>
      </c>
      <c r="W323" t="s">
        <v>1302</v>
      </c>
      <c r="X323" t="s">
        <v>43</v>
      </c>
      <c r="Y323" t="s">
        <v>1303</v>
      </c>
      <c r="Z323" t="s">
        <v>43</v>
      </c>
      <c r="AA323" t="s">
        <v>43</v>
      </c>
      <c r="AB323" t="s">
        <v>43</v>
      </c>
      <c r="AC323" s="4" t="e">
        <f>VLOOKUP(Table13[[#This Row],[Capacitance]],Values!A$13:B$50,2,0)</f>
        <v>#N/A</v>
      </c>
      <c r="AE323" s="4" t="str">
        <f>CONCATENATE(Table13[[#This Row],[Capacitance]],Table13[[#This Row],[Stock]])</f>
        <v>0.47ÂuF</v>
      </c>
    </row>
    <row r="324" spans="1:31" hidden="1">
      <c r="A324" t="s">
        <v>28</v>
      </c>
      <c r="B324" t="s">
        <v>1297</v>
      </c>
      <c r="C324" t="s">
        <v>2225</v>
      </c>
      <c r="D324" t="s">
        <v>2226</v>
      </c>
      <c r="E324" t="s">
        <v>32</v>
      </c>
      <c r="F324" t="s">
        <v>1345</v>
      </c>
      <c r="G324">
        <v>8953</v>
      </c>
      <c r="H324">
        <v>0</v>
      </c>
      <c r="I324">
        <v>0.21</v>
      </c>
      <c r="J324">
        <v>0</v>
      </c>
      <c r="K324">
        <v>1</v>
      </c>
      <c r="L324" t="s">
        <v>34</v>
      </c>
      <c r="M324" t="s">
        <v>35</v>
      </c>
      <c r="N324" t="s">
        <v>6766</v>
      </c>
      <c r="O324" t="s">
        <v>37</v>
      </c>
      <c r="P324" t="s">
        <v>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1301</v>
      </c>
      <c r="W324" t="s">
        <v>1302</v>
      </c>
      <c r="X324" t="s">
        <v>43</v>
      </c>
      <c r="Y324" t="s">
        <v>1303</v>
      </c>
      <c r="Z324" t="s">
        <v>43</v>
      </c>
      <c r="AA324" t="s">
        <v>43</v>
      </c>
      <c r="AB324" t="s">
        <v>43</v>
      </c>
      <c r="AC324" s="4" t="e">
        <f>VLOOKUP(Table13[[#This Row],[Capacitance]],Values!A$13:B$50,2,0)</f>
        <v>#N/A</v>
      </c>
      <c r="AE324" s="4" t="str">
        <f>CONCATENATE(Table13[[#This Row],[Capacitance]],Table13[[#This Row],[Stock]])</f>
        <v>0.47ÂuF</v>
      </c>
    </row>
    <row r="325" spans="1:31" hidden="1">
      <c r="A325" t="s">
        <v>28</v>
      </c>
      <c r="B325" t="s">
        <v>1297</v>
      </c>
      <c r="C325" t="s">
        <v>2054</v>
      </c>
      <c r="D325" t="s">
        <v>2055</v>
      </c>
      <c r="E325" t="s">
        <v>32</v>
      </c>
      <c r="F325" t="s">
        <v>2056</v>
      </c>
      <c r="G325">
        <v>8097</v>
      </c>
      <c r="H325">
        <v>0</v>
      </c>
      <c r="I325">
        <v>0.25</v>
      </c>
      <c r="J325">
        <v>0</v>
      </c>
      <c r="K325">
        <v>1</v>
      </c>
      <c r="L325" t="s">
        <v>34</v>
      </c>
      <c r="M325" t="s">
        <v>35</v>
      </c>
      <c r="N325" t="s">
        <v>6752</v>
      </c>
      <c r="O325" t="s">
        <v>52</v>
      </c>
      <c r="P325" t="s">
        <v>590</v>
      </c>
      <c r="Q325" t="s">
        <v>54</v>
      </c>
      <c r="R325" t="s">
        <v>40</v>
      </c>
      <c r="S325" t="s">
        <v>55</v>
      </c>
      <c r="T325" t="s">
        <v>42</v>
      </c>
      <c r="U325" t="s">
        <v>43</v>
      </c>
      <c r="V325" t="s">
        <v>1301</v>
      </c>
      <c r="W325" t="s">
        <v>1302</v>
      </c>
      <c r="X325" t="s">
        <v>43</v>
      </c>
      <c r="Y325" t="s">
        <v>1895</v>
      </c>
      <c r="Z325" t="s">
        <v>43</v>
      </c>
      <c r="AA325" t="s">
        <v>43</v>
      </c>
      <c r="AB325" t="s">
        <v>43</v>
      </c>
      <c r="AC325" s="4" t="str">
        <f>VLOOKUP(Table13[[#This Row],[Capacitance]],Values!A$13:B$50,2,0)</f>
        <v>STOCK</v>
      </c>
      <c r="AE325" s="4" t="str">
        <f>CONCATENATE(Table13[[#This Row],[Capacitance]],Table13[[#This Row],[Stock]])</f>
        <v>4.7ÂuF</v>
      </c>
    </row>
    <row r="326" spans="1:31" hidden="1">
      <c r="A326" t="s">
        <v>28</v>
      </c>
      <c r="B326" t="s">
        <v>1297</v>
      </c>
      <c r="C326" t="s">
        <v>1917</v>
      </c>
      <c r="D326" t="s">
        <v>1918</v>
      </c>
      <c r="E326" t="s">
        <v>32</v>
      </c>
      <c r="F326" t="s">
        <v>1919</v>
      </c>
      <c r="G326">
        <v>4500</v>
      </c>
      <c r="H326">
        <v>0</v>
      </c>
      <c r="I326">
        <v>0.21</v>
      </c>
      <c r="J326">
        <v>0</v>
      </c>
      <c r="K326">
        <v>1</v>
      </c>
      <c r="L326" t="s">
        <v>34</v>
      </c>
      <c r="M326" t="s">
        <v>35</v>
      </c>
      <c r="N326" t="s">
        <v>362</v>
      </c>
      <c r="O326" t="s">
        <v>185</v>
      </c>
      <c r="P326" t="s">
        <v>38</v>
      </c>
      <c r="Q326" t="s">
        <v>73</v>
      </c>
      <c r="R326" t="s">
        <v>40</v>
      </c>
      <c r="S326" t="s">
        <v>41</v>
      </c>
      <c r="T326" t="s">
        <v>42</v>
      </c>
      <c r="U326" t="s">
        <v>43</v>
      </c>
      <c r="V326" t="s">
        <v>1301</v>
      </c>
      <c r="W326" t="s">
        <v>1302</v>
      </c>
      <c r="X326" t="s">
        <v>43</v>
      </c>
      <c r="Y326" t="s">
        <v>1303</v>
      </c>
      <c r="Z326" t="s">
        <v>43</v>
      </c>
      <c r="AA326" t="s">
        <v>43</v>
      </c>
      <c r="AB326" t="s">
        <v>43</v>
      </c>
      <c r="AC326" s="4" t="str">
        <f>VLOOKUP(Table13[[#This Row],[Capacitance]],Values!A$13:B$50,2,0)</f>
        <v>STOCK</v>
      </c>
      <c r="AE326" s="4" t="str">
        <f>CONCATENATE(Table13[[#This Row],[Capacitance]],Table13[[#This Row],[Stock]])</f>
        <v>470pF</v>
      </c>
    </row>
    <row r="327" spans="1:31" hidden="1">
      <c r="A327" t="s">
        <v>28</v>
      </c>
      <c r="B327" t="s">
        <v>1297</v>
      </c>
      <c r="C327" t="s">
        <v>1331</v>
      </c>
      <c r="D327" t="s">
        <v>1332</v>
      </c>
      <c r="E327" t="s">
        <v>32</v>
      </c>
      <c r="F327" t="s">
        <v>1333</v>
      </c>
      <c r="G327">
        <v>735404</v>
      </c>
      <c r="H327">
        <v>0</v>
      </c>
      <c r="I327">
        <v>0.12</v>
      </c>
      <c r="J327">
        <v>0</v>
      </c>
      <c r="K327">
        <v>1</v>
      </c>
      <c r="L327" t="s">
        <v>34</v>
      </c>
      <c r="M327" t="s">
        <v>35</v>
      </c>
      <c r="N327" t="s">
        <v>6752</v>
      </c>
      <c r="O327" t="s">
        <v>37</v>
      </c>
      <c r="P327" t="s">
        <v>53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1301</v>
      </c>
      <c r="W327" t="s">
        <v>1302</v>
      </c>
      <c r="X327" t="s">
        <v>43</v>
      </c>
      <c r="Y327" t="s">
        <v>1303</v>
      </c>
      <c r="Z327" t="s">
        <v>43</v>
      </c>
      <c r="AA327" t="s">
        <v>43</v>
      </c>
      <c r="AB327" t="s">
        <v>43</v>
      </c>
      <c r="AC327" s="4" t="str">
        <f>VLOOKUP(Table13[[#This Row],[Capacitance]],Values!A$13:B$50,2,0)</f>
        <v>STOCK</v>
      </c>
      <c r="AE327" s="4" t="str">
        <f>CONCATENATE(Table13[[#This Row],[Capacitance]],Table13[[#This Row],[Stock]])</f>
        <v>4.7ÂuF</v>
      </c>
    </row>
    <row r="328" spans="1:31" hidden="1">
      <c r="A328" t="s">
        <v>28</v>
      </c>
      <c r="B328" t="s">
        <v>1297</v>
      </c>
      <c r="C328" t="s">
        <v>2236</v>
      </c>
      <c r="D328" t="s">
        <v>2237</v>
      </c>
      <c r="E328" t="s">
        <v>32</v>
      </c>
      <c r="F328" t="s">
        <v>2238</v>
      </c>
      <c r="G328">
        <v>0</v>
      </c>
      <c r="H328">
        <v>0</v>
      </c>
      <c r="I328">
        <v>0.56000000000000005</v>
      </c>
      <c r="J328">
        <v>0</v>
      </c>
      <c r="K328">
        <v>1</v>
      </c>
      <c r="L328" t="s">
        <v>34</v>
      </c>
      <c r="M328" t="s">
        <v>35</v>
      </c>
      <c r="N328" t="s">
        <v>6748</v>
      </c>
      <c r="O328" t="s">
        <v>52</v>
      </c>
      <c r="P328" t="s">
        <v>64</v>
      </c>
      <c r="Q328" t="s">
        <v>115</v>
      </c>
      <c r="R328" t="s">
        <v>40</v>
      </c>
      <c r="S328" t="s">
        <v>116</v>
      </c>
      <c r="T328" t="s">
        <v>42</v>
      </c>
      <c r="U328" t="s">
        <v>43</v>
      </c>
      <c r="V328" t="s">
        <v>1301</v>
      </c>
      <c r="W328" t="s">
        <v>1302</v>
      </c>
      <c r="X328" t="s">
        <v>43</v>
      </c>
      <c r="Y328" t="s">
        <v>1388</v>
      </c>
      <c r="Z328" t="s">
        <v>43</v>
      </c>
      <c r="AA328" t="s">
        <v>43</v>
      </c>
      <c r="AB328" t="s">
        <v>43</v>
      </c>
      <c r="AC328" s="4" t="str">
        <f>VLOOKUP(Table13[[#This Row],[Capacitance]],Values!A$13:B$50,2,0)</f>
        <v>STOCK</v>
      </c>
      <c r="AE328" s="4" t="str">
        <f>CONCATENATE(Table13[[#This Row],[Capacitance]],Table13[[#This Row],[Stock]])</f>
        <v>10ÂuF</v>
      </c>
    </row>
    <row r="329" spans="1:31" hidden="1">
      <c r="A329" t="s">
        <v>28</v>
      </c>
      <c r="B329" t="s">
        <v>1297</v>
      </c>
      <c r="C329" t="s">
        <v>2239</v>
      </c>
      <c r="D329" t="s">
        <v>2240</v>
      </c>
      <c r="E329" t="s">
        <v>32</v>
      </c>
      <c r="F329" t="s">
        <v>2241</v>
      </c>
      <c r="G329">
        <v>2320</v>
      </c>
      <c r="H329">
        <v>0</v>
      </c>
      <c r="I329">
        <v>0.56000000000000005</v>
      </c>
      <c r="J329">
        <v>0</v>
      </c>
      <c r="K329">
        <v>1</v>
      </c>
      <c r="L329" t="s">
        <v>34</v>
      </c>
      <c r="M329" t="s">
        <v>35</v>
      </c>
      <c r="N329" t="s">
        <v>696</v>
      </c>
      <c r="O329" t="s">
        <v>37</v>
      </c>
      <c r="P329" t="s">
        <v>287</v>
      </c>
      <c r="Q329" t="s">
        <v>39</v>
      </c>
      <c r="R329" t="s">
        <v>40</v>
      </c>
      <c r="S329" t="s">
        <v>41</v>
      </c>
      <c r="T329" t="s">
        <v>42</v>
      </c>
      <c r="U329" t="s">
        <v>43</v>
      </c>
      <c r="V329" t="s">
        <v>1301</v>
      </c>
      <c r="W329" t="s">
        <v>1302</v>
      </c>
      <c r="X329" t="s">
        <v>43</v>
      </c>
      <c r="Y329" t="s">
        <v>1303</v>
      </c>
      <c r="Z329" t="s">
        <v>43</v>
      </c>
      <c r="AA329" t="s">
        <v>43</v>
      </c>
      <c r="AB329" t="s">
        <v>43</v>
      </c>
      <c r="AC329" s="4" t="e">
        <f>VLOOKUP(Table13[[#This Row],[Capacitance]],Values!A$13:B$50,2,0)</f>
        <v>#N/A</v>
      </c>
      <c r="AE329" s="4" t="str">
        <f>CONCATENATE(Table13[[#This Row],[Capacitance]],Table13[[#This Row],[Stock]])</f>
        <v>220pF</v>
      </c>
    </row>
    <row r="330" spans="1:31" hidden="1">
      <c r="A330" t="s">
        <v>28</v>
      </c>
      <c r="B330" t="s">
        <v>1297</v>
      </c>
      <c r="C330" t="s">
        <v>1334</v>
      </c>
      <c r="D330" t="s">
        <v>1335</v>
      </c>
      <c r="E330" t="s">
        <v>32</v>
      </c>
      <c r="F330" t="s">
        <v>1336</v>
      </c>
      <c r="G330">
        <v>170102</v>
      </c>
      <c r="H330">
        <v>0</v>
      </c>
      <c r="I330">
        <v>0.12</v>
      </c>
      <c r="J330">
        <v>0</v>
      </c>
      <c r="K330">
        <v>1</v>
      </c>
      <c r="L330" t="s">
        <v>34</v>
      </c>
      <c r="M330" t="s">
        <v>35</v>
      </c>
      <c r="N330" t="s">
        <v>6752</v>
      </c>
      <c r="O330" t="s">
        <v>52</v>
      </c>
      <c r="P330" t="s">
        <v>53</v>
      </c>
      <c r="Q330" t="s">
        <v>54</v>
      </c>
      <c r="R330" t="s">
        <v>40</v>
      </c>
      <c r="S330" t="s">
        <v>55</v>
      </c>
      <c r="T330" t="s">
        <v>42</v>
      </c>
      <c r="U330" t="s">
        <v>43</v>
      </c>
      <c r="V330" t="s">
        <v>1301</v>
      </c>
      <c r="W330" t="s">
        <v>1302</v>
      </c>
      <c r="X330" t="s">
        <v>43</v>
      </c>
      <c r="Y330" t="s">
        <v>1303</v>
      </c>
      <c r="Z330" t="s">
        <v>43</v>
      </c>
      <c r="AA330" t="s">
        <v>43</v>
      </c>
      <c r="AB330" t="s">
        <v>43</v>
      </c>
      <c r="AC330" s="4" t="str">
        <f>VLOOKUP(Table13[[#This Row],[Capacitance]],Values!A$13:B$50,2,0)</f>
        <v>STOCK</v>
      </c>
      <c r="AE330" s="4" t="str">
        <f>CONCATENATE(Table13[[#This Row],[Capacitance]],Table13[[#This Row],[Stock]])</f>
        <v>4.7ÂuF</v>
      </c>
    </row>
    <row r="331" spans="1:31" hidden="1">
      <c r="A331" t="s">
        <v>28</v>
      </c>
      <c r="B331" t="s">
        <v>1297</v>
      </c>
      <c r="C331" t="s">
        <v>1842</v>
      </c>
      <c r="D331" t="s">
        <v>1843</v>
      </c>
      <c r="E331" t="s">
        <v>32</v>
      </c>
      <c r="F331" t="s">
        <v>1844</v>
      </c>
      <c r="G331">
        <v>111773</v>
      </c>
      <c r="H331">
        <v>0</v>
      </c>
      <c r="I331">
        <v>0.16</v>
      </c>
      <c r="J331">
        <v>0</v>
      </c>
      <c r="K331">
        <v>1</v>
      </c>
      <c r="L331" t="s">
        <v>34</v>
      </c>
      <c r="M331" t="s">
        <v>35</v>
      </c>
      <c r="N331" t="s">
        <v>6752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1301</v>
      </c>
      <c r="W331" t="s">
        <v>1302</v>
      </c>
      <c r="X331" t="s">
        <v>43</v>
      </c>
      <c r="Y331" t="s">
        <v>1303</v>
      </c>
      <c r="Z331" t="s">
        <v>43</v>
      </c>
      <c r="AA331" t="s">
        <v>43</v>
      </c>
      <c r="AB331" t="s">
        <v>43</v>
      </c>
      <c r="AC331" s="4" t="str">
        <f>VLOOKUP(Table13[[#This Row],[Capacitance]],Values!A$13:B$50,2,0)</f>
        <v>STOCK</v>
      </c>
      <c r="AE331" s="4" t="str">
        <f>CONCATENATE(Table13[[#This Row],[Capacitance]],Table13[[#This Row],[Stock]])</f>
        <v>4.7ÂuF</v>
      </c>
    </row>
    <row r="332" spans="1:31" hidden="1">
      <c r="A332" t="s">
        <v>28</v>
      </c>
      <c r="B332" t="s">
        <v>1297</v>
      </c>
      <c r="C332" t="s">
        <v>1973</v>
      </c>
      <c r="D332" t="s">
        <v>1974</v>
      </c>
      <c r="E332" t="s">
        <v>32</v>
      </c>
      <c r="F332" t="s">
        <v>1975</v>
      </c>
      <c r="G332">
        <v>10388</v>
      </c>
      <c r="H332">
        <v>0</v>
      </c>
      <c r="I332">
        <v>0.56000000000000005</v>
      </c>
      <c r="J332">
        <v>0</v>
      </c>
      <c r="K332">
        <v>1</v>
      </c>
      <c r="L332" t="s">
        <v>34</v>
      </c>
      <c r="M332" t="s">
        <v>35</v>
      </c>
      <c r="N332" t="s">
        <v>362</v>
      </c>
      <c r="O332" t="s">
        <v>37</v>
      </c>
      <c r="P332" t="s">
        <v>287</v>
      </c>
      <c r="Q332" t="s">
        <v>39</v>
      </c>
      <c r="R332" t="s">
        <v>40</v>
      </c>
      <c r="S332" t="s">
        <v>41</v>
      </c>
      <c r="T332" t="s">
        <v>42</v>
      </c>
      <c r="U332" t="s">
        <v>43</v>
      </c>
      <c r="V332" t="s">
        <v>1301</v>
      </c>
      <c r="W332" t="s">
        <v>1302</v>
      </c>
      <c r="X332" t="s">
        <v>43</v>
      </c>
      <c r="Y332" t="s">
        <v>1303</v>
      </c>
      <c r="Z332" t="s">
        <v>43</v>
      </c>
      <c r="AA332" t="s">
        <v>43</v>
      </c>
      <c r="AB332" t="s">
        <v>43</v>
      </c>
      <c r="AC332" s="4" t="str">
        <f>VLOOKUP(Table13[[#This Row],[Capacitance]],Values!A$13:B$50,2,0)</f>
        <v>STOCK</v>
      </c>
      <c r="AD332" t="s">
        <v>1247</v>
      </c>
      <c r="AE332" s="4" t="str">
        <f>CONCATENATE(Table13[[#This Row],[Capacitance]],Table13[[#This Row],[Stock]])</f>
        <v>470pFSTOCK</v>
      </c>
    </row>
    <row r="333" spans="1:31" hidden="1">
      <c r="A333" t="s">
        <v>28</v>
      </c>
      <c r="B333" t="s">
        <v>1297</v>
      </c>
      <c r="C333" t="s">
        <v>1412</v>
      </c>
      <c r="D333" t="s">
        <v>1413</v>
      </c>
      <c r="E333" t="s">
        <v>32</v>
      </c>
      <c r="F333" t="s">
        <v>1414</v>
      </c>
      <c r="G333">
        <v>399024</v>
      </c>
      <c r="H333">
        <v>0</v>
      </c>
      <c r="I333">
        <v>0.1</v>
      </c>
      <c r="J333">
        <v>0</v>
      </c>
      <c r="K333">
        <v>1</v>
      </c>
      <c r="L333" t="s">
        <v>34</v>
      </c>
      <c r="M333" t="s">
        <v>35</v>
      </c>
      <c r="N333" t="s">
        <v>532</v>
      </c>
      <c r="O333" t="s">
        <v>72</v>
      </c>
      <c r="P333" t="s">
        <v>38</v>
      </c>
      <c r="Q333" t="s">
        <v>73</v>
      </c>
      <c r="R333" t="s">
        <v>40</v>
      </c>
      <c r="S333" t="s">
        <v>41</v>
      </c>
      <c r="T333" t="s">
        <v>42</v>
      </c>
      <c r="U333" t="s">
        <v>43</v>
      </c>
      <c r="V333" t="s">
        <v>1301</v>
      </c>
      <c r="W333" t="s">
        <v>1302</v>
      </c>
      <c r="X333" t="s">
        <v>43</v>
      </c>
      <c r="Y333" t="s">
        <v>1303</v>
      </c>
      <c r="Z333" t="s">
        <v>43</v>
      </c>
      <c r="AA333" t="s">
        <v>43</v>
      </c>
      <c r="AB333" t="s">
        <v>43</v>
      </c>
      <c r="AC333" s="4" t="str">
        <f>VLOOKUP(Table13[[#This Row],[Capacitance]],Values!A$13:B$50,2,0)</f>
        <v>STOCK</v>
      </c>
      <c r="AE333" s="4" t="str">
        <f>CONCATENATE(Table13[[#This Row],[Capacitance]],Table13[[#This Row],[Stock]])</f>
        <v>47pF</v>
      </c>
    </row>
    <row r="334" spans="1:31" hidden="1">
      <c r="A334" t="s">
        <v>28</v>
      </c>
      <c r="B334" t="s">
        <v>1297</v>
      </c>
      <c r="C334" t="s">
        <v>2143</v>
      </c>
      <c r="D334" t="s">
        <v>2144</v>
      </c>
      <c r="E334" t="s">
        <v>32</v>
      </c>
      <c r="F334" t="s">
        <v>1414</v>
      </c>
      <c r="G334">
        <v>19490</v>
      </c>
      <c r="H334">
        <v>0</v>
      </c>
      <c r="I334">
        <v>0.1</v>
      </c>
      <c r="J334">
        <v>0</v>
      </c>
      <c r="K334">
        <v>1</v>
      </c>
      <c r="L334" t="s">
        <v>34</v>
      </c>
      <c r="M334" t="s">
        <v>35</v>
      </c>
      <c r="N334" t="s">
        <v>532</v>
      </c>
      <c r="O334" t="s">
        <v>72</v>
      </c>
      <c r="P334" t="s">
        <v>38</v>
      </c>
      <c r="Q334" t="s">
        <v>73</v>
      </c>
      <c r="R334" t="s">
        <v>40</v>
      </c>
      <c r="S334" t="s">
        <v>41</v>
      </c>
      <c r="T334" t="s">
        <v>42</v>
      </c>
      <c r="U334" t="s">
        <v>43</v>
      </c>
      <c r="V334" t="s">
        <v>1301</v>
      </c>
      <c r="W334" t="s">
        <v>1302</v>
      </c>
      <c r="X334" t="s">
        <v>43</v>
      </c>
      <c r="Y334" t="s">
        <v>1303</v>
      </c>
      <c r="Z334" t="s">
        <v>43</v>
      </c>
      <c r="AA334" t="s">
        <v>43</v>
      </c>
      <c r="AB334" t="s">
        <v>43</v>
      </c>
      <c r="AC334" s="4" t="str">
        <f>VLOOKUP(Table13[[#This Row],[Capacitance]],Values!A$13:B$50,2,0)</f>
        <v>STOCK</v>
      </c>
      <c r="AE334" s="4" t="str">
        <f>CONCATENATE(Table13[[#This Row],[Capacitance]],Table13[[#This Row],[Stock]])</f>
        <v>47pF</v>
      </c>
    </row>
    <row r="335" spans="1:31" hidden="1">
      <c r="A335" t="s">
        <v>28</v>
      </c>
      <c r="B335" t="s">
        <v>1297</v>
      </c>
      <c r="C335" t="s">
        <v>1922</v>
      </c>
      <c r="D335" t="s">
        <v>1923</v>
      </c>
      <c r="E335" t="s">
        <v>32</v>
      </c>
      <c r="F335" t="s">
        <v>1333</v>
      </c>
      <c r="G335">
        <v>26600</v>
      </c>
      <c r="H335">
        <v>0</v>
      </c>
      <c r="I335">
        <v>0.2</v>
      </c>
      <c r="J335">
        <v>0</v>
      </c>
      <c r="K335">
        <v>1</v>
      </c>
      <c r="L335" t="s">
        <v>34</v>
      </c>
      <c r="M335" t="s">
        <v>35</v>
      </c>
      <c r="N335" t="s">
        <v>6752</v>
      </c>
      <c r="O335" t="s">
        <v>37</v>
      </c>
      <c r="P335" t="s">
        <v>53</v>
      </c>
      <c r="Q335" t="s">
        <v>54</v>
      </c>
      <c r="R335" t="s">
        <v>40</v>
      </c>
      <c r="S335" t="s">
        <v>55</v>
      </c>
      <c r="T335" t="s">
        <v>42</v>
      </c>
      <c r="U335" t="s">
        <v>43</v>
      </c>
      <c r="V335" t="s">
        <v>1301</v>
      </c>
      <c r="W335" t="s">
        <v>1302</v>
      </c>
      <c r="X335" t="s">
        <v>43</v>
      </c>
      <c r="Y335" t="s">
        <v>1303</v>
      </c>
      <c r="Z335" t="s">
        <v>43</v>
      </c>
      <c r="AA335" t="s">
        <v>43</v>
      </c>
      <c r="AB335" t="s">
        <v>43</v>
      </c>
      <c r="AC335" s="4" t="str">
        <f>VLOOKUP(Table13[[#This Row],[Capacitance]],Values!A$13:B$50,2,0)</f>
        <v>STOCK</v>
      </c>
      <c r="AE335" s="4" t="str">
        <f>CONCATENATE(Table13[[#This Row],[Capacitance]],Table13[[#This Row],[Stock]])</f>
        <v>4.7ÂuF</v>
      </c>
    </row>
    <row r="336" spans="1:31" hidden="1">
      <c r="A336" t="s">
        <v>28</v>
      </c>
      <c r="B336" t="s">
        <v>1297</v>
      </c>
      <c r="C336" t="s">
        <v>2196</v>
      </c>
      <c r="D336" t="s">
        <v>2197</v>
      </c>
      <c r="E336" t="s">
        <v>32</v>
      </c>
      <c r="F336" t="s">
        <v>2198</v>
      </c>
      <c r="G336">
        <v>5943</v>
      </c>
      <c r="H336">
        <v>0</v>
      </c>
      <c r="I336">
        <v>0.16</v>
      </c>
      <c r="J336">
        <v>0</v>
      </c>
      <c r="K336">
        <v>1</v>
      </c>
      <c r="L336" t="s">
        <v>34</v>
      </c>
      <c r="M336" t="s">
        <v>35</v>
      </c>
      <c r="N336" t="s">
        <v>532</v>
      </c>
      <c r="O336" t="s">
        <v>185</v>
      </c>
      <c r="P336" t="s">
        <v>38</v>
      </c>
      <c r="Q336" t="s">
        <v>73</v>
      </c>
      <c r="R336" t="s">
        <v>40</v>
      </c>
      <c r="S336" t="s">
        <v>41</v>
      </c>
      <c r="T336" t="s">
        <v>42</v>
      </c>
      <c r="U336" t="s">
        <v>43</v>
      </c>
      <c r="V336" t="s">
        <v>1301</v>
      </c>
      <c r="W336" t="s">
        <v>1302</v>
      </c>
      <c r="X336" t="s">
        <v>43</v>
      </c>
      <c r="Y336" t="s">
        <v>1303</v>
      </c>
      <c r="Z336" t="s">
        <v>43</v>
      </c>
      <c r="AA336" t="s">
        <v>43</v>
      </c>
      <c r="AB336" t="s">
        <v>43</v>
      </c>
      <c r="AC336" s="4" t="str">
        <f>VLOOKUP(Table13[[#This Row],[Capacitance]],Values!A$13:B$50,2,0)</f>
        <v>STOCK</v>
      </c>
      <c r="AE336" s="4" t="str">
        <f>CONCATENATE(Table13[[#This Row],[Capacitance]],Table13[[#This Row],[Stock]])</f>
        <v>47pF</v>
      </c>
    </row>
    <row r="337" spans="1:31" hidden="1">
      <c r="A337" t="s">
        <v>28</v>
      </c>
      <c r="B337" t="s">
        <v>1297</v>
      </c>
      <c r="C337" t="s">
        <v>2376</v>
      </c>
      <c r="D337" t="s">
        <v>2377</v>
      </c>
      <c r="E337" t="s">
        <v>32</v>
      </c>
      <c r="F337" t="s">
        <v>2198</v>
      </c>
      <c r="G337">
        <v>370</v>
      </c>
      <c r="H337">
        <v>0</v>
      </c>
      <c r="I337">
        <v>0.16</v>
      </c>
      <c r="J337">
        <v>0</v>
      </c>
      <c r="K337">
        <v>1</v>
      </c>
      <c r="L337" t="s">
        <v>34</v>
      </c>
      <c r="M337" t="s">
        <v>35</v>
      </c>
      <c r="N337" t="s">
        <v>532</v>
      </c>
      <c r="O337" t="s">
        <v>185</v>
      </c>
      <c r="P337" t="s">
        <v>38</v>
      </c>
      <c r="Q337" t="s">
        <v>73</v>
      </c>
      <c r="R337" t="s">
        <v>40</v>
      </c>
      <c r="S337" t="s">
        <v>41</v>
      </c>
      <c r="T337" t="s">
        <v>42</v>
      </c>
      <c r="U337" t="s">
        <v>43</v>
      </c>
      <c r="V337" t="s">
        <v>1301</v>
      </c>
      <c r="W337" t="s">
        <v>1302</v>
      </c>
      <c r="X337" t="s">
        <v>43</v>
      </c>
      <c r="Y337" t="s">
        <v>1303</v>
      </c>
      <c r="Z337" t="s">
        <v>43</v>
      </c>
      <c r="AA337" t="s">
        <v>43</v>
      </c>
      <c r="AB337" t="s">
        <v>43</v>
      </c>
      <c r="AC337" s="4" t="str">
        <f>VLOOKUP(Table13[[#This Row],[Capacitance]],Values!A$13:B$50,2,0)</f>
        <v>STOCK</v>
      </c>
      <c r="AE337" s="4" t="str">
        <f>CONCATENATE(Table13[[#This Row],[Capacitance]],Table13[[#This Row],[Stock]])</f>
        <v>47pF</v>
      </c>
    </row>
    <row r="338" spans="1:31" hidden="1">
      <c r="A338" t="s">
        <v>28</v>
      </c>
      <c r="B338" t="s">
        <v>1297</v>
      </c>
      <c r="C338" t="s">
        <v>2266</v>
      </c>
      <c r="D338" t="s">
        <v>2267</v>
      </c>
      <c r="E338" t="s">
        <v>32</v>
      </c>
      <c r="F338" t="s">
        <v>2268</v>
      </c>
      <c r="G338">
        <v>5723</v>
      </c>
      <c r="H338">
        <v>0</v>
      </c>
      <c r="I338">
        <v>0.1</v>
      </c>
      <c r="J338">
        <v>0</v>
      </c>
      <c r="K338">
        <v>1</v>
      </c>
      <c r="L338" t="s">
        <v>34</v>
      </c>
      <c r="M338" t="s">
        <v>35</v>
      </c>
      <c r="N338" t="s">
        <v>1284</v>
      </c>
      <c r="O338" t="s">
        <v>1278</v>
      </c>
      <c r="P338" t="s">
        <v>38</v>
      </c>
      <c r="Q338" t="s">
        <v>73</v>
      </c>
      <c r="R338" t="s">
        <v>40</v>
      </c>
      <c r="S338" t="s">
        <v>41</v>
      </c>
      <c r="T338" t="s">
        <v>42</v>
      </c>
      <c r="U338" t="s">
        <v>43</v>
      </c>
      <c r="V338" t="s">
        <v>1301</v>
      </c>
      <c r="W338" t="s">
        <v>1302</v>
      </c>
      <c r="X338" t="s">
        <v>43</v>
      </c>
      <c r="Y338" t="s">
        <v>1303</v>
      </c>
      <c r="Z338" t="s">
        <v>43</v>
      </c>
      <c r="AA338" t="s">
        <v>43</v>
      </c>
      <c r="AB338" t="s">
        <v>43</v>
      </c>
      <c r="AC338" s="4" t="e">
        <f>VLOOKUP(Table13[[#This Row],[Capacitance]],Values!A$13:B$50,2,0)</f>
        <v>#N/A</v>
      </c>
      <c r="AE338" s="4" t="str">
        <f>CONCATENATE(Table13[[#This Row],[Capacitance]],Table13[[#This Row],[Stock]])</f>
        <v>8pF</v>
      </c>
    </row>
    <row r="339" spans="1:31" hidden="1">
      <c r="A339" t="s">
        <v>28</v>
      </c>
      <c r="B339" t="s">
        <v>1297</v>
      </c>
      <c r="C339" t="s">
        <v>2057</v>
      </c>
      <c r="D339" t="s">
        <v>2058</v>
      </c>
      <c r="E339" t="s">
        <v>32</v>
      </c>
      <c r="F339" t="s">
        <v>1336</v>
      </c>
      <c r="G339">
        <v>5382</v>
      </c>
      <c r="H339">
        <v>0</v>
      </c>
      <c r="I339">
        <v>0.26</v>
      </c>
      <c r="J339">
        <v>0</v>
      </c>
      <c r="K339">
        <v>1</v>
      </c>
      <c r="L339" t="s">
        <v>34</v>
      </c>
      <c r="M339" t="s">
        <v>35</v>
      </c>
      <c r="N339" t="s">
        <v>6752</v>
      </c>
      <c r="O339" t="s">
        <v>52</v>
      </c>
      <c r="P339" t="s">
        <v>53</v>
      </c>
      <c r="Q339" t="s">
        <v>54</v>
      </c>
      <c r="R339" t="s">
        <v>40</v>
      </c>
      <c r="S339" t="s">
        <v>55</v>
      </c>
      <c r="T339" t="s">
        <v>42</v>
      </c>
      <c r="U339" t="s">
        <v>43</v>
      </c>
      <c r="V339" t="s">
        <v>1301</v>
      </c>
      <c r="W339" t="s">
        <v>1302</v>
      </c>
      <c r="X339" t="s">
        <v>43</v>
      </c>
      <c r="Y339" t="s">
        <v>1303</v>
      </c>
      <c r="Z339" t="s">
        <v>43</v>
      </c>
      <c r="AA339" t="s">
        <v>43</v>
      </c>
      <c r="AB339" t="s">
        <v>43</v>
      </c>
      <c r="AC339" s="4" t="str">
        <f>VLOOKUP(Table13[[#This Row],[Capacitance]],Values!A$13:B$50,2,0)</f>
        <v>STOCK</v>
      </c>
      <c r="AE339" s="4" t="str">
        <f>CONCATENATE(Table13[[#This Row],[Capacitance]],Table13[[#This Row],[Stock]])</f>
        <v>4.7ÂuF</v>
      </c>
    </row>
    <row r="340" spans="1:31" hidden="1">
      <c r="A340" t="s">
        <v>28</v>
      </c>
      <c r="B340" t="s">
        <v>1297</v>
      </c>
      <c r="C340" t="s">
        <v>2272</v>
      </c>
      <c r="D340" t="s">
        <v>2273</v>
      </c>
      <c r="E340" t="s">
        <v>32</v>
      </c>
      <c r="F340" t="s">
        <v>2274</v>
      </c>
      <c r="G340">
        <v>5200</v>
      </c>
      <c r="H340">
        <v>0</v>
      </c>
      <c r="I340">
        <v>0.1</v>
      </c>
      <c r="J340">
        <v>0</v>
      </c>
      <c r="K340">
        <v>1</v>
      </c>
      <c r="L340" t="s">
        <v>34</v>
      </c>
      <c r="M340" t="s">
        <v>35</v>
      </c>
      <c r="N340" t="s">
        <v>6756</v>
      </c>
      <c r="O340" t="s">
        <v>37</v>
      </c>
      <c r="P340" t="s">
        <v>83</v>
      </c>
      <c r="Q340" t="s">
        <v>39</v>
      </c>
      <c r="R340" t="s">
        <v>40</v>
      </c>
      <c r="S340" t="s">
        <v>41</v>
      </c>
      <c r="T340" t="s">
        <v>42</v>
      </c>
      <c r="U340" t="s">
        <v>43</v>
      </c>
      <c r="V340" t="s">
        <v>1301</v>
      </c>
      <c r="W340" t="s">
        <v>1302</v>
      </c>
      <c r="X340" t="s">
        <v>43</v>
      </c>
      <c r="Y340" t="s">
        <v>1303</v>
      </c>
      <c r="Z340" t="s">
        <v>43</v>
      </c>
      <c r="AA340" t="s">
        <v>43</v>
      </c>
      <c r="AB340" t="s">
        <v>43</v>
      </c>
      <c r="AC340" s="4" t="e">
        <f>VLOOKUP(Table13[[#This Row],[Capacitance]],Values!A$13:B$50,2,0)</f>
        <v>#N/A</v>
      </c>
      <c r="AE340" s="4" t="str">
        <f>CONCATENATE(Table13[[#This Row],[Capacitance]],Table13[[#This Row],[Stock]])</f>
        <v>0.022ÂuF</v>
      </c>
    </row>
    <row r="341" spans="1:31" hidden="1">
      <c r="A341" t="s">
        <v>28</v>
      </c>
      <c r="B341" t="s">
        <v>1297</v>
      </c>
      <c r="C341" t="s">
        <v>2275</v>
      </c>
      <c r="D341" t="s">
        <v>2276</v>
      </c>
      <c r="E341" t="s">
        <v>32</v>
      </c>
      <c r="F341" t="s">
        <v>2277</v>
      </c>
      <c r="G341">
        <v>7150</v>
      </c>
      <c r="H341">
        <v>0</v>
      </c>
      <c r="I341">
        <v>0.1</v>
      </c>
      <c r="J341">
        <v>0</v>
      </c>
      <c r="K341">
        <v>1</v>
      </c>
      <c r="L341" t="s">
        <v>34</v>
      </c>
      <c r="M341" t="s">
        <v>35</v>
      </c>
      <c r="N341" t="s">
        <v>6760</v>
      </c>
      <c r="O341" t="s">
        <v>189</v>
      </c>
      <c r="P341" t="s">
        <v>78</v>
      </c>
      <c r="Q341" t="s">
        <v>190</v>
      </c>
      <c r="R341" t="s">
        <v>40</v>
      </c>
      <c r="S341" t="s">
        <v>191</v>
      </c>
      <c r="T341" t="s">
        <v>42</v>
      </c>
      <c r="U341" t="s">
        <v>43</v>
      </c>
      <c r="V341" t="s">
        <v>1301</v>
      </c>
      <c r="W341" t="s">
        <v>1302</v>
      </c>
      <c r="X341" t="s">
        <v>43</v>
      </c>
      <c r="Y341" t="s">
        <v>1303</v>
      </c>
      <c r="Z341" t="s">
        <v>43</v>
      </c>
      <c r="AA341" t="s">
        <v>43</v>
      </c>
      <c r="AB341" t="s">
        <v>43</v>
      </c>
      <c r="AC341" s="4" t="e">
        <f>VLOOKUP(Table13[[#This Row],[Capacitance]],Values!A$13:B$50,2,0)</f>
        <v>#N/A</v>
      </c>
      <c r="AE341" s="4" t="str">
        <f>CONCATENATE(Table13[[#This Row],[Capacitance]],Table13[[#This Row],[Stock]])</f>
        <v>0.047ÂuF</v>
      </c>
    </row>
    <row r="342" spans="1:31" hidden="1">
      <c r="A342" t="s">
        <v>28</v>
      </c>
      <c r="B342" t="s">
        <v>1297</v>
      </c>
      <c r="C342" t="s">
        <v>2278</v>
      </c>
      <c r="D342" t="s">
        <v>2279</v>
      </c>
      <c r="E342" t="s">
        <v>32</v>
      </c>
      <c r="F342" t="s">
        <v>2280</v>
      </c>
      <c r="G342">
        <v>6885</v>
      </c>
      <c r="H342">
        <v>0</v>
      </c>
      <c r="I342">
        <v>0.11</v>
      </c>
      <c r="J342">
        <v>0</v>
      </c>
      <c r="K342">
        <v>1</v>
      </c>
      <c r="L342" t="s">
        <v>34</v>
      </c>
      <c r="M342" t="s">
        <v>35</v>
      </c>
      <c r="N342" t="s">
        <v>1233</v>
      </c>
      <c r="O342" t="s">
        <v>37</v>
      </c>
      <c r="P342" t="s">
        <v>178</v>
      </c>
      <c r="Q342" t="s">
        <v>39</v>
      </c>
      <c r="R342" t="s">
        <v>40</v>
      </c>
      <c r="S342" t="s">
        <v>41</v>
      </c>
      <c r="T342" t="s">
        <v>42</v>
      </c>
      <c r="U342" t="s">
        <v>43</v>
      </c>
      <c r="V342" t="s">
        <v>1301</v>
      </c>
      <c r="W342" t="s">
        <v>1302</v>
      </c>
      <c r="X342" t="s">
        <v>43</v>
      </c>
      <c r="Y342" t="s">
        <v>1303</v>
      </c>
      <c r="Z342" t="s">
        <v>43</v>
      </c>
      <c r="AA342" t="s">
        <v>43</v>
      </c>
      <c r="AB342" t="s">
        <v>43</v>
      </c>
      <c r="AC342" s="4" t="e">
        <f>VLOOKUP(Table13[[#This Row],[Capacitance]],Values!A$13:B$50,2,0)</f>
        <v>#N/A</v>
      </c>
      <c r="AE342" s="4" t="str">
        <f>CONCATENATE(Table13[[#This Row],[Capacitance]],Table13[[#This Row],[Stock]])</f>
        <v>820pF</v>
      </c>
    </row>
    <row r="343" spans="1:31" hidden="1">
      <c r="A343" t="s">
        <v>28</v>
      </c>
      <c r="B343" t="s">
        <v>1297</v>
      </c>
      <c r="C343" t="s">
        <v>1935</v>
      </c>
      <c r="D343" t="s">
        <v>1936</v>
      </c>
      <c r="E343" t="s">
        <v>32</v>
      </c>
      <c r="F343" t="s">
        <v>1937</v>
      </c>
      <c r="G343">
        <v>14064</v>
      </c>
      <c r="H343">
        <v>0</v>
      </c>
      <c r="I343">
        <v>0.2</v>
      </c>
      <c r="J343">
        <v>0</v>
      </c>
      <c r="K343">
        <v>1</v>
      </c>
      <c r="L343" t="s">
        <v>34</v>
      </c>
      <c r="M343" t="s">
        <v>35</v>
      </c>
      <c r="N343" t="s">
        <v>455</v>
      </c>
      <c r="O343" t="s">
        <v>72</v>
      </c>
      <c r="P343" t="s">
        <v>38</v>
      </c>
      <c r="Q343" t="s">
        <v>478</v>
      </c>
      <c r="R343" t="s">
        <v>40</v>
      </c>
      <c r="S343" t="s">
        <v>41</v>
      </c>
      <c r="T343" t="s">
        <v>42</v>
      </c>
      <c r="U343" t="s">
        <v>43</v>
      </c>
      <c r="V343" t="s">
        <v>1301</v>
      </c>
      <c r="W343" t="s">
        <v>1302</v>
      </c>
      <c r="X343" t="s">
        <v>43</v>
      </c>
      <c r="Y343" t="s">
        <v>1303</v>
      </c>
      <c r="Z343" t="s">
        <v>43</v>
      </c>
      <c r="AA343" t="s">
        <v>43</v>
      </c>
      <c r="AB343" t="s">
        <v>43</v>
      </c>
      <c r="AC343" s="4" t="e">
        <f>VLOOKUP(Table13[[#This Row],[Capacitance]],Values!A$13:B$50,2,0)</f>
        <v>#N/A</v>
      </c>
      <c r="AE343" s="4" t="str">
        <f>CONCATENATE(Table13[[#This Row],[Capacitance]],Table13[[#This Row],[Stock]])</f>
        <v>5100pF</v>
      </c>
    </row>
    <row r="344" spans="1:31" hidden="1">
      <c r="A344" t="s">
        <v>28</v>
      </c>
      <c r="B344" t="s">
        <v>1297</v>
      </c>
      <c r="C344" t="s">
        <v>1820</v>
      </c>
      <c r="D344" t="s">
        <v>1821</v>
      </c>
      <c r="E344" t="s">
        <v>32</v>
      </c>
      <c r="F344" t="s">
        <v>1822</v>
      </c>
      <c r="G344">
        <v>41668</v>
      </c>
      <c r="H344">
        <v>0</v>
      </c>
      <c r="I344">
        <v>0.15</v>
      </c>
      <c r="J344">
        <v>0</v>
      </c>
      <c r="K344">
        <v>1</v>
      </c>
      <c r="L344" t="s">
        <v>34</v>
      </c>
      <c r="M344" t="s">
        <v>35</v>
      </c>
      <c r="N344" t="s">
        <v>1823</v>
      </c>
      <c r="O344" t="s">
        <v>72</v>
      </c>
      <c r="P344" t="s">
        <v>38</v>
      </c>
      <c r="Q344" t="s">
        <v>73</v>
      </c>
      <c r="R344" t="s">
        <v>40</v>
      </c>
      <c r="S344" t="s">
        <v>41</v>
      </c>
      <c r="T344" t="s">
        <v>42</v>
      </c>
      <c r="U344" t="s">
        <v>43</v>
      </c>
      <c r="V344" t="s">
        <v>1301</v>
      </c>
      <c r="W344" t="s">
        <v>1302</v>
      </c>
      <c r="X344" t="s">
        <v>43</v>
      </c>
      <c r="Y344" t="s">
        <v>1303</v>
      </c>
      <c r="Z344" t="s">
        <v>43</v>
      </c>
      <c r="AA344" t="s">
        <v>43</v>
      </c>
      <c r="AB344" t="s">
        <v>43</v>
      </c>
      <c r="AC344" s="4" t="e">
        <f>VLOOKUP(Table13[[#This Row],[Capacitance]],Values!A$13:B$50,2,0)</f>
        <v>#N/A</v>
      </c>
      <c r="AE344" s="4" t="str">
        <f>CONCATENATE(Table13[[#This Row],[Capacitance]],Table13[[#This Row],[Stock]])</f>
        <v>510pF</v>
      </c>
    </row>
    <row r="345" spans="1:31" hidden="1">
      <c r="A345" t="s">
        <v>28</v>
      </c>
      <c r="B345" t="s">
        <v>1297</v>
      </c>
      <c r="C345" t="s">
        <v>2287</v>
      </c>
      <c r="D345" t="s">
        <v>2288</v>
      </c>
      <c r="E345" t="s">
        <v>32</v>
      </c>
      <c r="F345" t="s">
        <v>2289</v>
      </c>
      <c r="G345">
        <v>8044</v>
      </c>
      <c r="H345">
        <v>0</v>
      </c>
      <c r="I345">
        <v>0.1</v>
      </c>
      <c r="J345">
        <v>0</v>
      </c>
      <c r="K345">
        <v>1</v>
      </c>
      <c r="L345" t="s">
        <v>34</v>
      </c>
      <c r="M345" t="s">
        <v>35</v>
      </c>
      <c r="N345" t="s">
        <v>242</v>
      </c>
      <c r="O345" t="s">
        <v>37</v>
      </c>
      <c r="P345" t="s">
        <v>38</v>
      </c>
      <c r="Q345" t="s">
        <v>39</v>
      </c>
      <c r="R345" t="s">
        <v>40</v>
      </c>
      <c r="S345" t="s">
        <v>41</v>
      </c>
      <c r="T345" t="s">
        <v>42</v>
      </c>
      <c r="U345" t="s">
        <v>43</v>
      </c>
      <c r="V345" t="s">
        <v>1301</v>
      </c>
      <c r="W345" t="s">
        <v>1302</v>
      </c>
      <c r="X345" t="s">
        <v>43</v>
      </c>
      <c r="Y345" t="s">
        <v>1303</v>
      </c>
      <c r="Z345" t="s">
        <v>43</v>
      </c>
      <c r="AA345" t="s">
        <v>43</v>
      </c>
      <c r="AB345" t="s">
        <v>43</v>
      </c>
      <c r="AC345" s="4" t="e">
        <f>VLOOKUP(Table13[[#This Row],[Capacitance]],Values!A$13:B$50,2,0)</f>
        <v>#N/A</v>
      </c>
      <c r="AE345" s="4" t="str">
        <f>CONCATENATE(Table13[[#This Row],[Capacitance]],Table13[[#This Row],[Stock]])</f>
        <v>1800pF</v>
      </c>
    </row>
    <row r="346" spans="1:31" hidden="1">
      <c r="A346" t="s">
        <v>28</v>
      </c>
      <c r="B346" t="s">
        <v>1297</v>
      </c>
      <c r="C346" t="s">
        <v>2094</v>
      </c>
      <c r="D346" t="s">
        <v>2095</v>
      </c>
      <c r="E346" t="s">
        <v>32</v>
      </c>
      <c r="F346" t="s">
        <v>2096</v>
      </c>
      <c r="G346">
        <v>4000</v>
      </c>
      <c r="H346">
        <v>0</v>
      </c>
      <c r="I346">
        <v>0.36</v>
      </c>
      <c r="J346">
        <v>0</v>
      </c>
      <c r="K346">
        <v>1</v>
      </c>
      <c r="L346" t="s">
        <v>34</v>
      </c>
      <c r="M346" t="s">
        <v>35</v>
      </c>
      <c r="N346" t="s">
        <v>6752</v>
      </c>
      <c r="O346" t="s">
        <v>52</v>
      </c>
      <c r="P346" t="s">
        <v>53</v>
      </c>
      <c r="Q346" t="s">
        <v>773</v>
      </c>
      <c r="R346" t="s">
        <v>40</v>
      </c>
      <c r="S346" t="s">
        <v>41</v>
      </c>
      <c r="T346" t="s">
        <v>42</v>
      </c>
      <c r="U346" t="s">
        <v>43</v>
      </c>
      <c r="V346" t="s">
        <v>1301</v>
      </c>
      <c r="W346" t="s">
        <v>1302</v>
      </c>
      <c r="X346" t="s">
        <v>43</v>
      </c>
      <c r="Y346" t="s">
        <v>2090</v>
      </c>
      <c r="Z346" t="s">
        <v>43</v>
      </c>
      <c r="AA346" t="s">
        <v>43</v>
      </c>
      <c r="AB346" t="s">
        <v>43</v>
      </c>
      <c r="AC346" s="4" t="str">
        <f>VLOOKUP(Table13[[#This Row],[Capacitance]],Values!A$13:B$50,2,0)</f>
        <v>STOCK</v>
      </c>
      <c r="AE346" s="4" t="str">
        <f>CONCATENATE(Table13[[#This Row],[Capacitance]],Table13[[#This Row],[Stock]])</f>
        <v>4.7ÂuF</v>
      </c>
    </row>
    <row r="347" spans="1:31" hidden="1">
      <c r="A347" t="s">
        <v>28</v>
      </c>
      <c r="B347" t="s">
        <v>1297</v>
      </c>
      <c r="C347" t="s">
        <v>2293</v>
      </c>
      <c r="D347" t="s">
        <v>2294</v>
      </c>
      <c r="E347" t="s">
        <v>32</v>
      </c>
      <c r="F347" t="s">
        <v>2295</v>
      </c>
      <c r="G347">
        <v>9920</v>
      </c>
      <c r="H347">
        <v>0</v>
      </c>
      <c r="I347">
        <v>0.12</v>
      </c>
      <c r="J347">
        <v>0</v>
      </c>
      <c r="K347">
        <v>1</v>
      </c>
      <c r="L347" t="s">
        <v>34</v>
      </c>
      <c r="M347" t="s">
        <v>35</v>
      </c>
      <c r="N347" t="s">
        <v>6763</v>
      </c>
      <c r="O347" t="s">
        <v>189</v>
      </c>
      <c r="P347" t="s">
        <v>78</v>
      </c>
      <c r="Q347" t="s">
        <v>190</v>
      </c>
      <c r="R347" t="s">
        <v>40</v>
      </c>
      <c r="S347" t="s">
        <v>191</v>
      </c>
      <c r="T347" t="s">
        <v>42</v>
      </c>
      <c r="U347" t="s">
        <v>43</v>
      </c>
      <c r="V347" t="s">
        <v>1301</v>
      </c>
      <c r="W347" t="s">
        <v>1302</v>
      </c>
      <c r="X347" t="s">
        <v>43</v>
      </c>
      <c r="Y347" t="s">
        <v>1303</v>
      </c>
      <c r="Z347" t="s">
        <v>43</v>
      </c>
      <c r="AA347" t="s">
        <v>43</v>
      </c>
      <c r="AB347" t="s">
        <v>43</v>
      </c>
      <c r="AC347" s="4" t="e">
        <f>VLOOKUP(Table13[[#This Row],[Capacitance]],Values!A$13:B$50,2,0)</f>
        <v>#N/A</v>
      </c>
      <c r="AE347" s="4" t="str">
        <f>CONCATENATE(Table13[[#This Row],[Capacitance]],Table13[[#This Row],[Stock]])</f>
        <v>0.15ÂuF</v>
      </c>
    </row>
    <row r="348" spans="1:31" hidden="1">
      <c r="A348" t="s">
        <v>28</v>
      </c>
      <c r="B348" t="s">
        <v>1297</v>
      </c>
      <c r="C348" t="s">
        <v>2296</v>
      </c>
      <c r="D348" t="s">
        <v>2297</v>
      </c>
      <c r="E348" t="s">
        <v>32</v>
      </c>
      <c r="F348" t="s">
        <v>2298</v>
      </c>
      <c r="G348">
        <v>6315</v>
      </c>
      <c r="H348">
        <v>0</v>
      </c>
      <c r="I348">
        <v>0.17</v>
      </c>
      <c r="J348">
        <v>0</v>
      </c>
      <c r="K348">
        <v>10</v>
      </c>
      <c r="L348" t="s">
        <v>34</v>
      </c>
      <c r="M348" t="s">
        <v>35</v>
      </c>
      <c r="N348" t="s">
        <v>6766</v>
      </c>
      <c r="O348" t="s">
        <v>52</v>
      </c>
      <c r="P348" t="s">
        <v>64</v>
      </c>
      <c r="Q348" t="s">
        <v>54</v>
      </c>
      <c r="R348" t="s">
        <v>40</v>
      </c>
      <c r="S348" t="s">
        <v>55</v>
      </c>
      <c r="T348" t="s">
        <v>42</v>
      </c>
      <c r="U348" t="s">
        <v>43</v>
      </c>
      <c r="V348" t="s">
        <v>1301</v>
      </c>
      <c r="W348" t="s">
        <v>1302</v>
      </c>
      <c r="X348" t="s">
        <v>43</v>
      </c>
      <c r="Y348" t="s">
        <v>1303</v>
      </c>
      <c r="Z348" t="s">
        <v>43</v>
      </c>
      <c r="AA348" t="s">
        <v>43</v>
      </c>
      <c r="AB348" t="s">
        <v>43</v>
      </c>
      <c r="AC348" s="4" t="e">
        <f>VLOOKUP(Table13[[#This Row],[Capacitance]],Values!A$13:B$50,2,0)</f>
        <v>#N/A</v>
      </c>
      <c r="AE348" s="4" t="str">
        <f>CONCATENATE(Table13[[#This Row],[Capacitance]],Table13[[#This Row],[Stock]])</f>
        <v>0.47ÂuF</v>
      </c>
    </row>
    <row r="349" spans="1:31" hidden="1">
      <c r="A349" t="s">
        <v>28</v>
      </c>
      <c r="B349" t="s">
        <v>1297</v>
      </c>
      <c r="C349" t="s">
        <v>2102</v>
      </c>
      <c r="D349" t="s">
        <v>2103</v>
      </c>
      <c r="E349" t="s">
        <v>32</v>
      </c>
      <c r="F349" t="s">
        <v>1336</v>
      </c>
      <c r="G349">
        <v>9595</v>
      </c>
      <c r="H349">
        <v>0</v>
      </c>
      <c r="I349">
        <v>0.2</v>
      </c>
      <c r="J349">
        <v>0</v>
      </c>
      <c r="K349">
        <v>1</v>
      </c>
      <c r="L349" t="s">
        <v>34</v>
      </c>
      <c r="M349" t="s">
        <v>35</v>
      </c>
      <c r="N349" t="s">
        <v>6752</v>
      </c>
      <c r="O349" t="s">
        <v>52</v>
      </c>
      <c r="P349" t="s">
        <v>53</v>
      </c>
      <c r="Q349" t="s">
        <v>54</v>
      </c>
      <c r="R349" t="s">
        <v>40</v>
      </c>
      <c r="S349" t="s">
        <v>55</v>
      </c>
      <c r="T349" t="s">
        <v>42</v>
      </c>
      <c r="U349" t="s">
        <v>43</v>
      </c>
      <c r="V349" t="s">
        <v>1301</v>
      </c>
      <c r="W349" t="s">
        <v>1302</v>
      </c>
      <c r="X349" t="s">
        <v>43</v>
      </c>
      <c r="Y349" t="s">
        <v>1303</v>
      </c>
      <c r="Z349" t="s">
        <v>43</v>
      </c>
      <c r="AA349" t="s">
        <v>43</v>
      </c>
      <c r="AB349" t="s">
        <v>43</v>
      </c>
      <c r="AC349" s="4" t="str">
        <f>VLOOKUP(Table13[[#This Row],[Capacitance]],Values!A$13:B$50,2,0)</f>
        <v>STOCK</v>
      </c>
      <c r="AE349" s="4" t="str">
        <f>CONCATENATE(Table13[[#This Row],[Capacitance]],Table13[[#This Row],[Stock]])</f>
        <v>4.7ÂuF</v>
      </c>
    </row>
    <row r="350" spans="1:31" hidden="1">
      <c r="A350" t="s">
        <v>28</v>
      </c>
      <c r="B350" t="s">
        <v>1297</v>
      </c>
      <c r="C350" t="s">
        <v>2302</v>
      </c>
      <c r="D350" t="s">
        <v>2303</v>
      </c>
      <c r="E350" t="s">
        <v>32</v>
      </c>
      <c r="F350" t="s">
        <v>2304</v>
      </c>
      <c r="G350">
        <v>1876</v>
      </c>
      <c r="H350">
        <v>0</v>
      </c>
      <c r="I350">
        <v>9.8000000000000004E-2</v>
      </c>
      <c r="J350">
        <v>0</v>
      </c>
      <c r="K350">
        <v>10</v>
      </c>
      <c r="L350" t="s">
        <v>34</v>
      </c>
      <c r="M350" t="s">
        <v>35</v>
      </c>
      <c r="N350" t="s">
        <v>6762</v>
      </c>
      <c r="O350" t="s">
        <v>37</v>
      </c>
      <c r="P350" t="s">
        <v>78</v>
      </c>
      <c r="Q350" t="s">
        <v>39</v>
      </c>
      <c r="R350" t="s">
        <v>40</v>
      </c>
      <c r="S350" t="s">
        <v>41</v>
      </c>
      <c r="T350" t="s">
        <v>42</v>
      </c>
      <c r="U350" t="s">
        <v>43</v>
      </c>
      <c r="V350" t="s">
        <v>1301</v>
      </c>
      <c r="W350" t="s">
        <v>1302</v>
      </c>
      <c r="X350" t="s">
        <v>43</v>
      </c>
      <c r="Y350" t="s">
        <v>1303</v>
      </c>
      <c r="Z350" t="s">
        <v>43</v>
      </c>
      <c r="AA350" t="s">
        <v>43</v>
      </c>
      <c r="AB350" t="s">
        <v>43</v>
      </c>
      <c r="AC350" s="4" t="e">
        <f>VLOOKUP(Table13[[#This Row],[Capacitance]],Values!A$13:B$50,2,0)</f>
        <v>#N/A</v>
      </c>
      <c r="AE350" s="4" t="str">
        <f>CONCATENATE(Table13[[#This Row],[Capacitance]],Table13[[#This Row],[Stock]])</f>
        <v>0.068ÂuF</v>
      </c>
    </row>
    <row r="351" spans="1:31" hidden="1">
      <c r="A351" t="s">
        <v>28</v>
      </c>
      <c r="B351" t="s">
        <v>1297</v>
      </c>
      <c r="C351" t="s">
        <v>2213</v>
      </c>
      <c r="D351" t="s">
        <v>2214</v>
      </c>
      <c r="E351" t="s">
        <v>32</v>
      </c>
      <c r="F351" t="s">
        <v>2215</v>
      </c>
      <c r="G351">
        <v>5318</v>
      </c>
      <c r="H351">
        <v>0</v>
      </c>
      <c r="I351">
        <v>0.18</v>
      </c>
      <c r="J351">
        <v>0</v>
      </c>
      <c r="K351">
        <v>1</v>
      </c>
      <c r="L351" t="s">
        <v>34</v>
      </c>
      <c r="M351" t="s">
        <v>35</v>
      </c>
      <c r="N351" t="s">
        <v>1823</v>
      </c>
      <c r="O351" t="s">
        <v>72</v>
      </c>
      <c r="P351" t="s">
        <v>178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1301</v>
      </c>
      <c r="W351" t="s">
        <v>1302</v>
      </c>
      <c r="X351" t="s">
        <v>43</v>
      </c>
      <c r="Y351" t="s">
        <v>1303</v>
      </c>
      <c r="Z351" t="s">
        <v>43</v>
      </c>
      <c r="AA351" t="s">
        <v>43</v>
      </c>
      <c r="AB351" t="s">
        <v>43</v>
      </c>
      <c r="AC351" s="4" t="e">
        <f>VLOOKUP(Table13[[#This Row],[Capacitance]],Values!A$13:B$50,2,0)</f>
        <v>#N/A</v>
      </c>
      <c r="AE351" s="4" t="str">
        <f>CONCATENATE(Table13[[#This Row],[Capacitance]],Table13[[#This Row],[Stock]])</f>
        <v>510pF</v>
      </c>
    </row>
    <row r="352" spans="1:31" hidden="1">
      <c r="A352" t="s">
        <v>28</v>
      </c>
      <c r="B352" t="s">
        <v>1297</v>
      </c>
      <c r="C352" t="s">
        <v>2307</v>
      </c>
      <c r="D352" t="s">
        <v>2308</v>
      </c>
      <c r="E352" t="s">
        <v>32</v>
      </c>
      <c r="F352" t="s">
        <v>2309</v>
      </c>
      <c r="G352">
        <v>6444</v>
      </c>
      <c r="H352">
        <v>0</v>
      </c>
      <c r="I352">
        <v>0.1</v>
      </c>
      <c r="J352">
        <v>0</v>
      </c>
      <c r="K352">
        <v>1</v>
      </c>
      <c r="L352" t="s">
        <v>34</v>
      </c>
      <c r="M352" t="s">
        <v>35</v>
      </c>
      <c r="N352" t="s">
        <v>6758</v>
      </c>
      <c r="O352" t="s">
        <v>37</v>
      </c>
      <c r="P352" t="s">
        <v>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1301</v>
      </c>
      <c r="W352" t="s">
        <v>1302</v>
      </c>
      <c r="X352" t="s">
        <v>43</v>
      </c>
      <c r="Y352" t="s">
        <v>1303</v>
      </c>
      <c r="Z352" t="s">
        <v>43</v>
      </c>
      <c r="AA352" t="s">
        <v>43</v>
      </c>
      <c r="AB352" t="s">
        <v>43</v>
      </c>
      <c r="AC352" s="4" t="e">
        <f>VLOOKUP(Table13[[#This Row],[Capacitance]],Values!A$13:B$50,2,0)</f>
        <v>#N/A</v>
      </c>
      <c r="AE352" s="4" t="str">
        <f>CONCATENATE(Table13[[#This Row],[Capacitance]],Table13[[#This Row],[Stock]])</f>
        <v>0.033ÂuF</v>
      </c>
    </row>
    <row r="353" spans="1:31" hidden="1">
      <c r="A353" t="s">
        <v>28</v>
      </c>
      <c r="B353" t="s">
        <v>1297</v>
      </c>
      <c r="C353" t="s">
        <v>2190</v>
      </c>
      <c r="D353" t="s">
        <v>2191</v>
      </c>
      <c r="E353" t="s">
        <v>32</v>
      </c>
      <c r="F353" t="s">
        <v>2192</v>
      </c>
      <c r="G353">
        <v>3000</v>
      </c>
      <c r="H353">
        <v>0</v>
      </c>
      <c r="I353">
        <v>0.15</v>
      </c>
      <c r="J353">
        <v>0</v>
      </c>
      <c r="K353">
        <v>1</v>
      </c>
      <c r="L353" t="s">
        <v>34</v>
      </c>
      <c r="M353" t="s">
        <v>35</v>
      </c>
      <c r="N353" t="s">
        <v>6752</v>
      </c>
      <c r="O353" t="s">
        <v>52</v>
      </c>
      <c r="P353" t="s">
        <v>53</v>
      </c>
      <c r="Q353" t="s">
        <v>115</v>
      </c>
      <c r="R353" t="s">
        <v>40</v>
      </c>
      <c r="S353" t="s">
        <v>116</v>
      </c>
      <c r="T353" t="s">
        <v>42</v>
      </c>
      <c r="U353" t="s">
        <v>43</v>
      </c>
      <c r="V353" t="s">
        <v>1301</v>
      </c>
      <c r="W353" t="s">
        <v>1302</v>
      </c>
      <c r="X353" t="s">
        <v>43</v>
      </c>
      <c r="Y353" t="s">
        <v>1303</v>
      </c>
      <c r="Z353" t="s">
        <v>43</v>
      </c>
      <c r="AA353" t="s">
        <v>43</v>
      </c>
      <c r="AB353" t="s">
        <v>43</v>
      </c>
      <c r="AC353" s="4" t="str">
        <f>VLOOKUP(Table13[[#This Row],[Capacitance]],Values!A$13:B$50,2,0)</f>
        <v>STOCK</v>
      </c>
      <c r="AE353" s="4" t="str">
        <f>CONCATENATE(Table13[[#This Row],[Capacitance]],Table13[[#This Row],[Stock]])</f>
        <v>4.7ÂuF</v>
      </c>
    </row>
    <row r="354" spans="1:31" hidden="1">
      <c r="A354" t="s">
        <v>28</v>
      </c>
      <c r="B354" t="s">
        <v>1297</v>
      </c>
      <c r="C354" t="s">
        <v>2254</v>
      </c>
      <c r="D354" t="s">
        <v>2255</v>
      </c>
      <c r="E354" t="s">
        <v>32</v>
      </c>
      <c r="F354" t="s">
        <v>2256</v>
      </c>
      <c r="G354">
        <v>6253</v>
      </c>
      <c r="H354">
        <v>0</v>
      </c>
      <c r="I354">
        <v>0.12</v>
      </c>
      <c r="J354">
        <v>0</v>
      </c>
      <c r="K354">
        <v>1</v>
      </c>
      <c r="L354" t="s">
        <v>34</v>
      </c>
      <c r="M354" t="s">
        <v>35</v>
      </c>
      <c r="N354" t="s">
        <v>2257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1301</v>
      </c>
      <c r="W354" t="s">
        <v>1302</v>
      </c>
      <c r="X354" t="s">
        <v>43</v>
      </c>
      <c r="Y354" t="s">
        <v>1303</v>
      </c>
      <c r="Z354" t="s">
        <v>43</v>
      </c>
      <c r="AA354" t="s">
        <v>43</v>
      </c>
      <c r="AB354" t="s">
        <v>43</v>
      </c>
      <c r="AC354" s="4" t="e">
        <f>VLOOKUP(Table13[[#This Row],[Capacitance]],Values!A$13:B$50,2,0)</f>
        <v>#N/A</v>
      </c>
      <c r="AE354" s="4" t="str">
        <f>CONCATENATE(Table13[[#This Row],[Capacitance]],Table13[[#This Row],[Stock]])</f>
        <v>51pF</v>
      </c>
    </row>
    <row r="355" spans="1:31" hidden="1">
      <c r="A355" t="s">
        <v>28</v>
      </c>
      <c r="B355" t="s">
        <v>1297</v>
      </c>
      <c r="C355" t="s">
        <v>2367</v>
      </c>
      <c r="D355" t="s">
        <v>2368</v>
      </c>
      <c r="E355" t="s">
        <v>32</v>
      </c>
      <c r="F355" t="s">
        <v>2369</v>
      </c>
      <c r="G355">
        <v>1000</v>
      </c>
      <c r="H355">
        <v>0</v>
      </c>
      <c r="I355">
        <v>0.15</v>
      </c>
      <c r="J355">
        <v>0</v>
      </c>
      <c r="K355">
        <v>1</v>
      </c>
      <c r="L355" t="s">
        <v>34</v>
      </c>
      <c r="M355" t="s">
        <v>35</v>
      </c>
      <c r="N355" t="s">
        <v>6752</v>
      </c>
      <c r="O355" t="s">
        <v>37</v>
      </c>
      <c r="P355" t="s">
        <v>53</v>
      </c>
      <c r="Q355" t="s">
        <v>115</v>
      </c>
      <c r="R355" t="s">
        <v>40</v>
      </c>
      <c r="S355" t="s">
        <v>116</v>
      </c>
      <c r="T355" t="s">
        <v>42</v>
      </c>
      <c r="U355" t="s">
        <v>43</v>
      </c>
      <c r="V355" t="s">
        <v>1301</v>
      </c>
      <c r="W355" t="s">
        <v>1302</v>
      </c>
      <c r="X355" t="s">
        <v>43</v>
      </c>
      <c r="Y355" t="s">
        <v>1303</v>
      </c>
      <c r="Z355" t="s">
        <v>43</v>
      </c>
      <c r="AA355" t="s">
        <v>43</v>
      </c>
      <c r="AB355" t="s">
        <v>43</v>
      </c>
      <c r="AC355" s="4" t="str">
        <f>VLOOKUP(Table13[[#This Row],[Capacitance]],Values!A$13:B$50,2,0)</f>
        <v>STOCK</v>
      </c>
      <c r="AE355" s="4" t="str">
        <f>CONCATENATE(Table13[[#This Row],[Capacitance]],Table13[[#This Row],[Stock]])</f>
        <v>4.7ÂuF</v>
      </c>
    </row>
    <row r="356" spans="1:31" hidden="1">
      <c r="A356" t="s">
        <v>28</v>
      </c>
      <c r="B356" t="s">
        <v>1297</v>
      </c>
      <c r="C356" t="s">
        <v>2325</v>
      </c>
      <c r="D356" t="s">
        <v>2326</v>
      </c>
      <c r="E356" t="s">
        <v>32</v>
      </c>
      <c r="F356" t="s">
        <v>2327</v>
      </c>
      <c r="G356">
        <v>1787</v>
      </c>
      <c r="H356">
        <v>0</v>
      </c>
      <c r="I356">
        <v>0.1</v>
      </c>
      <c r="J356">
        <v>0</v>
      </c>
      <c r="K356">
        <v>1</v>
      </c>
      <c r="L356" t="s">
        <v>34</v>
      </c>
      <c r="M356" t="s">
        <v>35</v>
      </c>
      <c r="N356" t="s">
        <v>71</v>
      </c>
      <c r="O356" t="s">
        <v>189</v>
      </c>
      <c r="P356" t="s">
        <v>83</v>
      </c>
      <c r="Q356" t="s">
        <v>190</v>
      </c>
      <c r="R356" t="s">
        <v>40</v>
      </c>
      <c r="S356" t="s">
        <v>191</v>
      </c>
      <c r="T356" t="s">
        <v>42</v>
      </c>
      <c r="U356" t="s">
        <v>43</v>
      </c>
      <c r="V356" t="s">
        <v>1301</v>
      </c>
      <c r="W356" t="s">
        <v>1302</v>
      </c>
      <c r="X356" t="s">
        <v>43</v>
      </c>
      <c r="Y356" t="s">
        <v>1303</v>
      </c>
      <c r="Z356" t="s">
        <v>43</v>
      </c>
      <c r="AA356" t="s">
        <v>43</v>
      </c>
      <c r="AB356" t="s">
        <v>43</v>
      </c>
      <c r="AC356" s="4" t="str">
        <f>VLOOKUP(Table13[[#This Row],[Capacitance]],Values!A$13:B$50,2,0)</f>
        <v>STOCK</v>
      </c>
      <c r="AE356" s="4" t="str">
        <f>CONCATENATE(Table13[[#This Row],[Capacitance]],Table13[[#This Row],[Stock]])</f>
        <v>4700pF</v>
      </c>
    </row>
    <row r="357" spans="1:31" hidden="1">
      <c r="A357" t="s">
        <v>28</v>
      </c>
      <c r="B357" t="s">
        <v>1297</v>
      </c>
      <c r="C357" t="s">
        <v>2322</v>
      </c>
      <c r="D357" t="s">
        <v>2323</v>
      </c>
      <c r="E357" t="s">
        <v>32</v>
      </c>
      <c r="F357" t="s">
        <v>2324</v>
      </c>
      <c r="G357">
        <v>1992</v>
      </c>
      <c r="H357">
        <v>0</v>
      </c>
      <c r="I357">
        <v>0.1</v>
      </c>
      <c r="J357">
        <v>0</v>
      </c>
      <c r="K357">
        <v>1</v>
      </c>
      <c r="L357" t="s">
        <v>34</v>
      </c>
      <c r="M357" t="s">
        <v>35</v>
      </c>
      <c r="N357" t="s">
        <v>6760</v>
      </c>
      <c r="O357" t="s">
        <v>189</v>
      </c>
      <c r="P357" t="s">
        <v>83</v>
      </c>
      <c r="Q357" t="s">
        <v>190</v>
      </c>
      <c r="R357" t="s">
        <v>40</v>
      </c>
      <c r="S357" t="s">
        <v>191</v>
      </c>
      <c r="T357" t="s">
        <v>42</v>
      </c>
      <c r="U357" t="s">
        <v>43</v>
      </c>
      <c r="V357" t="s">
        <v>1301</v>
      </c>
      <c r="W357" t="s">
        <v>1302</v>
      </c>
      <c r="X357" t="s">
        <v>43</v>
      </c>
      <c r="Y357" t="s">
        <v>1303</v>
      </c>
      <c r="Z357" t="s">
        <v>43</v>
      </c>
      <c r="AA357" t="s">
        <v>43</v>
      </c>
      <c r="AB357" t="s">
        <v>43</v>
      </c>
      <c r="AC357" s="4" t="e">
        <f>VLOOKUP(Table13[[#This Row],[Capacitance]],Values!A$13:B$50,2,0)</f>
        <v>#N/A</v>
      </c>
      <c r="AE357" s="4" t="str">
        <f>CONCATENATE(Table13[[#This Row],[Capacitance]],Table13[[#This Row],[Stock]])</f>
        <v>0.047ÂuF</v>
      </c>
    </row>
    <row r="358" spans="1:31" hidden="1">
      <c r="A358" t="s">
        <v>28</v>
      </c>
      <c r="B358" t="s">
        <v>1297</v>
      </c>
      <c r="C358" t="s">
        <v>1409</v>
      </c>
      <c r="D358" t="s">
        <v>1410</v>
      </c>
      <c r="E358" t="s">
        <v>32</v>
      </c>
      <c r="F358" t="s">
        <v>1411</v>
      </c>
      <c r="G358">
        <v>278010</v>
      </c>
      <c r="H358">
        <v>0</v>
      </c>
      <c r="I358">
        <v>0.1</v>
      </c>
      <c r="J358">
        <v>0</v>
      </c>
      <c r="K358">
        <v>1</v>
      </c>
      <c r="L358" t="s">
        <v>34</v>
      </c>
      <c r="M358" t="s">
        <v>35</v>
      </c>
      <c r="N358" t="s">
        <v>71</v>
      </c>
      <c r="O358" t="s">
        <v>37</v>
      </c>
      <c r="P358" t="s">
        <v>38</v>
      </c>
      <c r="Q358" t="s">
        <v>39</v>
      </c>
      <c r="R358" t="s">
        <v>40</v>
      </c>
      <c r="S358" t="s">
        <v>41</v>
      </c>
      <c r="T358" t="s">
        <v>42</v>
      </c>
      <c r="U358" t="s">
        <v>43</v>
      </c>
      <c r="V358" t="s">
        <v>1301</v>
      </c>
      <c r="W358" t="s">
        <v>1302</v>
      </c>
      <c r="X358" t="s">
        <v>43</v>
      </c>
      <c r="Y358" t="s">
        <v>1303</v>
      </c>
      <c r="Z358" t="s">
        <v>43</v>
      </c>
      <c r="AA358" t="s">
        <v>43</v>
      </c>
      <c r="AB358" t="s">
        <v>43</v>
      </c>
      <c r="AC358" s="4" t="str">
        <f>VLOOKUP(Table13[[#This Row],[Capacitance]],Values!A$13:B$50,2,0)</f>
        <v>STOCK</v>
      </c>
      <c r="AE358" s="4" t="str">
        <f>CONCATENATE(Table13[[#This Row],[Capacitance]],Table13[[#This Row],[Stock]])</f>
        <v>4700pF</v>
      </c>
    </row>
    <row r="359" spans="1:31" hidden="1">
      <c r="A359" t="s">
        <v>28</v>
      </c>
      <c r="B359" t="s">
        <v>1297</v>
      </c>
      <c r="C359" t="s">
        <v>2328</v>
      </c>
      <c r="D359" t="s">
        <v>2329</v>
      </c>
      <c r="E359" t="s">
        <v>32</v>
      </c>
      <c r="F359" t="s">
        <v>2330</v>
      </c>
      <c r="G359">
        <v>1097</v>
      </c>
      <c r="H359">
        <v>0</v>
      </c>
      <c r="I359">
        <v>0.1</v>
      </c>
      <c r="J359">
        <v>0</v>
      </c>
      <c r="K359">
        <v>1</v>
      </c>
      <c r="L359" t="s">
        <v>34</v>
      </c>
      <c r="M359" t="s">
        <v>35</v>
      </c>
      <c r="N359" t="s">
        <v>349</v>
      </c>
      <c r="O359" t="s">
        <v>37</v>
      </c>
      <c r="P359" t="s">
        <v>38</v>
      </c>
      <c r="Q359" t="s">
        <v>39</v>
      </c>
      <c r="R359" t="s">
        <v>40</v>
      </c>
      <c r="S359" t="s">
        <v>41</v>
      </c>
      <c r="T359" t="s">
        <v>42</v>
      </c>
      <c r="U359" t="s">
        <v>43</v>
      </c>
      <c r="V359" t="s">
        <v>1301</v>
      </c>
      <c r="W359" t="s">
        <v>1302</v>
      </c>
      <c r="X359" t="s">
        <v>43</v>
      </c>
      <c r="Y359" t="s">
        <v>1303</v>
      </c>
      <c r="Z359" t="s">
        <v>43</v>
      </c>
      <c r="AA359" t="s">
        <v>43</v>
      </c>
      <c r="AB359" t="s">
        <v>43</v>
      </c>
      <c r="AC359" s="4" t="e">
        <f>VLOOKUP(Table13[[#This Row],[Capacitance]],Values!A$13:B$50,2,0)</f>
        <v>#N/A</v>
      </c>
      <c r="AE359" s="4" t="str">
        <f>CONCATENATE(Table13[[#This Row],[Capacitance]],Table13[[#This Row],[Stock]])</f>
        <v>390pF</v>
      </c>
    </row>
    <row r="360" spans="1:31" hidden="1">
      <c r="A360" t="s">
        <v>28</v>
      </c>
      <c r="B360" t="s">
        <v>1297</v>
      </c>
      <c r="C360" t="s">
        <v>2331</v>
      </c>
      <c r="D360" t="s">
        <v>2332</v>
      </c>
      <c r="E360" t="s">
        <v>32</v>
      </c>
      <c r="F360" t="s">
        <v>2333</v>
      </c>
      <c r="G360">
        <v>839</v>
      </c>
      <c r="H360">
        <v>0</v>
      </c>
      <c r="I360">
        <v>0.1</v>
      </c>
      <c r="J360">
        <v>0</v>
      </c>
      <c r="K360">
        <v>1</v>
      </c>
      <c r="L360" t="s">
        <v>34</v>
      </c>
      <c r="M360" t="s">
        <v>35</v>
      </c>
      <c r="N360" t="s">
        <v>282</v>
      </c>
      <c r="O360" t="s">
        <v>37</v>
      </c>
      <c r="P360" t="s">
        <v>178</v>
      </c>
      <c r="Q360" t="s">
        <v>39</v>
      </c>
      <c r="R360" t="s">
        <v>40</v>
      </c>
      <c r="S360" t="s">
        <v>41</v>
      </c>
      <c r="T360" t="s">
        <v>42</v>
      </c>
      <c r="U360" t="s">
        <v>43</v>
      </c>
      <c r="V360" t="s">
        <v>1301</v>
      </c>
      <c r="W360" t="s">
        <v>1302</v>
      </c>
      <c r="X360" t="s">
        <v>43</v>
      </c>
      <c r="Y360" t="s">
        <v>1303</v>
      </c>
      <c r="Z360" t="s">
        <v>43</v>
      </c>
      <c r="AA360" t="s">
        <v>43</v>
      </c>
      <c r="AB360" t="s">
        <v>43</v>
      </c>
      <c r="AC360" s="4" t="e">
        <f>VLOOKUP(Table13[[#This Row],[Capacitance]],Values!A$13:B$50,2,0)</f>
        <v>#N/A</v>
      </c>
      <c r="AE360" s="4" t="str">
        <f>CONCATENATE(Table13[[#This Row],[Capacitance]],Table13[[#This Row],[Stock]])</f>
        <v>1200pF</v>
      </c>
    </row>
    <row r="361" spans="1:31" hidden="1">
      <c r="A361" t="s">
        <v>28</v>
      </c>
      <c r="B361" t="s">
        <v>1297</v>
      </c>
      <c r="C361" t="s">
        <v>1755</v>
      </c>
      <c r="D361" t="s">
        <v>1756</v>
      </c>
      <c r="E361" t="s">
        <v>32</v>
      </c>
      <c r="F361" t="s">
        <v>1757</v>
      </c>
      <c r="G361">
        <v>22636</v>
      </c>
      <c r="H361">
        <v>0</v>
      </c>
      <c r="I361">
        <v>0.12</v>
      </c>
      <c r="J361">
        <v>0</v>
      </c>
      <c r="K361">
        <v>1</v>
      </c>
      <c r="L361" t="s">
        <v>34</v>
      </c>
      <c r="M361" t="s">
        <v>35</v>
      </c>
      <c r="N361" t="s">
        <v>379</v>
      </c>
      <c r="O361" t="s">
        <v>72</v>
      </c>
      <c r="P361" t="s">
        <v>178</v>
      </c>
      <c r="Q361" t="s">
        <v>73</v>
      </c>
      <c r="R361" t="s">
        <v>40</v>
      </c>
      <c r="S361" t="s">
        <v>41</v>
      </c>
      <c r="T361" t="s">
        <v>42</v>
      </c>
      <c r="U361" t="s">
        <v>43</v>
      </c>
      <c r="V361" t="s">
        <v>1301</v>
      </c>
      <c r="W361" t="s">
        <v>1302</v>
      </c>
      <c r="X361" t="s">
        <v>43</v>
      </c>
      <c r="Y361" t="s">
        <v>1303</v>
      </c>
      <c r="Z361" t="s">
        <v>43</v>
      </c>
      <c r="AA361" t="s">
        <v>43</v>
      </c>
      <c r="AB361" t="s">
        <v>43</v>
      </c>
      <c r="AC361" s="4" t="str">
        <f>VLOOKUP(Table13[[#This Row],[Capacitance]],Values!A$13:B$50,2,0)</f>
        <v>STOCK</v>
      </c>
      <c r="AE361" s="4" t="str">
        <f>CONCATENATE(Table13[[#This Row],[Capacitance]],Table13[[#This Row],[Stock]])</f>
        <v>560pF</v>
      </c>
    </row>
    <row r="362" spans="1:31" hidden="1">
      <c r="A362" t="s">
        <v>28</v>
      </c>
      <c r="B362" t="s">
        <v>1297</v>
      </c>
      <c r="C362" t="s">
        <v>1613</v>
      </c>
      <c r="D362" t="s">
        <v>1614</v>
      </c>
      <c r="E362" t="s">
        <v>32</v>
      </c>
      <c r="F362" t="s">
        <v>1615</v>
      </c>
      <c r="G362">
        <v>36680</v>
      </c>
      <c r="H362">
        <v>0</v>
      </c>
      <c r="I362">
        <v>0.1</v>
      </c>
      <c r="J362">
        <v>0</v>
      </c>
      <c r="K362">
        <v>1</v>
      </c>
      <c r="L362" t="s">
        <v>34</v>
      </c>
      <c r="M362" t="s">
        <v>35</v>
      </c>
      <c r="N362" t="s">
        <v>379</v>
      </c>
      <c r="O362" t="s">
        <v>72</v>
      </c>
      <c r="P362" t="s">
        <v>38</v>
      </c>
      <c r="Q362" t="s">
        <v>73</v>
      </c>
      <c r="R362" t="s">
        <v>40</v>
      </c>
      <c r="S362" t="s">
        <v>41</v>
      </c>
      <c r="T362" t="s">
        <v>42</v>
      </c>
      <c r="U362" t="s">
        <v>43</v>
      </c>
      <c r="V362" t="s">
        <v>1301</v>
      </c>
      <c r="W362" t="s">
        <v>1302</v>
      </c>
      <c r="X362" t="s">
        <v>43</v>
      </c>
      <c r="Y362" t="s">
        <v>1303</v>
      </c>
      <c r="Z362" t="s">
        <v>43</v>
      </c>
      <c r="AA362" t="s">
        <v>43</v>
      </c>
      <c r="AB362" t="s">
        <v>43</v>
      </c>
      <c r="AC362" s="4" t="str">
        <f>VLOOKUP(Table13[[#This Row],[Capacitance]],Values!A$13:B$50,2,0)</f>
        <v>STOCK</v>
      </c>
      <c r="AE362" s="4" t="str">
        <f>CONCATENATE(Table13[[#This Row],[Capacitance]],Table13[[#This Row],[Stock]])</f>
        <v>560pF</v>
      </c>
    </row>
    <row r="363" spans="1:31" hidden="1">
      <c r="A363" t="s">
        <v>28</v>
      </c>
      <c r="B363" t="s">
        <v>1297</v>
      </c>
      <c r="C363" t="s">
        <v>2340</v>
      </c>
      <c r="D363" t="s">
        <v>2341</v>
      </c>
      <c r="E363" t="s">
        <v>32</v>
      </c>
      <c r="F363" t="s">
        <v>2342</v>
      </c>
      <c r="G363">
        <v>7231</v>
      </c>
      <c r="H363">
        <v>0</v>
      </c>
      <c r="I363">
        <v>0.11</v>
      </c>
      <c r="J363">
        <v>0</v>
      </c>
      <c r="K363">
        <v>1</v>
      </c>
      <c r="L363" t="s">
        <v>34</v>
      </c>
      <c r="M363" t="s">
        <v>35</v>
      </c>
      <c r="N363" t="s">
        <v>6753</v>
      </c>
      <c r="O363" t="s">
        <v>37</v>
      </c>
      <c r="P363" t="s">
        <v>78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1301</v>
      </c>
      <c r="W363" t="s">
        <v>1302</v>
      </c>
      <c r="X363" t="s">
        <v>43</v>
      </c>
      <c r="Y363" t="s">
        <v>1303</v>
      </c>
      <c r="Z363" t="s">
        <v>43</v>
      </c>
      <c r="AA363" t="s">
        <v>43</v>
      </c>
      <c r="AB363" t="s">
        <v>43</v>
      </c>
      <c r="AC363" s="4" t="e">
        <f>VLOOKUP(Table13[[#This Row],[Capacitance]],Values!A$13:B$50,2,0)</f>
        <v>#N/A</v>
      </c>
      <c r="AE363" s="4" t="str">
        <f>CONCATENATE(Table13[[#This Row],[Capacitance]],Table13[[#This Row],[Stock]])</f>
        <v>0.012ÂuF</v>
      </c>
    </row>
    <row r="364" spans="1:31" hidden="1">
      <c r="A364" t="s">
        <v>28</v>
      </c>
      <c r="B364" t="s">
        <v>1297</v>
      </c>
      <c r="C364" t="s">
        <v>1568</v>
      </c>
      <c r="D364" t="s">
        <v>1569</v>
      </c>
      <c r="E364" t="s">
        <v>32</v>
      </c>
      <c r="F364" t="s">
        <v>1570</v>
      </c>
      <c r="G364">
        <v>24057</v>
      </c>
      <c r="H364">
        <v>0</v>
      </c>
      <c r="I364">
        <v>0.1</v>
      </c>
      <c r="J364">
        <v>0</v>
      </c>
      <c r="K364">
        <v>1</v>
      </c>
      <c r="L364" t="s">
        <v>34</v>
      </c>
      <c r="M364" t="s">
        <v>35</v>
      </c>
      <c r="N364" t="s">
        <v>532</v>
      </c>
      <c r="O364" t="s">
        <v>72</v>
      </c>
      <c r="P364" t="s">
        <v>178</v>
      </c>
      <c r="Q364" t="s">
        <v>73</v>
      </c>
      <c r="R364" t="s">
        <v>40</v>
      </c>
      <c r="S364" t="s">
        <v>41</v>
      </c>
      <c r="T364" t="s">
        <v>42</v>
      </c>
      <c r="U364" t="s">
        <v>43</v>
      </c>
      <c r="V364" t="s">
        <v>1301</v>
      </c>
      <c r="W364" t="s">
        <v>1302</v>
      </c>
      <c r="X364" t="s">
        <v>43</v>
      </c>
      <c r="Y364" t="s">
        <v>1303</v>
      </c>
      <c r="Z364" t="s">
        <v>43</v>
      </c>
      <c r="AA364" t="s">
        <v>43</v>
      </c>
      <c r="AB364" t="s">
        <v>43</v>
      </c>
      <c r="AC364" s="4" t="str">
        <f>VLOOKUP(Table13[[#This Row],[Capacitance]],Values!A$13:B$50,2,0)</f>
        <v>STOCK</v>
      </c>
      <c r="AD364" t="s">
        <v>1247</v>
      </c>
      <c r="AE364" s="4" t="str">
        <f>CONCATENATE(Table13[[#This Row],[Capacitance]],Table13[[#This Row],[Stock]])</f>
        <v>47pFSTOCK</v>
      </c>
    </row>
    <row r="365" spans="1:31" hidden="1">
      <c r="A365" t="s">
        <v>28</v>
      </c>
      <c r="B365" t="s">
        <v>1297</v>
      </c>
      <c r="C365" t="s">
        <v>1451</v>
      </c>
      <c r="D365" t="s">
        <v>1452</v>
      </c>
      <c r="E365" t="s">
        <v>32</v>
      </c>
      <c r="F365" t="s">
        <v>1453</v>
      </c>
      <c r="G365">
        <v>92498</v>
      </c>
      <c r="H365">
        <v>0</v>
      </c>
      <c r="I365">
        <v>0.1</v>
      </c>
      <c r="J365">
        <v>0</v>
      </c>
      <c r="K365">
        <v>1</v>
      </c>
      <c r="L365" t="s">
        <v>34</v>
      </c>
      <c r="M365" t="s">
        <v>35</v>
      </c>
      <c r="N365" t="s">
        <v>500</v>
      </c>
      <c r="O365" t="s">
        <v>72</v>
      </c>
      <c r="P365" t="s">
        <v>38</v>
      </c>
      <c r="Q365" t="s">
        <v>73</v>
      </c>
      <c r="R365" t="s">
        <v>40</v>
      </c>
      <c r="S365" t="s">
        <v>41</v>
      </c>
      <c r="T365" t="s">
        <v>42</v>
      </c>
      <c r="U365" t="s">
        <v>43</v>
      </c>
      <c r="V365" t="s">
        <v>1301</v>
      </c>
      <c r="W365" t="s">
        <v>1302</v>
      </c>
      <c r="X365" t="s">
        <v>43</v>
      </c>
      <c r="Y365" t="s">
        <v>1303</v>
      </c>
      <c r="Z365" t="s">
        <v>43</v>
      </c>
      <c r="AA365" t="s">
        <v>43</v>
      </c>
      <c r="AB365" t="s">
        <v>43</v>
      </c>
      <c r="AC365" s="4" t="e">
        <f>VLOOKUP(Table13[[#This Row],[Capacitance]],Values!A$13:B$50,2,0)</f>
        <v>#N/A</v>
      </c>
      <c r="AE365" s="4" t="str">
        <f>CONCATENATE(Table13[[#This Row],[Capacitance]],Table13[[#This Row],[Stock]])</f>
        <v>56pF</v>
      </c>
    </row>
    <row r="366" spans="1:31" hidden="1">
      <c r="A366" t="s">
        <v>28</v>
      </c>
      <c r="B366" t="s">
        <v>1297</v>
      </c>
      <c r="C366" t="s">
        <v>1558</v>
      </c>
      <c r="D366" t="s">
        <v>1559</v>
      </c>
      <c r="E366" t="s">
        <v>32</v>
      </c>
      <c r="F366" t="s">
        <v>1560</v>
      </c>
      <c r="G366">
        <v>38869</v>
      </c>
      <c r="H366">
        <v>0</v>
      </c>
      <c r="I366">
        <v>0.1</v>
      </c>
      <c r="J366">
        <v>0</v>
      </c>
      <c r="K366">
        <v>1</v>
      </c>
      <c r="L366" t="s">
        <v>34</v>
      </c>
      <c r="M366" t="s">
        <v>35</v>
      </c>
      <c r="N366" t="s">
        <v>500</v>
      </c>
      <c r="O366" t="s">
        <v>72</v>
      </c>
      <c r="P366" t="s">
        <v>178</v>
      </c>
      <c r="Q366" t="s">
        <v>73</v>
      </c>
      <c r="R366" t="s">
        <v>40</v>
      </c>
      <c r="S366" t="s">
        <v>41</v>
      </c>
      <c r="T366" t="s">
        <v>42</v>
      </c>
      <c r="U366" t="s">
        <v>43</v>
      </c>
      <c r="V366" t="s">
        <v>1301</v>
      </c>
      <c r="W366" t="s">
        <v>1302</v>
      </c>
      <c r="X366" t="s">
        <v>43</v>
      </c>
      <c r="Y366" t="s">
        <v>1303</v>
      </c>
      <c r="Z366" t="s">
        <v>43</v>
      </c>
      <c r="AA366" t="s">
        <v>43</v>
      </c>
      <c r="AB366" t="s">
        <v>43</v>
      </c>
      <c r="AC366" s="4" t="e">
        <f>VLOOKUP(Table13[[#This Row],[Capacitance]],Values!A$13:B$50,2,0)</f>
        <v>#N/A</v>
      </c>
      <c r="AE366" s="4" t="str">
        <f>CONCATENATE(Table13[[#This Row],[Capacitance]],Table13[[#This Row],[Stock]])</f>
        <v>56pF</v>
      </c>
    </row>
    <row r="367" spans="1:31" hidden="1">
      <c r="A367" t="s">
        <v>28</v>
      </c>
      <c r="B367" t="s">
        <v>1297</v>
      </c>
      <c r="C367" t="s">
        <v>2245</v>
      </c>
      <c r="D367" t="s">
        <v>2246</v>
      </c>
      <c r="E367" t="s">
        <v>32</v>
      </c>
      <c r="F367" t="s">
        <v>2247</v>
      </c>
      <c r="G367">
        <v>8034</v>
      </c>
      <c r="H367">
        <v>0</v>
      </c>
      <c r="I367">
        <v>0.1</v>
      </c>
      <c r="J367">
        <v>0</v>
      </c>
      <c r="K367">
        <v>1</v>
      </c>
      <c r="L367" t="s">
        <v>34</v>
      </c>
      <c r="M367" t="s">
        <v>35</v>
      </c>
      <c r="N367" t="s">
        <v>362</v>
      </c>
      <c r="O367" t="s">
        <v>37</v>
      </c>
      <c r="P367" t="s">
        <v>178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1301</v>
      </c>
      <c r="W367" t="s">
        <v>1302</v>
      </c>
      <c r="X367" t="s">
        <v>43</v>
      </c>
      <c r="Y367" t="s">
        <v>1303</v>
      </c>
      <c r="Z367" t="s">
        <v>43</v>
      </c>
      <c r="AA367" t="s">
        <v>43</v>
      </c>
      <c r="AB367" t="s">
        <v>43</v>
      </c>
      <c r="AC367" s="4" t="str">
        <f>VLOOKUP(Table13[[#This Row],[Capacitance]],Values!A$13:B$50,2,0)</f>
        <v>STOCK</v>
      </c>
      <c r="AE367" s="4" t="str">
        <f>CONCATENATE(Table13[[#This Row],[Capacitance]],Table13[[#This Row],[Stock]])</f>
        <v>470pF</v>
      </c>
    </row>
    <row r="368" spans="1:31" hidden="1">
      <c r="A368" t="s">
        <v>28</v>
      </c>
      <c r="B368" t="s">
        <v>1297</v>
      </c>
      <c r="C368" t="s">
        <v>2004</v>
      </c>
      <c r="D368" t="s">
        <v>2005</v>
      </c>
      <c r="E368" t="s">
        <v>32</v>
      </c>
      <c r="F368" t="s">
        <v>2006</v>
      </c>
      <c r="G368">
        <v>10930</v>
      </c>
      <c r="H368">
        <v>0</v>
      </c>
      <c r="I368">
        <v>0.16</v>
      </c>
      <c r="J368">
        <v>0</v>
      </c>
      <c r="K368">
        <v>1</v>
      </c>
      <c r="L368" t="s">
        <v>34</v>
      </c>
      <c r="M368" t="s">
        <v>35</v>
      </c>
      <c r="N368" t="s">
        <v>500</v>
      </c>
      <c r="O368" t="s">
        <v>185</v>
      </c>
      <c r="P368" t="s">
        <v>38</v>
      </c>
      <c r="Q368" t="s">
        <v>73</v>
      </c>
      <c r="R368" t="s">
        <v>40</v>
      </c>
      <c r="S368" t="s">
        <v>41</v>
      </c>
      <c r="T368" t="s">
        <v>42</v>
      </c>
      <c r="U368" t="s">
        <v>43</v>
      </c>
      <c r="V368" t="s">
        <v>1301</v>
      </c>
      <c r="W368" t="s">
        <v>1302</v>
      </c>
      <c r="X368" t="s">
        <v>43</v>
      </c>
      <c r="Y368" t="s">
        <v>1303</v>
      </c>
      <c r="Z368" t="s">
        <v>43</v>
      </c>
      <c r="AA368" t="s">
        <v>43</v>
      </c>
      <c r="AB368" t="s">
        <v>43</v>
      </c>
      <c r="AC368" s="4" t="e">
        <f>VLOOKUP(Table13[[#This Row],[Capacitance]],Values!A$13:B$50,2,0)</f>
        <v>#N/A</v>
      </c>
      <c r="AE368" s="4" t="str">
        <f>CONCATENATE(Table13[[#This Row],[Capacitance]],Table13[[#This Row],[Stock]])</f>
        <v>56pF</v>
      </c>
    </row>
    <row r="369" spans="1:31" hidden="1">
      <c r="A369" t="s">
        <v>28</v>
      </c>
      <c r="B369" t="s">
        <v>1297</v>
      </c>
      <c r="C369" t="s">
        <v>2355</v>
      </c>
      <c r="D369" t="s">
        <v>2356</v>
      </c>
      <c r="E369" t="s">
        <v>32</v>
      </c>
      <c r="F369" t="s">
        <v>2357</v>
      </c>
      <c r="G369">
        <v>2040</v>
      </c>
      <c r="H369">
        <v>0</v>
      </c>
      <c r="I369">
        <v>0.13</v>
      </c>
      <c r="J369">
        <v>0</v>
      </c>
      <c r="K369">
        <v>1</v>
      </c>
      <c r="L369" t="s">
        <v>34</v>
      </c>
      <c r="M369" t="s">
        <v>35</v>
      </c>
      <c r="N369" t="s">
        <v>6766</v>
      </c>
      <c r="O369" t="s">
        <v>189</v>
      </c>
      <c r="P369" t="s">
        <v>64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1301</v>
      </c>
      <c r="W369" t="s">
        <v>1302</v>
      </c>
      <c r="X369" t="s">
        <v>43</v>
      </c>
      <c r="Y369" t="s">
        <v>1303</v>
      </c>
      <c r="Z369" t="s">
        <v>43</v>
      </c>
      <c r="AA369" t="s">
        <v>43</v>
      </c>
      <c r="AB369" t="s">
        <v>43</v>
      </c>
      <c r="AC369" s="4" t="e">
        <f>VLOOKUP(Table13[[#This Row],[Capacitance]],Values!A$13:B$50,2,0)</f>
        <v>#N/A</v>
      </c>
      <c r="AE369" s="4" t="str">
        <f>CONCATENATE(Table13[[#This Row],[Capacitance]],Table13[[#This Row],[Stock]])</f>
        <v>0.47ÂuF</v>
      </c>
    </row>
    <row r="370" spans="1:31" hidden="1">
      <c r="A370" t="s">
        <v>28</v>
      </c>
      <c r="B370" t="s">
        <v>1297</v>
      </c>
      <c r="C370" t="s">
        <v>2051</v>
      </c>
      <c r="D370" t="s">
        <v>2052</v>
      </c>
      <c r="E370" t="s">
        <v>32</v>
      </c>
      <c r="F370" t="s">
        <v>2053</v>
      </c>
      <c r="G370">
        <v>15378</v>
      </c>
      <c r="H370">
        <v>0</v>
      </c>
      <c r="I370">
        <v>0.25</v>
      </c>
      <c r="J370">
        <v>0</v>
      </c>
      <c r="K370">
        <v>1</v>
      </c>
      <c r="L370" t="s">
        <v>34</v>
      </c>
      <c r="M370" t="s">
        <v>35</v>
      </c>
      <c r="N370" t="s">
        <v>379</v>
      </c>
      <c r="O370" t="s">
        <v>185</v>
      </c>
      <c r="P370" t="s">
        <v>38</v>
      </c>
      <c r="Q370" t="s">
        <v>73</v>
      </c>
      <c r="R370" t="s">
        <v>40</v>
      </c>
      <c r="S370" t="s">
        <v>41</v>
      </c>
      <c r="T370" t="s">
        <v>42</v>
      </c>
      <c r="U370" t="s">
        <v>43</v>
      </c>
      <c r="V370" t="s">
        <v>1301</v>
      </c>
      <c r="W370" t="s">
        <v>1302</v>
      </c>
      <c r="X370" t="s">
        <v>43</v>
      </c>
      <c r="Y370" t="s">
        <v>1303</v>
      </c>
      <c r="Z370" t="s">
        <v>43</v>
      </c>
      <c r="AA370" t="s">
        <v>43</v>
      </c>
      <c r="AB370" t="s">
        <v>43</v>
      </c>
      <c r="AC370" s="4" t="str">
        <f>VLOOKUP(Table13[[#This Row],[Capacitance]],Values!A$13:B$50,2,0)</f>
        <v>STOCK</v>
      </c>
      <c r="AE370" s="4" t="str">
        <f>CONCATENATE(Table13[[#This Row],[Capacitance]],Table13[[#This Row],[Stock]])</f>
        <v>560pF</v>
      </c>
    </row>
    <row r="371" spans="1:31" hidden="1">
      <c r="A371" t="s">
        <v>28</v>
      </c>
      <c r="B371" t="s">
        <v>1297</v>
      </c>
      <c r="C371" t="s">
        <v>1830</v>
      </c>
      <c r="D371" t="s">
        <v>1831</v>
      </c>
      <c r="E371" t="s">
        <v>32</v>
      </c>
      <c r="F371" t="s">
        <v>1832</v>
      </c>
      <c r="G371">
        <v>20237</v>
      </c>
      <c r="H371">
        <v>0</v>
      </c>
      <c r="I371">
        <v>0.15</v>
      </c>
      <c r="J371">
        <v>0</v>
      </c>
      <c r="K371">
        <v>1</v>
      </c>
      <c r="L371" t="s">
        <v>34</v>
      </c>
      <c r="M371" t="s">
        <v>35</v>
      </c>
      <c r="N371" t="s">
        <v>1137</v>
      </c>
      <c r="O371" t="s">
        <v>72</v>
      </c>
      <c r="P371" t="s">
        <v>38</v>
      </c>
      <c r="Q371" t="s">
        <v>73</v>
      </c>
      <c r="R371" t="s">
        <v>40</v>
      </c>
      <c r="S371" t="s">
        <v>41</v>
      </c>
      <c r="T371" t="s">
        <v>42</v>
      </c>
      <c r="U371" t="s">
        <v>43</v>
      </c>
      <c r="V371" t="s">
        <v>1301</v>
      </c>
      <c r="W371" t="s">
        <v>1302</v>
      </c>
      <c r="X371" t="s">
        <v>43</v>
      </c>
      <c r="Y371" t="s">
        <v>1303</v>
      </c>
      <c r="Z371" t="s">
        <v>43</v>
      </c>
      <c r="AA371" t="s">
        <v>43</v>
      </c>
      <c r="AB371" t="s">
        <v>43</v>
      </c>
      <c r="AC371" s="4" t="e">
        <f>VLOOKUP(Table13[[#This Row],[Capacitance]],Values!A$13:B$50,2,0)</f>
        <v>#N/A</v>
      </c>
      <c r="AE371" s="4" t="str">
        <f>CONCATENATE(Table13[[#This Row],[Capacitance]],Table13[[#This Row],[Stock]])</f>
        <v>620pF</v>
      </c>
    </row>
    <row r="372" spans="1:31" hidden="1">
      <c r="A372" t="s">
        <v>28</v>
      </c>
      <c r="B372" t="s">
        <v>1297</v>
      </c>
      <c r="C372" t="s">
        <v>1480</v>
      </c>
      <c r="D372" t="s">
        <v>1481</v>
      </c>
      <c r="E372" t="s">
        <v>32</v>
      </c>
      <c r="F372" t="s">
        <v>1482</v>
      </c>
      <c r="G372">
        <v>221248</v>
      </c>
      <c r="H372">
        <v>0</v>
      </c>
      <c r="I372">
        <v>0.1</v>
      </c>
      <c r="J372">
        <v>0</v>
      </c>
      <c r="K372">
        <v>1</v>
      </c>
      <c r="L372" t="s">
        <v>34</v>
      </c>
      <c r="M372" t="s">
        <v>35</v>
      </c>
      <c r="N372" t="s">
        <v>362</v>
      </c>
      <c r="O372" t="s">
        <v>37</v>
      </c>
      <c r="P372" t="s">
        <v>38</v>
      </c>
      <c r="Q372" t="s">
        <v>39</v>
      </c>
      <c r="R372" t="s">
        <v>40</v>
      </c>
      <c r="S372" t="s">
        <v>41</v>
      </c>
      <c r="T372" t="s">
        <v>42</v>
      </c>
      <c r="U372" t="s">
        <v>43</v>
      </c>
      <c r="V372" t="s">
        <v>1301</v>
      </c>
      <c r="W372" t="s">
        <v>1302</v>
      </c>
      <c r="X372" t="s">
        <v>43</v>
      </c>
      <c r="Y372" t="s">
        <v>1303</v>
      </c>
      <c r="Z372" t="s">
        <v>43</v>
      </c>
      <c r="AA372" t="s">
        <v>43</v>
      </c>
      <c r="AB372" t="s">
        <v>43</v>
      </c>
      <c r="AC372" s="4" t="str">
        <f>VLOOKUP(Table13[[#This Row],[Capacitance]],Values!A$13:B$50,2,0)</f>
        <v>STOCK</v>
      </c>
      <c r="AE372" s="4" t="str">
        <f>CONCATENATE(Table13[[#This Row],[Capacitance]],Table13[[#This Row],[Stock]])</f>
        <v>470pF</v>
      </c>
    </row>
    <row r="373" spans="1:31" hidden="1">
      <c r="A373" t="s">
        <v>28</v>
      </c>
      <c r="B373" t="s">
        <v>1297</v>
      </c>
      <c r="C373" t="s">
        <v>1561</v>
      </c>
      <c r="D373" t="s">
        <v>1562</v>
      </c>
      <c r="E373" t="s">
        <v>32</v>
      </c>
      <c r="F373" t="s">
        <v>1563</v>
      </c>
      <c r="G373">
        <v>35189</v>
      </c>
      <c r="H373">
        <v>0</v>
      </c>
      <c r="I373">
        <v>0.1</v>
      </c>
      <c r="J373">
        <v>0</v>
      </c>
      <c r="K373">
        <v>1</v>
      </c>
      <c r="L373" t="s">
        <v>34</v>
      </c>
      <c r="M373" t="s">
        <v>35</v>
      </c>
      <c r="N373" t="s">
        <v>1564</v>
      </c>
      <c r="O373" t="s">
        <v>72</v>
      </c>
      <c r="P373" t="s">
        <v>178</v>
      </c>
      <c r="Q373" t="s">
        <v>73</v>
      </c>
      <c r="R373" t="s">
        <v>40</v>
      </c>
      <c r="S373" t="s">
        <v>41</v>
      </c>
      <c r="T373" t="s">
        <v>42</v>
      </c>
      <c r="U373" t="s">
        <v>43</v>
      </c>
      <c r="V373" t="s">
        <v>1301</v>
      </c>
      <c r="W373" t="s">
        <v>1302</v>
      </c>
      <c r="X373" t="s">
        <v>43</v>
      </c>
      <c r="Y373" t="s">
        <v>1303</v>
      </c>
      <c r="Z373" t="s">
        <v>43</v>
      </c>
      <c r="AA373" t="s">
        <v>43</v>
      </c>
      <c r="AB373" t="s">
        <v>43</v>
      </c>
      <c r="AC373" s="4" t="e">
        <f>VLOOKUP(Table13[[#This Row],[Capacitance]],Values!A$13:B$50,2,0)</f>
        <v>#N/A</v>
      </c>
      <c r="AE373" s="4" t="str">
        <f>CONCATENATE(Table13[[#This Row],[Capacitance]],Table13[[#This Row],[Stock]])</f>
        <v>62pF</v>
      </c>
    </row>
    <row r="374" spans="1:31" hidden="1">
      <c r="A374" t="s">
        <v>28</v>
      </c>
      <c r="B374" t="s">
        <v>1297</v>
      </c>
      <c r="C374" t="s">
        <v>2132</v>
      </c>
      <c r="D374" t="s">
        <v>2133</v>
      </c>
      <c r="E374" t="s">
        <v>32</v>
      </c>
      <c r="F374" t="s">
        <v>2134</v>
      </c>
      <c r="G374">
        <v>19150</v>
      </c>
      <c r="H374">
        <v>0</v>
      </c>
      <c r="I374">
        <v>0.1</v>
      </c>
      <c r="J374">
        <v>0</v>
      </c>
      <c r="K374">
        <v>1</v>
      </c>
      <c r="L374" t="s">
        <v>34</v>
      </c>
      <c r="M374" t="s">
        <v>35</v>
      </c>
      <c r="N374" t="s">
        <v>1564</v>
      </c>
      <c r="O374" t="s">
        <v>72</v>
      </c>
      <c r="P374" t="s">
        <v>38</v>
      </c>
      <c r="Q374" t="s">
        <v>73</v>
      </c>
      <c r="R374" t="s">
        <v>40</v>
      </c>
      <c r="S374" t="s">
        <v>41</v>
      </c>
      <c r="T374" t="s">
        <v>42</v>
      </c>
      <c r="U374" t="s">
        <v>43</v>
      </c>
      <c r="V374" t="s">
        <v>1301</v>
      </c>
      <c r="W374" t="s">
        <v>1302</v>
      </c>
      <c r="X374" t="s">
        <v>43</v>
      </c>
      <c r="Y374" t="s">
        <v>1303</v>
      </c>
      <c r="Z374" t="s">
        <v>43</v>
      </c>
      <c r="AA374" t="s">
        <v>43</v>
      </c>
      <c r="AB374" t="s">
        <v>43</v>
      </c>
      <c r="AC374" s="4" t="e">
        <f>VLOOKUP(Table13[[#This Row],[Capacitance]],Values!A$13:B$50,2,0)</f>
        <v>#N/A</v>
      </c>
      <c r="AE374" s="4" t="str">
        <f>CONCATENATE(Table13[[#This Row],[Capacitance]],Table13[[#This Row],[Stock]])</f>
        <v>62pF</v>
      </c>
    </row>
    <row r="375" spans="1:31" hidden="1">
      <c r="A375" t="s">
        <v>28</v>
      </c>
      <c r="B375" t="s">
        <v>1297</v>
      </c>
      <c r="C375" t="s">
        <v>1610</v>
      </c>
      <c r="D375" t="s">
        <v>1611</v>
      </c>
      <c r="E375" t="s">
        <v>32</v>
      </c>
      <c r="F375" t="s">
        <v>1612</v>
      </c>
      <c r="G375">
        <v>105755</v>
      </c>
      <c r="H375">
        <v>0</v>
      </c>
      <c r="I375">
        <v>0.1</v>
      </c>
      <c r="J375">
        <v>0</v>
      </c>
      <c r="K375">
        <v>1</v>
      </c>
      <c r="L375" t="s">
        <v>34</v>
      </c>
      <c r="M375" t="s">
        <v>35</v>
      </c>
      <c r="N375" t="s">
        <v>383</v>
      </c>
      <c r="O375" t="s">
        <v>72</v>
      </c>
      <c r="P375" t="s">
        <v>38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1301</v>
      </c>
      <c r="W375" t="s">
        <v>1302</v>
      </c>
      <c r="X375" t="s">
        <v>43</v>
      </c>
      <c r="Y375" t="s">
        <v>1303</v>
      </c>
      <c r="Z375" t="s">
        <v>43</v>
      </c>
      <c r="AA375" t="s">
        <v>43</v>
      </c>
      <c r="AB375" t="s">
        <v>43</v>
      </c>
      <c r="AC375" s="4" t="e">
        <f>VLOOKUP(Table13[[#This Row],[Capacitance]],Values!A$13:B$50,2,0)</f>
        <v>#N/A</v>
      </c>
      <c r="AE375" s="4" t="str">
        <f>CONCATENATE(Table13[[#This Row],[Capacitance]],Table13[[#This Row],[Stock]])</f>
        <v>680pF</v>
      </c>
    </row>
    <row r="376" spans="1:31" hidden="1">
      <c r="A376" t="s">
        <v>28</v>
      </c>
      <c r="B376" t="s">
        <v>1297</v>
      </c>
      <c r="C376" t="s">
        <v>2185</v>
      </c>
      <c r="D376" t="s">
        <v>2186</v>
      </c>
      <c r="E376" t="s">
        <v>32</v>
      </c>
      <c r="F376" t="s">
        <v>2187</v>
      </c>
      <c r="G376">
        <v>11357</v>
      </c>
      <c r="H376">
        <v>0</v>
      </c>
      <c r="I376">
        <v>0.14000000000000001</v>
      </c>
      <c r="J376">
        <v>0</v>
      </c>
      <c r="K376">
        <v>1</v>
      </c>
      <c r="L376" t="s">
        <v>34</v>
      </c>
      <c r="M376" t="s">
        <v>35</v>
      </c>
      <c r="N376" t="s">
        <v>383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1301</v>
      </c>
      <c r="W376" t="s">
        <v>1302</v>
      </c>
      <c r="X376" t="s">
        <v>43</v>
      </c>
      <c r="Y376" t="s">
        <v>1303</v>
      </c>
      <c r="Z376" t="s">
        <v>43</v>
      </c>
      <c r="AA376" t="s">
        <v>43</v>
      </c>
      <c r="AB376" t="s">
        <v>43</v>
      </c>
      <c r="AC376" s="4" t="e">
        <f>VLOOKUP(Table13[[#This Row],[Capacitance]],Values!A$13:B$50,2,0)</f>
        <v>#N/A</v>
      </c>
      <c r="AE376" s="4" t="str">
        <f>CONCATENATE(Table13[[#This Row],[Capacitance]],Table13[[#This Row],[Stock]])</f>
        <v>680pF</v>
      </c>
    </row>
    <row r="377" spans="1:31" hidden="1">
      <c r="A377" t="s">
        <v>28</v>
      </c>
      <c r="B377" t="s">
        <v>1297</v>
      </c>
      <c r="C377" t="s">
        <v>1457</v>
      </c>
      <c r="D377" t="s">
        <v>1458</v>
      </c>
      <c r="E377" t="s">
        <v>32</v>
      </c>
      <c r="F377" t="s">
        <v>1459</v>
      </c>
      <c r="G377">
        <v>67148</v>
      </c>
      <c r="H377">
        <v>0</v>
      </c>
      <c r="I377">
        <v>0.1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38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1301</v>
      </c>
      <c r="W377" t="s">
        <v>1302</v>
      </c>
      <c r="X377" t="s">
        <v>43</v>
      </c>
      <c r="Y377" t="s">
        <v>1303</v>
      </c>
      <c r="Z377" t="s">
        <v>43</v>
      </c>
      <c r="AA377" t="s">
        <v>43</v>
      </c>
      <c r="AB377" t="s">
        <v>43</v>
      </c>
      <c r="AC377" s="4" t="e">
        <f>VLOOKUP(Table13[[#This Row],[Capacitance]],Values!A$13:B$50,2,0)</f>
        <v>#N/A</v>
      </c>
      <c r="AE377" s="4" t="str">
        <f>CONCATENATE(Table13[[#This Row],[Capacitance]],Table13[[#This Row],[Stock]])</f>
        <v>68pF</v>
      </c>
    </row>
    <row r="378" spans="1:31" hidden="1">
      <c r="A378" t="s">
        <v>28</v>
      </c>
      <c r="B378" t="s">
        <v>1297</v>
      </c>
      <c r="C378" t="s">
        <v>1565</v>
      </c>
      <c r="D378" t="s">
        <v>1566</v>
      </c>
      <c r="E378" t="s">
        <v>32</v>
      </c>
      <c r="F378" t="s">
        <v>1567</v>
      </c>
      <c r="G378">
        <v>30418</v>
      </c>
      <c r="H378">
        <v>0</v>
      </c>
      <c r="I378">
        <v>0.1</v>
      </c>
      <c r="J378">
        <v>0</v>
      </c>
      <c r="K378">
        <v>1</v>
      </c>
      <c r="L378" t="s">
        <v>34</v>
      </c>
      <c r="M378" t="s">
        <v>35</v>
      </c>
      <c r="N378" t="s">
        <v>524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1301</v>
      </c>
      <c r="W378" t="s">
        <v>1302</v>
      </c>
      <c r="X378" t="s">
        <v>43</v>
      </c>
      <c r="Y378" t="s">
        <v>1303</v>
      </c>
      <c r="Z378" t="s">
        <v>43</v>
      </c>
      <c r="AA378" t="s">
        <v>43</v>
      </c>
      <c r="AB378" t="s">
        <v>43</v>
      </c>
      <c r="AC378" s="4" t="e">
        <f>VLOOKUP(Table13[[#This Row],[Capacitance]],Values!A$13:B$50,2,0)</f>
        <v>#N/A</v>
      </c>
      <c r="AE378" s="4" t="str">
        <f>CONCATENATE(Table13[[#This Row],[Capacitance]],Table13[[#This Row],[Stock]])</f>
        <v>68pF</v>
      </c>
    </row>
    <row r="379" spans="1:31" hidden="1">
      <c r="A379" t="s">
        <v>28</v>
      </c>
      <c r="B379" t="s">
        <v>1297</v>
      </c>
      <c r="C379" t="s">
        <v>2010</v>
      </c>
      <c r="D379" t="s">
        <v>2011</v>
      </c>
      <c r="E379" t="s">
        <v>32</v>
      </c>
      <c r="F379" t="s">
        <v>2012</v>
      </c>
      <c r="G379">
        <v>8119</v>
      </c>
      <c r="H379">
        <v>0</v>
      </c>
      <c r="I379">
        <v>0.16</v>
      </c>
      <c r="J379">
        <v>0</v>
      </c>
      <c r="K379">
        <v>1</v>
      </c>
      <c r="L379" t="s">
        <v>34</v>
      </c>
      <c r="M379" t="s">
        <v>35</v>
      </c>
      <c r="N379" t="s">
        <v>524</v>
      </c>
      <c r="O379" t="s">
        <v>185</v>
      </c>
      <c r="P379" t="s">
        <v>38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1301</v>
      </c>
      <c r="W379" t="s">
        <v>1302</v>
      </c>
      <c r="X379" t="s">
        <v>43</v>
      </c>
      <c r="Y379" t="s">
        <v>1303</v>
      </c>
      <c r="Z379" t="s">
        <v>43</v>
      </c>
      <c r="AA379" t="s">
        <v>43</v>
      </c>
      <c r="AB379" t="s">
        <v>43</v>
      </c>
      <c r="AC379" s="4" t="e">
        <f>VLOOKUP(Table13[[#This Row],[Capacitance]],Values!A$13:B$50,2,0)</f>
        <v>#N/A</v>
      </c>
      <c r="AE379" s="4" t="str">
        <f>CONCATENATE(Table13[[#This Row],[Capacitance]],Table13[[#This Row],[Stock]])</f>
        <v>68pF</v>
      </c>
    </row>
    <row r="380" spans="1:31" hidden="1">
      <c r="A380" t="s">
        <v>28</v>
      </c>
      <c r="B380" t="s">
        <v>1297</v>
      </c>
      <c r="C380" t="s">
        <v>2386</v>
      </c>
      <c r="D380" t="s">
        <v>2387</v>
      </c>
      <c r="E380" t="s">
        <v>32</v>
      </c>
      <c r="F380" t="s">
        <v>2388</v>
      </c>
      <c r="G380">
        <v>0</v>
      </c>
      <c r="H380">
        <v>0</v>
      </c>
      <c r="I380">
        <v>0.3</v>
      </c>
      <c r="J380">
        <v>0</v>
      </c>
      <c r="K380">
        <v>1</v>
      </c>
      <c r="L380" t="s">
        <v>34</v>
      </c>
      <c r="M380" t="s">
        <v>35</v>
      </c>
      <c r="N380" t="s">
        <v>6748</v>
      </c>
      <c r="O380" t="s">
        <v>52</v>
      </c>
      <c r="P380" t="s">
        <v>78</v>
      </c>
      <c r="Q380" t="s">
        <v>54</v>
      </c>
      <c r="R380" t="s">
        <v>40</v>
      </c>
      <c r="S380" t="s">
        <v>55</v>
      </c>
      <c r="T380" t="s">
        <v>42</v>
      </c>
      <c r="U380" t="s">
        <v>43</v>
      </c>
      <c r="V380" t="s">
        <v>1301</v>
      </c>
      <c r="W380" t="s">
        <v>1302</v>
      </c>
      <c r="X380" t="s">
        <v>43</v>
      </c>
      <c r="Y380" t="s">
        <v>1388</v>
      </c>
      <c r="Z380" t="s">
        <v>43</v>
      </c>
      <c r="AA380" t="s">
        <v>43</v>
      </c>
      <c r="AB380" t="s">
        <v>43</v>
      </c>
      <c r="AC380" s="4" t="str">
        <f>VLOOKUP(Table13[[#This Row],[Capacitance]],Values!A$13:B$50,2,0)</f>
        <v>STOCK</v>
      </c>
      <c r="AE380" s="4" t="str">
        <f>CONCATENATE(Table13[[#This Row],[Capacitance]],Table13[[#This Row],[Stock]])</f>
        <v>10ÂuF</v>
      </c>
    </row>
    <row r="381" spans="1:31" hidden="1">
      <c r="A381" t="s">
        <v>28</v>
      </c>
      <c r="B381" t="s">
        <v>1297</v>
      </c>
      <c r="C381" t="s">
        <v>2389</v>
      </c>
      <c r="D381" t="s">
        <v>2390</v>
      </c>
      <c r="E381" t="s">
        <v>32</v>
      </c>
      <c r="F381" t="s">
        <v>2391</v>
      </c>
      <c r="G381">
        <v>0</v>
      </c>
      <c r="H381">
        <v>0</v>
      </c>
      <c r="I381">
        <v>0.38</v>
      </c>
      <c r="J381">
        <v>0</v>
      </c>
      <c r="K381">
        <v>1</v>
      </c>
      <c r="L381" t="s">
        <v>34</v>
      </c>
      <c r="M381" t="s">
        <v>35</v>
      </c>
      <c r="N381" t="s">
        <v>6751</v>
      </c>
      <c r="O381" t="s">
        <v>52</v>
      </c>
      <c r="P381" t="s">
        <v>590</v>
      </c>
      <c r="Q381" t="s">
        <v>54</v>
      </c>
      <c r="R381" t="s">
        <v>40</v>
      </c>
      <c r="S381" t="s">
        <v>55</v>
      </c>
      <c r="T381" t="s">
        <v>42</v>
      </c>
      <c r="U381" t="s">
        <v>43</v>
      </c>
      <c r="V381" t="s">
        <v>1301</v>
      </c>
      <c r="W381" t="s">
        <v>1302</v>
      </c>
      <c r="X381" t="s">
        <v>43</v>
      </c>
      <c r="Y381" t="s">
        <v>1303</v>
      </c>
      <c r="Z381" t="s">
        <v>43</v>
      </c>
      <c r="AA381" t="s">
        <v>43</v>
      </c>
      <c r="AB381" t="s">
        <v>43</v>
      </c>
      <c r="AC381" s="4" t="str">
        <f>VLOOKUP(Table13[[#This Row],[Capacitance]],Values!A$13:B$50,2,0)</f>
        <v>STOCK</v>
      </c>
      <c r="AE381" s="4" t="str">
        <f>CONCATENATE(Table13[[#This Row],[Capacitance]],Table13[[#This Row],[Stock]])</f>
        <v>22ÂuF</v>
      </c>
    </row>
    <row r="382" spans="1:31" hidden="1">
      <c r="A382" t="s">
        <v>28</v>
      </c>
      <c r="B382" t="s">
        <v>1297</v>
      </c>
      <c r="C382" t="s">
        <v>1955</v>
      </c>
      <c r="D382" t="s">
        <v>1956</v>
      </c>
      <c r="E382" t="s">
        <v>32</v>
      </c>
      <c r="F382" t="s">
        <v>1957</v>
      </c>
      <c r="G382">
        <v>20544</v>
      </c>
      <c r="H382">
        <v>0</v>
      </c>
      <c r="I382">
        <v>0.27</v>
      </c>
      <c r="J382">
        <v>0</v>
      </c>
      <c r="K382">
        <v>1</v>
      </c>
      <c r="L382" t="s">
        <v>34</v>
      </c>
      <c r="M382" t="s">
        <v>35</v>
      </c>
      <c r="N382" t="s">
        <v>126</v>
      </c>
      <c r="O382" t="s">
        <v>72</v>
      </c>
      <c r="P382" t="s">
        <v>38</v>
      </c>
      <c r="Q382" t="s">
        <v>478</v>
      </c>
      <c r="R382" t="s">
        <v>40</v>
      </c>
      <c r="S382" t="s">
        <v>41</v>
      </c>
      <c r="T382" t="s">
        <v>42</v>
      </c>
      <c r="U382" t="s">
        <v>43</v>
      </c>
      <c r="V382" t="s">
        <v>1301</v>
      </c>
      <c r="W382" t="s">
        <v>1302</v>
      </c>
      <c r="X382" t="s">
        <v>43</v>
      </c>
      <c r="Y382" t="s">
        <v>1303</v>
      </c>
      <c r="Z382" t="s">
        <v>43</v>
      </c>
      <c r="AA382" t="s">
        <v>43</v>
      </c>
      <c r="AB382" t="s">
        <v>43</v>
      </c>
      <c r="AC382" s="4" t="e">
        <f>VLOOKUP(Table13[[#This Row],[Capacitance]],Values!A$13:B$50,2,0)</f>
        <v>#N/A</v>
      </c>
      <c r="AE382" s="4" t="str">
        <f>CONCATENATE(Table13[[#This Row],[Capacitance]],Table13[[#This Row],[Stock]])</f>
        <v>7500pF</v>
      </c>
    </row>
    <row r="383" spans="1:31" hidden="1">
      <c r="A383" t="s">
        <v>28</v>
      </c>
      <c r="B383" t="s">
        <v>1297</v>
      </c>
      <c r="C383" t="s">
        <v>1858</v>
      </c>
      <c r="D383" t="s">
        <v>1859</v>
      </c>
      <c r="E383" t="s">
        <v>32</v>
      </c>
      <c r="F383" t="s">
        <v>1860</v>
      </c>
      <c r="G383">
        <v>38650</v>
      </c>
      <c r="H383">
        <v>0</v>
      </c>
      <c r="I383">
        <v>0.16</v>
      </c>
      <c r="J383">
        <v>0</v>
      </c>
      <c r="K383">
        <v>1</v>
      </c>
      <c r="L383" t="s">
        <v>34</v>
      </c>
      <c r="M383" t="s">
        <v>35</v>
      </c>
      <c r="N383" t="s">
        <v>1141</v>
      </c>
      <c r="O383" t="s">
        <v>72</v>
      </c>
      <c r="P383" t="s">
        <v>38</v>
      </c>
      <c r="Q383" t="s">
        <v>73</v>
      </c>
      <c r="R383" t="s">
        <v>40</v>
      </c>
      <c r="S383" t="s">
        <v>41</v>
      </c>
      <c r="T383" t="s">
        <v>42</v>
      </c>
      <c r="U383" t="s">
        <v>43</v>
      </c>
      <c r="V383" t="s">
        <v>1301</v>
      </c>
      <c r="W383" t="s">
        <v>1302</v>
      </c>
      <c r="X383" t="s">
        <v>43</v>
      </c>
      <c r="Y383" t="s">
        <v>1303</v>
      </c>
      <c r="Z383" t="s">
        <v>43</v>
      </c>
      <c r="AA383" t="s">
        <v>43</v>
      </c>
      <c r="AB383" t="s">
        <v>43</v>
      </c>
      <c r="AC383" s="4" t="e">
        <f>VLOOKUP(Table13[[#This Row],[Capacitance]],Values!A$13:B$50,2,0)</f>
        <v>#N/A</v>
      </c>
      <c r="AE383" s="4" t="str">
        <f>CONCATENATE(Table13[[#This Row],[Capacitance]],Table13[[#This Row],[Stock]])</f>
        <v>750pF</v>
      </c>
    </row>
    <row r="384" spans="1:31" hidden="1">
      <c r="A384" t="s">
        <v>28</v>
      </c>
      <c r="B384" t="s">
        <v>1297</v>
      </c>
      <c r="C384" t="s">
        <v>1702</v>
      </c>
      <c r="D384" t="s">
        <v>1703</v>
      </c>
      <c r="E384" t="s">
        <v>32</v>
      </c>
      <c r="F384" t="s">
        <v>1704</v>
      </c>
      <c r="G384">
        <v>25410</v>
      </c>
      <c r="H384">
        <v>0</v>
      </c>
      <c r="I384">
        <v>0.12</v>
      </c>
      <c r="J384">
        <v>0</v>
      </c>
      <c r="K384">
        <v>1</v>
      </c>
      <c r="L384" t="s">
        <v>34</v>
      </c>
      <c r="M384" t="s">
        <v>35</v>
      </c>
      <c r="N384" t="s">
        <v>379</v>
      </c>
      <c r="O384" t="s">
        <v>37</v>
      </c>
      <c r="P384" t="s">
        <v>178</v>
      </c>
      <c r="Q384" t="s">
        <v>39</v>
      </c>
      <c r="R384" t="s">
        <v>40</v>
      </c>
      <c r="S384" t="s">
        <v>41</v>
      </c>
      <c r="T384" t="s">
        <v>42</v>
      </c>
      <c r="U384" t="s">
        <v>43</v>
      </c>
      <c r="V384" t="s">
        <v>1301</v>
      </c>
      <c r="W384" t="s">
        <v>1302</v>
      </c>
      <c r="X384" t="s">
        <v>43</v>
      </c>
      <c r="Y384" t="s">
        <v>1303</v>
      </c>
      <c r="Z384" t="s">
        <v>43</v>
      </c>
      <c r="AA384" t="s">
        <v>43</v>
      </c>
      <c r="AB384" t="s">
        <v>43</v>
      </c>
      <c r="AC384" s="4" t="str">
        <f>VLOOKUP(Table13[[#This Row],[Capacitance]],Values!A$13:B$50,2,0)</f>
        <v>STOCK</v>
      </c>
      <c r="AD384" t="s">
        <v>1247</v>
      </c>
      <c r="AE384" s="4" t="str">
        <f>CONCATENATE(Table13[[#This Row],[Capacitance]],Table13[[#This Row],[Stock]])</f>
        <v>560pFSTOCK</v>
      </c>
    </row>
    <row r="385" spans="1:31" hidden="1">
      <c r="A385" t="s">
        <v>28</v>
      </c>
      <c r="B385" t="s">
        <v>1297</v>
      </c>
      <c r="C385" t="s">
        <v>2401</v>
      </c>
      <c r="D385" t="s">
        <v>2402</v>
      </c>
      <c r="E385" t="s">
        <v>32</v>
      </c>
      <c r="F385" t="s">
        <v>2403</v>
      </c>
      <c r="G385">
        <v>50</v>
      </c>
      <c r="H385">
        <v>0</v>
      </c>
      <c r="I385">
        <v>0.1</v>
      </c>
      <c r="J385">
        <v>0</v>
      </c>
      <c r="K385">
        <v>1</v>
      </c>
      <c r="L385" t="s">
        <v>34</v>
      </c>
      <c r="M385" t="s">
        <v>35</v>
      </c>
      <c r="N385" t="s">
        <v>1265</v>
      </c>
      <c r="O385" t="s">
        <v>1257</v>
      </c>
      <c r="P385" t="s">
        <v>38</v>
      </c>
      <c r="Q385" t="s">
        <v>73</v>
      </c>
      <c r="R385" t="s">
        <v>40</v>
      </c>
      <c r="S385" t="s">
        <v>41</v>
      </c>
      <c r="T385" t="s">
        <v>42</v>
      </c>
      <c r="U385" t="s">
        <v>43</v>
      </c>
      <c r="V385" t="s">
        <v>1301</v>
      </c>
      <c r="W385" t="s">
        <v>1302</v>
      </c>
      <c r="X385" t="s">
        <v>43</v>
      </c>
      <c r="Y385" t="s">
        <v>1303</v>
      </c>
      <c r="Z385" t="s">
        <v>43</v>
      </c>
      <c r="AA385" t="s">
        <v>43</v>
      </c>
      <c r="AB385" t="s">
        <v>43</v>
      </c>
      <c r="AC385" s="4" t="e">
        <f>VLOOKUP(Table13[[#This Row],[Capacitance]],Values!A$13:B$50,2,0)</f>
        <v>#N/A</v>
      </c>
      <c r="AE385" s="4" t="str">
        <f>CONCATENATE(Table13[[#This Row],[Capacitance]],Table13[[#This Row],[Stock]])</f>
        <v>2.2pF</v>
      </c>
    </row>
    <row r="386" spans="1:31" hidden="1">
      <c r="A386" t="s">
        <v>28</v>
      </c>
      <c r="B386" t="s">
        <v>1297</v>
      </c>
      <c r="C386" t="s">
        <v>1631</v>
      </c>
      <c r="D386" t="s">
        <v>1632</v>
      </c>
      <c r="E386" t="s">
        <v>32</v>
      </c>
      <c r="F386" t="s">
        <v>1633</v>
      </c>
      <c r="G386">
        <v>23174</v>
      </c>
      <c r="H386">
        <v>0</v>
      </c>
      <c r="I386">
        <v>0.1</v>
      </c>
      <c r="J386">
        <v>0</v>
      </c>
      <c r="K386">
        <v>1</v>
      </c>
      <c r="L386" t="s">
        <v>34</v>
      </c>
      <c r="M386" t="s">
        <v>35</v>
      </c>
      <c r="N386" t="s">
        <v>1214</v>
      </c>
      <c r="O386" t="s">
        <v>72</v>
      </c>
      <c r="P386" t="s">
        <v>38</v>
      </c>
      <c r="Q386" t="s">
        <v>73</v>
      </c>
      <c r="R386" t="s">
        <v>40</v>
      </c>
      <c r="S386" t="s">
        <v>41</v>
      </c>
      <c r="T386" t="s">
        <v>42</v>
      </c>
      <c r="U386" t="s">
        <v>43</v>
      </c>
      <c r="V386" t="s">
        <v>1301</v>
      </c>
      <c r="W386" t="s">
        <v>1302</v>
      </c>
      <c r="X386" t="s">
        <v>43</v>
      </c>
      <c r="Y386" t="s">
        <v>1303</v>
      </c>
      <c r="Z386" t="s">
        <v>43</v>
      </c>
      <c r="AA386" t="s">
        <v>43</v>
      </c>
      <c r="AB386" t="s">
        <v>43</v>
      </c>
      <c r="AC386" s="4" t="e">
        <f>VLOOKUP(Table13[[#This Row],[Capacitance]],Values!A$13:B$50,2,0)</f>
        <v>#N/A</v>
      </c>
      <c r="AE386" s="4" t="str">
        <f>CONCATENATE(Table13[[#This Row],[Capacitance]],Table13[[#This Row],[Stock]])</f>
        <v>75pF</v>
      </c>
    </row>
    <row r="387" spans="1:31" hidden="1">
      <c r="A387" t="s">
        <v>28</v>
      </c>
      <c r="B387" t="s">
        <v>1297</v>
      </c>
      <c r="C387" t="s">
        <v>2407</v>
      </c>
      <c r="D387" t="s">
        <v>2408</v>
      </c>
      <c r="E387" t="s">
        <v>32</v>
      </c>
      <c r="F387" t="s">
        <v>2409</v>
      </c>
      <c r="G387">
        <v>0</v>
      </c>
      <c r="H387">
        <v>0</v>
      </c>
      <c r="I387">
        <v>0.16</v>
      </c>
      <c r="J387">
        <v>0</v>
      </c>
      <c r="K387">
        <v>1</v>
      </c>
      <c r="L387" t="s">
        <v>34</v>
      </c>
      <c r="M387" t="s">
        <v>35</v>
      </c>
      <c r="N387" t="s">
        <v>6761</v>
      </c>
      <c r="O387" t="s">
        <v>37</v>
      </c>
      <c r="P387" t="s">
        <v>38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1301</v>
      </c>
      <c r="W387" t="s">
        <v>1302</v>
      </c>
      <c r="X387" t="s">
        <v>43</v>
      </c>
      <c r="Y387" t="s">
        <v>1303</v>
      </c>
      <c r="Z387" t="s">
        <v>43</v>
      </c>
      <c r="AA387" t="s">
        <v>43</v>
      </c>
      <c r="AB387" t="s">
        <v>43</v>
      </c>
      <c r="AC387" s="4" t="e">
        <f>VLOOKUP(Table13[[#This Row],[Capacitance]],Values!A$13:B$50,2,0)</f>
        <v>#N/A</v>
      </c>
      <c r="AE387" s="4" t="str">
        <f>CONCATENATE(Table13[[#This Row],[Capacitance]],Table13[[#This Row],[Stock]])</f>
        <v>0.056ÂuF</v>
      </c>
    </row>
    <row r="388" spans="1:31" hidden="1">
      <c r="A388" t="s">
        <v>28</v>
      </c>
      <c r="B388" t="s">
        <v>1297</v>
      </c>
      <c r="C388" t="s">
        <v>2410</v>
      </c>
      <c r="D388" t="s">
        <v>2411</v>
      </c>
      <c r="E388" t="s">
        <v>32</v>
      </c>
      <c r="F388" t="s">
        <v>2412</v>
      </c>
      <c r="G388">
        <v>0</v>
      </c>
      <c r="H388">
        <v>0</v>
      </c>
      <c r="I388">
        <v>0.16</v>
      </c>
      <c r="J388">
        <v>0</v>
      </c>
      <c r="K388">
        <v>1</v>
      </c>
      <c r="L388" t="s">
        <v>34</v>
      </c>
      <c r="M388" t="s">
        <v>35</v>
      </c>
      <c r="N388" t="s">
        <v>516</v>
      </c>
      <c r="O388" t="s">
        <v>185</v>
      </c>
      <c r="P388" t="s">
        <v>38</v>
      </c>
      <c r="Q388" t="s">
        <v>73</v>
      </c>
      <c r="R388" t="s">
        <v>40</v>
      </c>
      <c r="S388" t="s">
        <v>41</v>
      </c>
      <c r="T388" t="s">
        <v>42</v>
      </c>
      <c r="U388" t="s">
        <v>43</v>
      </c>
      <c r="V388" t="s">
        <v>1301</v>
      </c>
      <c r="W388" t="s">
        <v>1302</v>
      </c>
      <c r="X388" t="s">
        <v>43</v>
      </c>
      <c r="Y388" t="s">
        <v>1303</v>
      </c>
      <c r="Z388" t="s">
        <v>43</v>
      </c>
      <c r="AA388" t="s">
        <v>43</v>
      </c>
      <c r="AB388" t="s">
        <v>43</v>
      </c>
      <c r="AC388" s="4" t="str">
        <f>VLOOKUP(Table13[[#This Row],[Capacitance]],Values!A$13:B$50,2,0)</f>
        <v>STOCK</v>
      </c>
      <c r="AE388" s="4" t="str">
        <f>CONCATENATE(Table13[[#This Row],[Capacitance]],Table13[[#This Row],[Stock]])</f>
        <v>15pF</v>
      </c>
    </row>
    <row r="389" spans="1:31" hidden="1">
      <c r="A389" t="s">
        <v>28</v>
      </c>
      <c r="B389" t="s">
        <v>1297</v>
      </c>
      <c r="C389" t="s">
        <v>2413</v>
      </c>
      <c r="D389" t="s">
        <v>2414</v>
      </c>
      <c r="E389" t="s">
        <v>32</v>
      </c>
      <c r="F389" t="s">
        <v>2415</v>
      </c>
      <c r="G389">
        <v>0</v>
      </c>
      <c r="H389">
        <v>0</v>
      </c>
      <c r="I389">
        <v>0.18</v>
      </c>
      <c r="J389">
        <v>0</v>
      </c>
      <c r="K389">
        <v>1</v>
      </c>
      <c r="L389" t="s">
        <v>34</v>
      </c>
      <c r="M389" t="s">
        <v>35</v>
      </c>
      <c r="N389" t="s">
        <v>36</v>
      </c>
      <c r="O389" t="s">
        <v>72</v>
      </c>
      <c r="P389" t="s">
        <v>38</v>
      </c>
      <c r="Q389" t="s">
        <v>73</v>
      </c>
      <c r="R389" t="s">
        <v>40</v>
      </c>
      <c r="S389" t="s">
        <v>41</v>
      </c>
      <c r="T389" t="s">
        <v>42</v>
      </c>
      <c r="U389" t="s">
        <v>43</v>
      </c>
      <c r="V389" t="s">
        <v>1301</v>
      </c>
      <c r="W389" t="s">
        <v>1302</v>
      </c>
      <c r="X389" t="s">
        <v>43</v>
      </c>
      <c r="Y389" t="s">
        <v>1303</v>
      </c>
      <c r="Z389" t="s">
        <v>43</v>
      </c>
      <c r="AA389" t="s">
        <v>43</v>
      </c>
      <c r="AB389" t="s">
        <v>43</v>
      </c>
      <c r="AC389" s="4" t="str">
        <f>VLOOKUP(Table13[[#This Row],[Capacitance]],Values!A$13:B$50,2,0)</f>
        <v>STOCK</v>
      </c>
      <c r="AE389" s="4" t="str">
        <f>CONCATENATE(Table13[[#This Row],[Capacitance]],Table13[[#This Row],[Stock]])</f>
        <v>10000pF</v>
      </c>
    </row>
    <row r="390" spans="1:31" hidden="1">
      <c r="A390" t="s">
        <v>28</v>
      </c>
      <c r="B390" t="s">
        <v>1297</v>
      </c>
      <c r="C390" t="s">
        <v>2251</v>
      </c>
      <c r="D390" t="s">
        <v>2252</v>
      </c>
      <c r="E390" t="s">
        <v>32</v>
      </c>
      <c r="F390" t="s">
        <v>2253</v>
      </c>
      <c r="G390">
        <v>5850</v>
      </c>
      <c r="H390">
        <v>0</v>
      </c>
      <c r="I390">
        <v>0.11</v>
      </c>
      <c r="J390">
        <v>0</v>
      </c>
      <c r="K390">
        <v>1</v>
      </c>
      <c r="L390" t="s">
        <v>34</v>
      </c>
      <c r="M390" t="s">
        <v>35</v>
      </c>
      <c r="N390" t="s">
        <v>1214</v>
      </c>
      <c r="O390" t="s">
        <v>72</v>
      </c>
      <c r="P390" t="s">
        <v>178</v>
      </c>
      <c r="Q390" t="s">
        <v>73</v>
      </c>
      <c r="R390" t="s">
        <v>40</v>
      </c>
      <c r="S390" t="s">
        <v>41</v>
      </c>
      <c r="T390" t="s">
        <v>42</v>
      </c>
      <c r="U390" t="s">
        <v>43</v>
      </c>
      <c r="V390" t="s">
        <v>1301</v>
      </c>
      <c r="W390" t="s">
        <v>1302</v>
      </c>
      <c r="X390" t="s">
        <v>43</v>
      </c>
      <c r="Y390" t="s">
        <v>1303</v>
      </c>
      <c r="Z390" t="s">
        <v>43</v>
      </c>
      <c r="AA390" t="s">
        <v>43</v>
      </c>
      <c r="AB390" t="s">
        <v>43</v>
      </c>
      <c r="AC390" s="4" t="e">
        <f>VLOOKUP(Table13[[#This Row],[Capacitance]],Values!A$13:B$50,2,0)</f>
        <v>#N/A</v>
      </c>
      <c r="AE390" s="4" t="str">
        <f>CONCATENATE(Table13[[#This Row],[Capacitance]],Table13[[#This Row],[Stock]])</f>
        <v>75pF</v>
      </c>
    </row>
    <row r="391" spans="1:31" hidden="1">
      <c r="A391" t="s">
        <v>28</v>
      </c>
      <c r="B391" t="s">
        <v>1297</v>
      </c>
      <c r="C391" t="s">
        <v>2419</v>
      </c>
      <c r="D391" t="s">
        <v>2420</v>
      </c>
      <c r="E391" t="s">
        <v>32</v>
      </c>
      <c r="F391" t="s">
        <v>2421</v>
      </c>
      <c r="G391">
        <v>0</v>
      </c>
      <c r="H391">
        <v>0</v>
      </c>
      <c r="I391">
        <v>0.21</v>
      </c>
      <c r="J391">
        <v>0</v>
      </c>
      <c r="K391">
        <v>1</v>
      </c>
      <c r="L391" t="s">
        <v>34</v>
      </c>
      <c r="M391" t="s">
        <v>35</v>
      </c>
      <c r="N391" t="s">
        <v>6748</v>
      </c>
      <c r="O391" t="s">
        <v>52</v>
      </c>
      <c r="P391" t="s">
        <v>64</v>
      </c>
      <c r="Q391" t="s">
        <v>54</v>
      </c>
      <c r="R391" t="s">
        <v>40</v>
      </c>
      <c r="S391" t="s">
        <v>55</v>
      </c>
      <c r="T391" t="s">
        <v>42</v>
      </c>
      <c r="U391" t="s">
        <v>43</v>
      </c>
      <c r="V391" t="s">
        <v>1301</v>
      </c>
      <c r="W391" t="s">
        <v>1302</v>
      </c>
      <c r="X391" t="s">
        <v>43</v>
      </c>
      <c r="Y391" t="s">
        <v>1303</v>
      </c>
      <c r="Z391" t="s">
        <v>43</v>
      </c>
      <c r="AA391" t="s">
        <v>43</v>
      </c>
      <c r="AB391" t="s">
        <v>43</v>
      </c>
      <c r="AC391" s="4" t="str">
        <f>VLOOKUP(Table13[[#This Row],[Capacitance]],Values!A$13:B$50,2,0)</f>
        <v>STOCK</v>
      </c>
      <c r="AE391" s="4" t="str">
        <f>CONCATENATE(Table13[[#This Row],[Capacitance]],Table13[[#This Row],[Stock]])</f>
        <v>10ÂuF</v>
      </c>
    </row>
    <row r="392" spans="1:31" hidden="1">
      <c r="A392" t="s">
        <v>28</v>
      </c>
      <c r="B392" t="s">
        <v>1297</v>
      </c>
      <c r="C392" t="s">
        <v>2422</v>
      </c>
      <c r="D392" t="s">
        <v>2423</v>
      </c>
      <c r="E392" t="s">
        <v>32</v>
      </c>
      <c r="F392" t="s">
        <v>2424</v>
      </c>
      <c r="G392">
        <v>0</v>
      </c>
      <c r="H392">
        <v>0</v>
      </c>
      <c r="I392">
        <v>0.25</v>
      </c>
      <c r="J392">
        <v>0</v>
      </c>
      <c r="K392">
        <v>1</v>
      </c>
      <c r="L392" t="s">
        <v>34</v>
      </c>
      <c r="M392" t="s">
        <v>35</v>
      </c>
      <c r="N392" t="s">
        <v>6751</v>
      </c>
      <c r="O392" t="s">
        <v>52</v>
      </c>
      <c r="P392" t="s">
        <v>53</v>
      </c>
      <c r="Q392" t="s">
        <v>54</v>
      </c>
      <c r="R392" t="s">
        <v>40</v>
      </c>
      <c r="S392" t="s">
        <v>55</v>
      </c>
      <c r="T392" t="s">
        <v>42</v>
      </c>
      <c r="U392" t="s">
        <v>43</v>
      </c>
      <c r="V392" t="s">
        <v>1301</v>
      </c>
      <c r="W392" t="s">
        <v>1302</v>
      </c>
      <c r="X392" t="s">
        <v>43</v>
      </c>
      <c r="Y392" t="s">
        <v>288</v>
      </c>
      <c r="Z392" t="s">
        <v>43</v>
      </c>
      <c r="AA392" t="s">
        <v>43</v>
      </c>
      <c r="AB392" t="s">
        <v>43</v>
      </c>
      <c r="AC392" s="4" t="str">
        <f>VLOOKUP(Table13[[#This Row],[Capacitance]],Values!A$13:B$50,2,0)</f>
        <v>STOCK</v>
      </c>
      <c r="AE392" s="4" t="str">
        <f>CONCATENATE(Table13[[#This Row],[Capacitance]],Table13[[#This Row],[Stock]])</f>
        <v>22ÂuF</v>
      </c>
    </row>
    <row r="393" spans="1:31" hidden="1">
      <c r="A393" t="s">
        <v>28</v>
      </c>
      <c r="B393" t="s">
        <v>1297</v>
      </c>
      <c r="C393" t="s">
        <v>1767</v>
      </c>
      <c r="D393" t="s">
        <v>1768</v>
      </c>
      <c r="E393" t="s">
        <v>32</v>
      </c>
      <c r="F393" t="s">
        <v>1769</v>
      </c>
      <c r="G393">
        <v>94535</v>
      </c>
      <c r="H393">
        <v>0</v>
      </c>
      <c r="I393">
        <v>0.12</v>
      </c>
      <c r="J393">
        <v>0</v>
      </c>
      <c r="K393">
        <v>1</v>
      </c>
      <c r="L393" t="s">
        <v>34</v>
      </c>
      <c r="M393" t="s">
        <v>35</v>
      </c>
      <c r="N393" t="s">
        <v>1233</v>
      </c>
      <c r="O393" t="s">
        <v>72</v>
      </c>
      <c r="P393" t="s">
        <v>38</v>
      </c>
      <c r="Q393" t="s">
        <v>73</v>
      </c>
      <c r="R393" t="s">
        <v>40</v>
      </c>
      <c r="S393" t="s">
        <v>41</v>
      </c>
      <c r="T393" t="s">
        <v>42</v>
      </c>
      <c r="U393" t="s">
        <v>43</v>
      </c>
      <c r="V393" t="s">
        <v>1301</v>
      </c>
      <c r="W393" t="s">
        <v>1302</v>
      </c>
      <c r="X393" t="s">
        <v>43</v>
      </c>
      <c r="Y393" t="s">
        <v>1303</v>
      </c>
      <c r="Z393" t="s">
        <v>43</v>
      </c>
      <c r="AA393" t="s">
        <v>43</v>
      </c>
      <c r="AB393" t="s">
        <v>43</v>
      </c>
      <c r="AC393" s="4" t="e">
        <f>VLOOKUP(Table13[[#This Row],[Capacitance]],Values!A$13:B$50,2,0)</f>
        <v>#N/A</v>
      </c>
      <c r="AE393" s="4" t="str">
        <f>CONCATENATE(Table13[[#This Row],[Capacitance]],Table13[[#This Row],[Stock]])</f>
        <v>820pF</v>
      </c>
    </row>
    <row r="394" spans="1:31" hidden="1">
      <c r="A394" t="s">
        <v>28</v>
      </c>
      <c r="B394" t="s">
        <v>1297</v>
      </c>
      <c r="C394" t="s">
        <v>1454</v>
      </c>
      <c r="D394" t="s">
        <v>1455</v>
      </c>
      <c r="E394" t="s">
        <v>32</v>
      </c>
      <c r="F394" t="s">
        <v>1456</v>
      </c>
      <c r="G394">
        <v>71674</v>
      </c>
      <c r="H394">
        <v>0</v>
      </c>
      <c r="I394">
        <v>0.1</v>
      </c>
      <c r="J394">
        <v>0</v>
      </c>
      <c r="K394">
        <v>1</v>
      </c>
      <c r="L394" t="s">
        <v>34</v>
      </c>
      <c r="M394" t="s">
        <v>35</v>
      </c>
      <c r="N394" t="s">
        <v>918</v>
      </c>
      <c r="O394" t="s">
        <v>72</v>
      </c>
      <c r="P394" t="s">
        <v>38</v>
      </c>
      <c r="Q394" t="s">
        <v>73</v>
      </c>
      <c r="R394" t="s">
        <v>40</v>
      </c>
      <c r="S394" t="s">
        <v>41</v>
      </c>
      <c r="T394" t="s">
        <v>42</v>
      </c>
      <c r="U394" t="s">
        <v>43</v>
      </c>
      <c r="V394" t="s">
        <v>1301</v>
      </c>
      <c r="W394" t="s">
        <v>1302</v>
      </c>
      <c r="X394" t="s">
        <v>43</v>
      </c>
      <c r="Y394" t="s">
        <v>1303</v>
      </c>
      <c r="Z394" t="s">
        <v>43</v>
      </c>
      <c r="AA394" t="s">
        <v>43</v>
      </c>
      <c r="AB394" t="s">
        <v>43</v>
      </c>
      <c r="AC394" s="4" t="e">
        <f>VLOOKUP(Table13[[#This Row],[Capacitance]],Values!A$13:B$50,2,0)</f>
        <v>#N/A</v>
      </c>
      <c r="AE394" s="4" t="str">
        <f>CONCATENATE(Table13[[#This Row],[Capacitance]],Table13[[#This Row],[Stock]])</f>
        <v>82pF</v>
      </c>
    </row>
    <row r="395" spans="1:31" hidden="1">
      <c r="A395" t="s">
        <v>28</v>
      </c>
      <c r="B395" t="s">
        <v>1297</v>
      </c>
      <c r="C395" t="s">
        <v>2430</v>
      </c>
      <c r="D395" t="s">
        <v>2431</v>
      </c>
      <c r="E395" t="s">
        <v>32</v>
      </c>
      <c r="F395" t="s">
        <v>2432</v>
      </c>
      <c r="G395">
        <v>0</v>
      </c>
      <c r="H395">
        <v>0</v>
      </c>
      <c r="I395">
        <v>0.1</v>
      </c>
      <c r="J395">
        <v>0</v>
      </c>
      <c r="K395">
        <v>1</v>
      </c>
      <c r="L395" t="s">
        <v>34</v>
      </c>
      <c r="M395" t="s">
        <v>35</v>
      </c>
      <c r="N395" t="s">
        <v>1262</v>
      </c>
      <c r="O395" t="s">
        <v>1257</v>
      </c>
      <c r="P395" t="s">
        <v>38</v>
      </c>
      <c r="Q395" t="s">
        <v>73</v>
      </c>
      <c r="R395" t="s">
        <v>40</v>
      </c>
      <c r="S395" t="s">
        <v>41</v>
      </c>
      <c r="T395" t="s">
        <v>42</v>
      </c>
      <c r="U395" t="s">
        <v>43</v>
      </c>
      <c r="V395" t="s">
        <v>1301</v>
      </c>
      <c r="W395" t="s">
        <v>1302</v>
      </c>
      <c r="X395" t="s">
        <v>43</v>
      </c>
      <c r="Y395" t="s">
        <v>1303</v>
      </c>
      <c r="Z395" t="s">
        <v>43</v>
      </c>
      <c r="AA395" t="s">
        <v>43</v>
      </c>
      <c r="AB395" t="s">
        <v>43</v>
      </c>
      <c r="AC395" s="4" t="e">
        <f>VLOOKUP(Table13[[#This Row],[Capacitance]],Values!A$13:B$50,2,0)</f>
        <v>#N/A</v>
      </c>
      <c r="AE395" s="4" t="str">
        <f>CONCATENATE(Table13[[#This Row],[Capacitance]],Table13[[#This Row],[Stock]])</f>
        <v>1.8pF</v>
      </c>
    </row>
    <row r="396" spans="1:31" hidden="1">
      <c r="A396" t="s">
        <v>28</v>
      </c>
      <c r="B396" t="s">
        <v>1297</v>
      </c>
      <c r="C396" t="s">
        <v>2433</v>
      </c>
      <c r="D396" t="s">
        <v>2434</v>
      </c>
      <c r="E396" t="s">
        <v>32</v>
      </c>
      <c r="F396" t="s">
        <v>1330</v>
      </c>
      <c r="G396">
        <v>0</v>
      </c>
      <c r="H396">
        <v>0</v>
      </c>
      <c r="I396">
        <v>0.1</v>
      </c>
      <c r="J396">
        <v>0</v>
      </c>
      <c r="K396">
        <v>1</v>
      </c>
      <c r="L396" t="s">
        <v>34</v>
      </c>
      <c r="M396" t="s">
        <v>35</v>
      </c>
      <c r="N396" t="s">
        <v>6749</v>
      </c>
      <c r="O396" t="s">
        <v>37</v>
      </c>
      <c r="P396" t="s">
        <v>78</v>
      </c>
      <c r="Q396" t="s">
        <v>54</v>
      </c>
      <c r="R396" t="s">
        <v>40</v>
      </c>
      <c r="S396" t="s">
        <v>55</v>
      </c>
      <c r="T396" t="s">
        <v>42</v>
      </c>
      <c r="U396" t="s">
        <v>43</v>
      </c>
      <c r="V396" t="s">
        <v>1301</v>
      </c>
      <c r="W396" t="s">
        <v>1302</v>
      </c>
      <c r="X396" t="s">
        <v>43</v>
      </c>
      <c r="Y396" t="s">
        <v>1303</v>
      </c>
      <c r="Z396" t="s">
        <v>43</v>
      </c>
      <c r="AA396" t="s">
        <v>43</v>
      </c>
      <c r="AB396" t="s">
        <v>43</v>
      </c>
      <c r="AC396" s="4" t="str">
        <f>VLOOKUP(Table13[[#This Row],[Capacitance]],Values!A$13:B$50,2,0)</f>
        <v>STOCK</v>
      </c>
      <c r="AE396" s="4" t="str">
        <f>CONCATENATE(Table13[[#This Row],[Capacitance]],Table13[[#This Row],[Stock]])</f>
        <v>1ÂuF</v>
      </c>
    </row>
    <row r="397" spans="1:31" hidden="1">
      <c r="A397" t="s">
        <v>28</v>
      </c>
      <c r="B397" t="s">
        <v>1297</v>
      </c>
      <c r="C397" t="s">
        <v>2435</v>
      </c>
      <c r="D397" t="s">
        <v>2436</v>
      </c>
      <c r="E397" t="s">
        <v>32</v>
      </c>
      <c r="F397" t="s">
        <v>2437</v>
      </c>
      <c r="G397">
        <v>0</v>
      </c>
      <c r="H397">
        <v>0</v>
      </c>
      <c r="I397">
        <v>0.19</v>
      </c>
      <c r="J397">
        <v>0</v>
      </c>
      <c r="K397">
        <v>1</v>
      </c>
      <c r="L397" t="s">
        <v>34</v>
      </c>
      <c r="M397" t="s">
        <v>35</v>
      </c>
      <c r="N397" t="s">
        <v>6750</v>
      </c>
      <c r="O397" t="s">
        <v>52</v>
      </c>
      <c r="P397" t="s">
        <v>730</v>
      </c>
      <c r="Q397" t="s">
        <v>54</v>
      </c>
      <c r="R397" t="s">
        <v>40</v>
      </c>
      <c r="S397" t="s">
        <v>55</v>
      </c>
      <c r="T397" t="s">
        <v>42</v>
      </c>
      <c r="U397" t="s">
        <v>43</v>
      </c>
      <c r="V397" t="s">
        <v>1301</v>
      </c>
      <c r="W397" t="s">
        <v>1302</v>
      </c>
      <c r="X397" t="s">
        <v>43</v>
      </c>
      <c r="Y397" t="s">
        <v>1303</v>
      </c>
      <c r="Z397" t="s">
        <v>43</v>
      </c>
      <c r="AA397" t="s">
        <v>43</v>
      </c>
      <c r="AB397" t="s">
        <v>43</v>
      </c>
      <c r="AC397" s="4" t="str">
        <f>VLOOKUP(Table13[[#This Row],[Capacitance]],Values!A$13:B$50,2,0)</f>
        <v>STOCK</v>
      </c>
      <c r="AE397" s="4" t="str">
        <f>CONCATENATE(Table13[[#This Row],[Capacitance]],Table13[[#This Row],[Stock]])</f>
        <v>2.2ÂuF</v>
      </c>
    </row>
    <row r="398" spans="1:31" hidden="1">
      <c r="A398" t="s">
        <v>28</v>
      </c>
      <c r="B398" t="s">
        <v>1297</v>
      </c>
      <c r="C398" t="s">
        <v>2438</v>
      </c>
      <c r="D398" t="s">
        <v>2439</v>
      </c>
      <c r="E398" t="s">
        <v>32</v>
      </c>
      <c r="F398" t="s">
        <v>2440</v>
      </c>
      <c r="G398">
        <v>0</v>
      </c>
      <c r="H398">
        <v>0</v>
      </c>
      <c r="I398">
        <v>0.28000000000000003</v>
      </c>
      <c r="J398">
        <v>0</v>
      </c>
      <c r="K398">
        <v>1</v>
      </c>
      <c r="L398" t="s">
        <v>34</v>
      </c>
      <c r="M398" t="s">
        <v>35</v>
      </c>
      <c r="N398" t="s">
        <v>6751</v>
      </c>
      <c r="O398" t="s">
        <v>52</v>
      </c>
      <c r="P398" t="s">
        <v>53</v>
      </c>
      <c r="Q398" t="s">
        <v>2441</v>
      </c>
      <c r="R398" t="s">
        <v>40</v>
      </c>
      <c r="S398" t="s">
        <v>55</v>
      </c>
      <c r="T398" t="s">
        <v>42</v>
      </c>
      <c r="U398" t="s">
        <v>43</v>
      </c>
      <c r="V398" t="s">
        <v>1301</v>
      </c>
      <c r="W398" t="s">
        <v>1302</v>
      </c>
      <c r="X398" t="s">
        <v>43</v>
      </c>
      <c r="Y398" t="s">
        <v>288</v>
      </c>
      <c r="Z398" t="s">
        <v>43</v>
      </c>
      <c r="AA398" t="s">
        <v>43</v>
      </c>
      <c r="AB398" t="s">
        <v>43</v>
      </c>
      <c r="AC398" s="4" t="str">
        <f>VLOOKUP(Table13[[#This Row],[Capacitance]],Values!A$13:B$50,2,0)</f>
        <v>STOCK</v>
      </c>
      <c r="AE398" s="4" t="str">
        <f>CONCATENATE(Table13[[#This Row],[Capacitance]],Table13[[#This Row],[Stock]])</f>
        <v>22ÂuF</v>
      </c>
    </row>
    <row r="399" spans="1:31" hidden="1">
      <c r="A399" t="s">
        <v>28</v>
      </c>
      <c r="B399" t="s">
        <v>1297</v>
      </c>
      <c r="C399" t="s">
        <v>2442</v>
      </c>
      <c r="D399" t="s">
        <v>2443</v>
      </c>
      <c r="E399" t="s">
        <v>32</v>
      </c>
      <c r="F399" t="s">
        <v>2444</v>
      </c>
      <c r="G399">
        <v>0</v>
      </c>
      <c r="H399">
        <v>0</v>
      </c>
      <c r="I399">
        <v>0.28000000000000003</v>
      </c>
      <c r="J399">
        <v>0</v>
      </c>
      <c r="K399">
        <v>1</v>
      </c>
      <c r="L399" t="s">
        <v>34</v>
      </c>
      <c r="M399" t="s">
        <v>35</v>
      </c>
      <c r="N399" t="s">
        <v>6751</v>
      </c>
      <c r="O399" t="s">
        <v>52</v>
      </c>
      <c r="P399" t="s">
        <v>53</v>
      </c>
      <c r="Q399" t="s">
        <v>115</v>
      </c>
      <c r="R399" t="s">
        <v>40</v>
      </c>
      <c r="S399" t="s">
        <v>116</v>
      </c>
      <c r="T399" t="s">
        <v>42</v>
      </c>
      <c r="U399" t="s">
        <v>43</v>
      </c>
      <c r="V399" t="s">
        <v>1301</v>
      </c>
      <c r="W399" t="s">
        <v>1302</v>
      </c>
      <c r="X399" t="s">
        <v>43</v>
      </c>
      <c r="Y399" t="s">
        <v>288</v>
      </c>
      <c r="Z399" t="s">
        <v>43</v>
      </c>
      <c r="AA399" t="s">
        <v>43</v>
      </c>
      <c r="AB399" t="s">
        <v>43</v>
      </c>
      <c r="AC399" s="4" t="str">
        <f>VLOOKUP(Table13[[#This Row],[Capacitance]],Values!A$13:B$50,2,0)</f>
        <v>STOCK</v>
      </c>
      <c r="AE399" s="4" t="str">
        <f>CONCATENATE(Table13[[#This Row],[Capacitance]],Table13[[#This Row],[Stock]])</f>
        <v>22ÂuF</v>
      </c>
    </row>
    <row r="400" spans="1:31" hidden="1">
      <c r="A400" t="s">
        <v>28</v>
      </c>
      <c r="B400" t="s">
        <v>1297</v>
      </c>
      <c r="C400" t="s">
        <v>2445</v>
      </c>
      <c r="D400" t="s">
        <v>2446</v>
      </c>
      <c r="E400" t="s">
        <v>32</v>
      </c>
      <c r="F400" t="s">
        <v>2447</v>
      </c>
      <c r="G400">
        <v>0</v>
      </c>
      <c r="H400">
        <v>0</v>
      </c>
      <c r="I400">
        <v>0.31</v>
      </c>
      <c r="J400">
        <v>0</v>
      </c>
      <c r="K400">
        <v>1</v>
      </c>
      <c r="L400" t="s">
        <v>34</v>
      </c>
      <c r="M400" t="s">
        <v>35</v>
      </c>
      <c r="N400" t="s">
        <v>6751</v>
      </c>
      <c r="O400" t="s">
        <v>52</v>
      </c>
      <c r="P400" t="s">
        <v>64</v>
      </c>
      <c r="Q400" t="s">
        <v>54</v>
      </c>
      <c r="R400" t="s">
        <v>40</v>
      </c>
      <c r="S400" t="s">
        <v>55</v>
      </c>
      <c r="T400" t="s">
        <v>42</v>
      </c>
      <c r="U400" t="s">
        <v>43</v>
      </c>
      <c r="V400" t="s">
        <v>1301</v>
      </c>
      <c r="W400" t="s">
        <v>1302</v>
      </c>
      <c r="X400" t="s">
        <v>43</v>
      </c>
      <c r="Y400" t="s">
        <v>288</v>
      </c>
      <c r="Z400" t="s">
        <v>43</v>
      </c>
      <c r="AA400" t="s">
        <v>43</v>
      </c>
      <c r="AB400" t="s">
        <v>43</v>
      </c>
      <c r="AC400" s="4" t="str">
        <f>VLOOKUP(Table13[[#This Row],[Capacitance]],Values!A$13:B$50,2,0)</f>
        <v>STOCK</v>
      </c>
      <c r="AE400" s="4" t="str">
        <f>CONCATENATE(Table13[[#This Row],[Capacitance]],Table13[[#This Row],[Stock]])</f>
        <v>22ÂuF</v>
      </c>
    </row>
    <row r="401" spans="1:31" hidden="1">
      <c r="A401" t="s">
        <v>28</v>
      </c>
      <c r="B401" t="s">
        <v>1297</v>
      </c>
      <c r="C401" t="s">
        <v>2448</v>
      </c>
      <c r="D401" t="s">
        <v>2449</v>
      </c>
      <c r="E401" t="s">
        <v>32</v>
      </c>
      <c r="F401" t="s">
        <v>2450</v>
      </c>
      <c r="G401">
        <v>0</v>
      </c>
      <c r="H401">
        <v>0</v>
      </c>
      <c r="I401" t="s">
        <v>1067</v>
      </c>
      <c r="J401">
        <v>0</v>
      </c>
      <c r="K401">
        <v>1</v>
      </c>
      <c r="L401" t="s">
        <v>34</v>
      </c>
      <c r="M401" t="s">
        <v>35</v>
      </c>
      <c r="N401" t="s">
        <v>6745</v>
      </c>
      <c r="O401" t="s">
        <v>189</v>
      </c>
      <c r="P401" t="s">
        <v>38</v>
      </c>
      <c r="Q401" t="s">
        <v>190</v>
      </c>
      <c r="R401" t="s">
        <v>40</v>
      </c>
      <c r="S401" t="s">
        <v>191</v>
      </c>
      <c r="T401" t="s">
        <v>42</v>
      </c>
      <c r="U401" t="s">
        <v>43</v>
      </c>
      <c r="V401" t="s">
        <v>1301</v>
      </c>
      <c r="W401" t="s">
        <v>1302</v>
      </c>
      <c r="X401" t="s">
        <v>43</v>
      </c>
      <c r="Y401" t="s">
        <v>1303</v>
      </c>
      <c r="Z401" t="s">
        <v>43</v>
      </c>
      <c r="AA401" t="s">
        <v>43</v>
      </c>
      <c r="AB401" t="s">
        <v>43</v>
      </c>
      <c r="AC401" s="4" t="str">
        <f>VLOOKUP(Table13[[#This Row],[Capacitance]],Values!A$13:B$50,2,0)</f>
        <v>STOCK</v>
      </c>
      <c r="AE401" s="4" t="str">
        <f>CONCATENATE(Table13[[#This Row],[Capacitance]],Table13[[#This Row],[Stock]])</f>
        <v>0.1ÂuF</v>
      </c>
    </row>
    <row r="402" spans="1:31" hidden="1">
      <c r="A402" t="s">
        <v>28</v>
      </c>
      <c r="B402" t="s">
        <v>1297</v>
      </c>
      <c r="C402" t="s">
        <v>2290</v>
      </c>
      <c r="D402" t="s">
        <v>2291</v>
      </c>
      <c r="E402" t="s">
        <v>32</v>
      </c>
      <c r="F402" t="s">
        <v>2292</v>
      </c>
      <c r="G402">
        <v>7207</v>
      </c>
      <c r="H402">
        <v>0</v>
      </c>
      <c r="I402">
        <v>0.1</v>
      </c>
      <c r="J402">
        <v>0</v>
      </c>
      <c r="K402">
        <v>1</v>
      </c>
      <c r="L402" t="s">
        <v>34</v>
      </c>
      <c r="M402" t="s">
        <v>35</v>
      </c>
      <c r="N402" t="s">
        <v>379</v>
      </c>
      <c r="O402" t="s">
        <v>37</v>
      </c>
      <c r="P402" t="s">
        <v>38</v>
      </c>
      <c r="Q402" t="s">
        <v>39</v>
      </c>
      <c r="R402" t="s">
        <v>40</v>
      </c>
      <c r="S402" t="s">
        <v>41</v>
      </c>
      <c r="T402" t="s">
        <v>42</v>
      </c>
      <c r="U402" t="s">
        <v>43</v>
      </c>
      <c r="V402" t="s">
        <v>1301</v>
      </c>
      <c r="W402" t="s">
        <v>1302</v>
      </c>
      <c r="X402" t="s">
        <v>43</v>
      </c>
      <c r="Y402" t="s">
        <v>1303</v>
      </c>
      <c r="Z402" t="s">
        <v>43</v>
      </c>
      <c r="AA402" t="s">
        <v>43</v>
      </c>
      <c r="AB402" t="s">
        <v>43</v>
      </c>
      <c r="AC402" s="4" t="str">
        <f>VLOOKUP(Table13[[#This Row],[Capacitance]],Values!A$13:B$50,2,0)</f>
        <v>STOCK</v>
      </c>
      <c r="AE402" s="4" t="str">
        <f>CONCATENATE(Table13[[#This Row],[Capacitance]],Table13[[#This Row],[Stock]])</f>
        <v>560pF</v>
      </c>
    </row>
    <row r="403" spans="1:31" hidden="1">
      <c r="A403" t="s">
        <v>28</v>
      </c>
      <c r="B403" t="s">
        <v>1297</v>
      </c>
      <c r="C403" t="s">
        <v>2454</v>
      </c>
      <c r="D403" t="s">
        <v>2455</v>
      </c>
      <c r="E403" t="s">
        <v>32</v>
      </c>
      <c r="F403" t="s">
        <v>2456</v>
      </c>
      <c r="G403">
        <v>0</v>
      </c>
      <c r="H403">
        <v>0</v>
      </c>
      <c r="I403" t="s">
        <v>1067</v>
      </c>
      <c r="J403">
        <v>0</v>
      </c>
      <c r="K403">
        <v>1</v>
      </c>
      <c r="L403" t="s">
        <v>34</v>
      </c>
      <c r="M403" t="s">
        <v>35</v>
      </c>
      <c r="N403" t="s">
        <v>36</v>
      </c>
      <c r="O403" t="s">
        <v>37</v>
      </c>
      <c r="P403" t="s">
        <v>78</v>
      </c>
      <c r="Q403" t="s">
        <v>39</v>
      </c>
      <c r="R403" t="s">
        <v>40</v>
      </c>
      <c r="S403" t="s">
        <v>41</v>
      </c>
      <c r="T403" t="s">
        <v>42</v>
      </c>
      <c r="U403" t="s">
        <v>43</v>
      </c>
      <c r="V403" t="s">
        <v>1301</v>
      </c>
      <c r="W403" t="s">
        <v>1302</v>
      </c>
      <c r="X403" t="s">
        <v>43</v>
      </c>
      <c r="Y403" t="s">
        <v>1303</v>
      </c>
      <c r="Z403" t="s">
        <v>43</v>
      </c>
      <c r="AA403" t="s">
        <v>43</v>
      </c>
      <c r="AB403" t="s">
        <v>43</v>
      </c>
      <c r="AC403" s="4" t="str">
        <f>VLOOKUP(Table13[[#This Row],[Capacitance]],Values!A$13:B$50,2,0)</f>
        <v>STOCK</v>
      </c>
      <c r="AE403" s="4" t="str">
        <f>CONCATENATE(Table13[[#This Row],[Capacitance]],Table13[[#This Row],[Stock]])</f>
        <v>10000pF</v>
      </c>
    </row>
    <row r="404" spans="1:31" hidden="1">
      <c r="A404" t="s">
        <v>28</v>
      </c>
      <c r="B404" t="s">
        <v>1297</v>
      </c>
      <c r="C404" t="s">
        <v>2457</v>
      </c>
      <c r="D404" t="s">
        <v>2458</v>
      </c>
      <c r="E404" t="s">
        <v>32</v>
      </c>
      <c r="F404" t="s">
        <v>2459</v>
      </c>
      <c r="G404">
        <v>0</v>
      </c>
      <c r="H404">
        <v>0</v>
      </c>
      <c r="I404" t="s">
        <v>1067</v>
      </c>
      <c r="J404">
        <v>0</v>
      </c>
      <c r="K404">
        <v>1</v>
      </c>
      <c r="L404" t="s">
        <v>34</v>
      </c>
      <c r="M404" t="s">
        <v>35</v>
      </c>
      <c r="N404" t="s">
        <v>36</v>
      </c>
      <c r="O404" t="s">
        <v>189</v>
      </c>
      <c r="P404" t="s">
        <v>83</v>
      </c>
      <c r="Q404" t="s">
        <v>190</v>
      </c>
      <c r="R404" t="s">
        <v>40</v>
      </c>
      <c r="S404" t="s">
        <v>191</v>
      </c>
      <c r="T404" t="s">
        <v>42</v>
      </c>
      <c r="U404" t="s">
        <v>43</v>
      </c>
      <c r="V404" t="s">
        <v>1301</v>
      </c>
      <c r="W404" t="s">
        <v>1302</v>
      </c>
      <c r="X404" t="s">
        <v>43</v>
      </c>
      <c r="Y404" t="s">
        <v>1303</v>
      </c>
      <c r="Z404" t="s">
        <v>43</v>
      </c>
      <c r="AA404" t="s">
        <v>43</v>
      </c>
      <c r="AB404" t="s">
        <v>43</v>
      </c>
      <c r="AC404" s="4" t="str">
        <f>VLOOKUP(Table13[[#This Row],[Capacitance]],Values!A$13:B$50,2,0)</f>
        <v>STOCK</v>
      </c>
      <c r="AE404" s="4" t="str">
        <f>CONCATENATE(Table13[[#This Row],[Capacitance]],Table13[[#This Row],[Stock]])</f>
        <v>10000pF</v>
      </c>
    </row>
    <row r="405" spans="1:31" hidden="1">
      <c r="A405" t="s">
        <v>28</v>
      </c>
      <c r="B405" t="s">
        <v>1297</v>
      </c>
      <c r="C405" t="s">
        <v>2460</v>
      </c>
      <c r="D405" t="s">
        <v>2461</v>
      </c>
      <c r="E405" t="s">
        <v>32</v>
      </c>
      <c r="F405" t="s">
        <v>2462</v>
      </c>
      <c r="G405">
        <v>0</v>
      </c>
      <c r="H405">
        <v>0</v>
      </c>
      <c r="I405" t="s">
        <v>1067</v>
      </c>
      <c r="J405">
        <v>0</v>
      </c>
      <c r="K405">
        <v>1</v>
      </c>
      <c r="L405" t="s">
        <v>34</v>
      </c>
      <c r="M405" t="s">
        <v>35</v>
      </c>
      <c r="N405" t="s">
        <v>304</v>
      </c>
      <c r="O405" t="s">
        <v>189</v>
      </c>
      <c r="P405" t="s">
        <v>38</v>
      </c>
      <c r="Q405" t="s">
        <v>190</v>
      </c>
      <c r="R405" t="s">
        <v>40</v>
      </c>
      <c r="S405" t="s">
        <v>191</v>
      </c>
      <c r="T405" t="s">
        <v>42</v>
      </c>
      <c r="U405" t="s">
        <v>43</v>
      </c>
      <c r="V405" t="s">
        <v>1301</v>
      </c>
      <c r="W405" t="s">
        <v>1302</v>
      </c>
      <c r="X405" t="s">
        <v>43</v>
      </c>
      <c r="Y405" t="s">
        <v>1303</v>
      </c>
      <c r="Z405" t="s">
        <v>43</v>
      </c>
      <c r="AA405" t="s">
        <v>43</v>
      </c>
      <c r="AB405" t="s">
        <v>43</v>
      </c>
      <c r="AC405" s="4" t="str">
        <f>VLOOKUP(Table13[[#This Row],[Capacitance]],Values!A$13:B$50,2,0)</f>
        <v>STOCK</v>
      </c>
      <c r="AE405" s="4" t="str">
        <f>CONCATENATE(Table13[[#This Row],[Capacitance]],Table13[[#This Row],[Stock]])</f>
        <v>2200pF</v>
      </c>
    </row>
    <row r="406" spans="1:31" hidden="1">
      <c r="A406" t="s">
        <v>28</v>
      </c>
      <c r="B406" t="s">
        <v>1297</v>
      </c>
      <c r="C406" t="s">
        <v>2463</v>
      </c>
      <c r="D406" t="s">
        <v>2464</v>
      </c>
      <c r="E406" t="s">
        <v>32</v>
      </c>
      <c r="F406" t="s">
        <v>2465</v>
      </c>
      <c r="G406">
        <v>0</v>
      </c>
      <c r="H406">
        <v>0</v>
      </c>
      <c r="I406" t="s">
        <v>1067</v>
      </c>
      <c r="J406">
        <v>0</v>
      </c>
      <c r="K406">
        <v>1</v>
      </c>
      <c r="L406" t="s">
        <v>34</v>
      </c>
      <c r="M406" t="s">
        <v>35</v>
      </c>
      <c r="N406" t="s">
        <v>71</v>
      </c>
      <c r="O406" t="s">
        <v>189</v>
      </c>
      <c r="P406" t="s">
        <v>38</v>
      </c>
      <c r="Q406" t="s">
        <v>190</v>
      </c>
      <c r="R406" t="s">
        <v>40</v>
      </c>
      <c r="S406" t="s">
        <v>191</v>
      </c>
      <c r="T406" t="s">
        <v>42</v>
      </c>
      <c r="U406" t="s">
        <v>43</v>
      </c>
      <c r="V406" t="s">
        <v>1301</v>
      </c>
      <c r="W406" t="s">
        <v>1302</v>
      </c>
      <c r="X406" t="s">
        <v>43</v>
      </c>
      <c r="Y406" t="s">
        <v>1303</v>
      </c>
      <c r="Z406" t="s">
        <v>43</v>
      </c>
      <c r="AA406" t="s">
        <v>43</v>
      </c>
      <c r="AB406" t="s">
        <v>43</v>
      </c>
      <c r="AC406" s="4" t="str">
        <f>VLOOKUP(Table13[[#This Row],[Capacitance]],Values!A$13:B$50,2,0)</f>
        <v>STOCK</v>
      </c>
      <c r="AE406" s="4" t="str">
        <f>CONCATENATE(Table13[[#This Row],[Capacitance]],Table13[[#This Row],[Stock]])</f>
        <v>4700pF</v>
      </c>
    </row>
    <row r="407" spans="1:31" hidden="1">
      <c r="A407" t="s">
        <v>28</v>
      </c>
      <c r="B407" t="s">
        <v>1297</v>
      </c>
      <c r="C407" t="s">
        <v>2466</v>
      </c>
      <c r="D407" t="s">
        <v>2467</v>
      </c>
      <c r="E407" t="s">
        <v>32</v>
      </c>
      <c r="F407" t="s">
        <v>2468</v>
      </c>
      <c r="G407">
        <v>0</v>
      </c>
      <c r="H407">
        <v>0</v>
      </c>
      <c r="I407" t="s">
        <v>1067</v>
      </c>
      <c r="J407">
        <v>0</v>
      </c>
      <c r="K407">
        <v>1</v>
      </c>
      <c r="L407" t="s">
        <v>34</v>
      </c>
      <c r="M407" t="s">
        <v>35</v>
      </c>
      <c r="N407" t="s">
        <v>198</v>
      </c>
      <c r="O407" t="s">
        <v>189</v>
      </c>
      <c r="P407" t="s">
        <v>83</v>
      </c>
      <c r="Q407" t="s">
        <v>190</v>
      </c>
      <c r="R407" t="s">
        <v>40</v>
      </c>
      <c r="S407" t="s">
        <v>191</v>
      </c>
      <c r="T407" t="s">
        <v>42</v>
      </c>
      <c r="U407" t="s">
        <v>43</v>
      </c>
      <c r="V407" t="s">
        <v>1301</v>
      </c>
      <c r="W407" t="s">
        <v>1302</v>
      </c>
      <c r="X407" t="s">
        <v>43</v>
      </c>
      <c r="Y407" t="s">
        <v>1303</v>
      </c>
      <c r="Z407" t="s">
        <v>43</v>
      </c>
      <c r="AA407" t="s">
        <v>43</v>
      </c>
      <c r="AB407" t="s">
        <v>43</v>
      </c>
      <c r="AC407" s="4" t="str">
        <f>VLOOKUP(Table13[[#This Row],[Capacitance]],Values!A$13:B$50,2,0)</f>
        <v>STOCK</v>
      </c>
      <c r="AE407" s="4" t="str">
        <f>CONCATENATE(Table13[[#This Row],[Capacitance]],Table13[[#This Row],[Stock]])</f>
        <v>1000pF</v>
      </c>
    </row>
    <row r="408" spans="1:31" hidden="1">
      <c r="A408" t="s">
        <v>28</v>
      </c>
      <c r="B408" t="s">
        <v>1297</v>
      </c>
      <c r="C408" t="s">
        <v>1555</v>
      </c>
      <c r="D408" t="s">
        <v>1556</v>
      </c>
      <c r="E408" t="s">
        <v>32</v>
      </c>
      <c r="F408" t="s">
        <v>1557</v>
      </c>
      <c r="G408">
        <v>40648</v>
      </c>
      <c r="H408">
        <v>0</v>
      </c>
      <c r="I408">
        <v>0.1</v>
      </c>
      <c r="J408">
        <v>0</v>
      </c>
      <c r="K408">
        <v>1</v>
      </c>
      <c r="L408" t="s">
        <v>34</v>
      </c>
      <c r="M408" t="s">
        <v>35</v>
      </c>
      <c r="N408" t="s">
        <v>918</v>
      </c>
      <c r="O408" t="s">
        <v>72</v>
      </c>
      <c r="P408" t="s">
        <v>178</v>
      </c>
      <c r="Q408" t="s">
        <v>73</v>
      </c>
      <c r="R408" t="s">
        <v>40</v>
      </c>
      <c r="S408" t="s">
        <v>41</v>
      </c>
      <c r="T408" t="s">
        <v>42</v>
      </c>
      <c r="U408" t="s">
        <v>43</v>
      </c>
      <c r="V408" t="s">
        <v>1301</v>
      </c>
      <c r="W408" t="s">
        <v>1302</v>
      </c>
      <c r="X408" t="s">
        <v>43</v>
      </c>
      <c r="Y408" t="s">
        <v>1303</v>
      </c>
      <c r="Z408" t="s">
        <v>43</v>
      </c>
      <c r="AA408" t="s">
        <v>43</v>
      </c>
      <c r="AB408" t="s">
        <v>43</v>
      </c>
      <c r="AC408" s="4" t="e">
        <f>VLOOKUP(Table13[[#This Row],[Capacitance]],Values!A$13:B$50,2,0)</f>
        <v>#N/A</v>
      </c>
      <c r="AE408" s="4" t="str">
        <f>CONCATENATE(Table13[[#This Row],[Capacitance]],Table13[[#This Row],[Stock]])</f>
        <v>82pF</v>
      </c>
    </row>
    <row r="409" spans="1:31" hidden="1">
      <c r="A409" t="s">
        <v>28</v>
      </c>
      <c r="B409" t="s">
        <v>1297</v>
      </c>
      <c r="C409" t="s">
        <v>2472</v>
      </c>
      <c r="D409" t="s">
        <v>2473</v>
      </c>
      <c r="E409" t="s">
        <v>32</v>
      </c>
      <c r="F409" t="s">
        <v>2474</v>
      </c>
      <c r="G409">
        <v>0</v>
      </c>
      <c r="H409">
        <v>0</v>
      </c>
      <c r="I409" t="s">
        <v>1067</v>
      </c>
      <c r="J409">
        <v>0</v>
      </c>
      <c r="K409">
        <v>1</v>
      </c>
      <c r="L409" t="s">
        <v>34</v>
      </c>
      <c r="M409" t="s">
        <v>35</v>
      </c>
      <c r="N409" t="s">
        <v>2257</v>
      </c>
      <c r="O409" t="s">
        <v>72</v>
      </c>
      <c r="P409" t="s">
        <v>38</v>
      </c>
      <c r="Q409" t="s">
        <v>73</v>
      </c>
      <c r="R409" t="s">
        <v>40</v>
      </c>
      <c r="S409" t="s">
        <v>41</v>
      </c>
      <c r="T409" t="s">
        <v>42</v>
      </c>
      <c r="U409" t="s">
        <v>43</v>
      </c>
      <c r="V409" t="s">
        <v>1301</v>
      </c>
      <c r="W409" t="s">
        <v>1302</v>
      </c>
      <c r="X409" t="s">
        <v>43</v>
      </c>
      <c r="Y409" t="s">
        <v>1303</v>
      </c>
      <c r="Z409" t="s">
        <v>43</v>
      </c>
      <c r="AA409" t="s">
        <v>43</v>
      </c>
      <c r="AB409" t="s">
        <v>43</v>
      </c>
      <c r="AC409" s="4" t="e">
        <f>VLOOKUP(Table13[[#This Row],[Capacitance]],Values!A$13:B$50,2,0)</f>
        <v>#N/A</v>
      </c>
      <c r="AE409" s="4" t="str">
        <f>CONCATENATE(Table13[[#This Row],[Capacitance]],Table13[[#This Row],[Stock]])</f>
        <v>51pF</v>
      </c>
    </row>
    <row r="410" spans="1:31" hidden="1">
      <c r="A410" t="s">
        <v>28</v>
      </c>
      <c r="B410" t="s">
        <v>1297</v>
      </c>
      <c r="C410" t="s">
        <v>2475</v>
      </c>
      <c r="D410" t="s">
        <v>2476</v>
      </c>
      <c r="E410" t="s">
        <v>32</v>
      </c>
      <c r="F410" t="s">
        <v>2477</v>
      </c>
      <c r="G410">
        <v>0</v>
      </c>
      <c r="H410">
        <v>0</v>
      </c>
      <c r="I410" t="s">
        <v>1067</v>
      </c>
      <c r="J410">
        <v>0</v>
      </c>
      <c r="K410">
        <v>1</v>
      </c>
      <c r="L410" t="s">
        <v>34</v>
      </c>
      <c r="M410" t="s">
        <v>35</v>
      </c>
      <c r="N410" t="s">
        <v>1710</v>
      </c>
      <c r="O410" t="s">
        <v>72</v>
      </c>
      <c r="P410" t="s">
        <v>38</v>
      </c>
      <c r="Q410" t="s">
        <v>73</v>
      </c>
      <c r="R410" t="s">
        <v>40</v>
      </c>
      <c r="S410" t="s">
        <v>41</v>
      </c>
      <c r="T410" t="s">
        <v>42</v>
      </c>
      <c r="U410" t="s">
        <v>43</v>
      </c>
      <c r="V410" t="s">
        <v>1301</v>
      </c>
      <c r="W410" t="s">
        <v>1302</v>
      </c>
      <c r="X410" t="s">
        <v>43</v>
      </c>
      <c r="Y410" t="s">
        <v>1303</v>
      </c>
      <c r="Z410" t="s">
        <v>43</v>
      </c>
      <c r="AA410" t="s">
        <v>43</v>
      </c>
      <c r="AB410" t="s">
        <v>43</v>
      </c>
      <c r="AC410" s="4" t="e">
        <f>VLOOKUP(Table13[[#This Row],[Capacitance]],Values!A$13:B$50,2,0)</f>
        <v>#N/A</v>
      </c>
      <c r="AE410" s="4" t="str">
        <f>CONCATENATE(Table13[[#This Row],[Capacitance]],Table13[[#This Row],[Stock]])</f>
        <v>16pF</v>
      </c>
    </row>
    <row r="411" spans="1:31" hidden="1">
      <c r="A411" t="s">
        <v>28</v>
      </c>
      <c r="B411" t="s">
        <v>1297</v>
      </c>
      <c r="C411" t="s">
        <v>1879</v>
      </c>
      <c r="D411" t="s">
        <v>1880</v>
      </c>
      <c r="E411" t="s">
        <v>32</v>
      </c>
      <c r="F411" t="s">
        <v>1881</v>
      </c>
      <c r="G411">
        <v>19160</v>
      </c>
      <c r="H411">
        <v>0</v>
      </c>
      <c r="I411">
        <v>0.17</v>
      </c>
      <c r="J411">
        <v>0</v>
      </c>
      <c r="K411">
        <v>1</v>
      </c>
      <c r="L411" t="s">
        <v>34</v>
      </c>
      <c r="M411" t="s">
        <v>35</v>
      </c>
      <c r="N411" t="s">
        <v>1079</v>
      </c>
      <c r="O411" t="s">
        <v>72</v>
      </c>
      <c r="P411" t="s">
        <v>38</v>
      </c>
      <c r="Q411" t="s">
        <v>73</v>
      </c>
      <c r="R411" t="s">
        <v>40</v>
      </c>
      <c r="S411" t="s">
        <v>41</v>
      </c>
      <c r="T411" t="s">
        <v>42</v>
      </c>
      <c r="U411" t="s">
        <v>43</v>
      </c>
      <c r="V411" t="s">
        <v>1301</v>
      </c>
      <c r="W411" t="s">
        <v>1302</v>
      </c>
      <c r="X411" t="s">
        <v>43</v>
      </c>
      <c r="Y411" t="s">
        <v>1303</v>
      </c>
      <c r="Z411" t="s">
        <v>43</v>
      </c>
      <c r="AA411" t="s">
        <v>43</v>
      </c>
      <c r="AB411" t="s">
        <v>43</v>
      </c>
      <c r="AC411" s="4" t="e">
        <f>VLOOKUP(Table13[[#This Row],[Capacitance]],Values!A$13:B$50,2,0)</f>
        <v>#N/A</v>
      </c>
      <c r="AE411" s="4" t="str">
        <f>CONCATENATE(Table13[[#This Row],[Capacitance]],Table13[[#This Row],[Stock]])</f>
        <v>910pF</v>
      </c>
    </row>
    <row r="412" spans="1:31" hidden="1">
      <c r="A412" t="s">
        <v>28</v>
      </c>
      <c r="B412" t="s">
        <v>1297</v>
      </c>
      <c r="C412" t="s">
        <v>2481</v>
      </c>
      <c r="D412" t="s">
        <v>2482</v>
      </c>
      <c r="E412" t="s">
        <v>32</v>
      </c>
      <c r="F412" t="s">
        <v>2483</v>
      </c>
      <c r="G412">
        <v>0</v>
      </c>
      <c r="H412">
        <v>0</v>
      </c>
      <c r="I412" t="s">
        <v>1067</v>
      </c>
      <c r="J412">
        <v>0</v>
      </c>
      <c r="K412">
        <v>10</v>
      </c>
      <c r="L412" t="s">
        <v>34</v>
      </c>
      <c r="M412" t="s">
        <v>35</v>
      </c>
      <c r="N412" t="s">
        <v>230</v>
      </c>
      <c r="O412" t="s">
        <v>52</v>
      </c>
      <c r="P412" t="s">
        <v>178</v>
      </c>
      <c r="Q412" t="s">
        <v>39</v>
      </c>
      <c r="R412" t="s">
        <v>40</v>
      </c>
      <c r="S412" t="s">
        <v>41</v>
      </c>
      <c r="T412" t="s">
        <v>42</v>
      </c>
      <c r="U412" t="s">
        <v>43</v>
      </c>
      <c r="V412" t="s">
        <v>1301</v>
      </c>
      <c r="W412" t="s">
        <v>1302</v>
      </c>
      <c r="X412" t="s">
        <v>43</v>
      </c>
      <c r="Y412" t="s">
        <v>1303</v>
      </c>
      <c r="Z412" t="s">
        <v>43</v>
      </c>
      <c r="AA412" t="s">
        <v>43</v>
      </c>
      <c r="AB412" t="s">
        <v>43</v>
      </c>
      <c r="AC412" s="4" t="e">
        <f>VLOOKUP(Table13[[#This Row],[Capacitance]],Values!A$13:B$50,2,0)</f>
        <v>#N/A</v>
      </c>
      <c r="AE412" s="4" t="str">
        <f>CONCATENATE(Table13[[#This Row],[Capacitance]],Table13[[#This Row],[Stock]])</f>
        <v>1500pF</v>
      </c>
    </row>
    <row r="413" spans="1:31" hidden="1">
      <c r="A413" t="s">
        <v>28</v>
      </c>
      <c r="B413" t="s">
        <v>1297</v>
      </c>
      <c r="C413" t="s">
        <v>2484</v>
      </c>
      <c r="D413" t="s">
        <v>2485</v>
      </c>
      <c r="E413" t="s">
        <v>32</v>
      </c>
      <c r="F413" t="s">
        <v>2486</v>
      </c>
      <c r="G413">
        <v>13</v>
      </c>
      <c r="H413">
        <v>0</v>
      </c>
      <c r="I413">
        <v>0.1</v>
      </c>
      <c r="J413">
        <v>0</v>
      </c>
      <c r="K413">
        <v>1</v>
      </c>
      <c r="L413" t="s">
        <v>34</v>
      </c>
      <c r="M413" t="s">
        <v>35</v>
      </c>
      <c r="N413" t="s">
        <v>1002</v>
      </c>
      <c r="O413" t="s">
        <v>37</v>
      </c>
      <c r="P413" t="s">
        <v>38</v>
      </c>
      <c r="Q413" t="s">
        <v>39</v>
      </c>
      <c r="R413" t="s">
        <v>40</v>
      </c>
      <c r="S413" t="s">
        <v>41</v>
      </c>
      <c r="T413" t="s">
        <v>42</v>
      </c>
      <c r="U413" t="s">
        <v>43</v>
      </c>
      <c r="V413" t="s">
        <v>1301</v>
      </c>
      <c r="W413" t="s">
        <v>1302</v>
      </c>
      <c r="X413" t="s">
        <v>43</v>
      </c>
      <c r="Y413" t="s">
        <v>1303</v>
      </c>
      <c r="Z413" t="s">
        <v>43</v>
      </c>
      <c r="AA413" t="s">
        <v>43</v>
      </c>
      <c r="AB413" t="s">
        <v>43</v>
      </c>
      <c r="AC413" s="4" t="e">
        <f>VLOOKUP(Table13[[#This Row],[Capacitance]],Values!A$13:B$50,2,0)</f>
        <v>#N/A</v>
      </c>
      <c r="AE413" s="4" t="str">
        <f>CONCATENATE(Table13[[#This Row],[Capacitance]],Table13[[#This Row],[Stock]])</f>
        <v>3900pF</v>
      </c>
    </row>
    <row r="414" spans="1:31" hidden="1">
      <c r="A414" t="s">
        <v>28</v>
      </c>
      <c r="B414" t="s">
        <v>1297</v>
      </c>
      <c r="C414" t="s">
        <v>2343</v>
      </c>
      <c r="D414" t="s">
        <v>2344</v>
      </c>
      <c r="E414" t="s">
        <v>32</v>
      </c>
      <c r="F414" t="s">
        <v>2345</v>
      </c>
      <c r="G414">
        <v>1704</v>
      </c>
      <c r="H414">
        <v>0</v>
      </c>
      <c r="I414">
        <v>0.11</v>
      </c>
      <c r="J414">
        <v>0</v>
      </c>
      <c r="K414">
        <v>1</v>
      </c>
      <c r="L414" t="s">
        <v>34</v>
      </c>
      <c r="M414" t="s">
        <v>35</v>
      </c>
      <c r="N414" t="s">
        <v>1210</v>
      </c>
      <c r="O414" t="s">
        <v>72</v>
      </c>
      <c r="P414" t="s">
        <v>178</v>
      </c>
      <c r="Q414" t="s">
        <v>73</v>
      </c>
      <c r="R414" t="s">
        <v>40</v>
      </c>
      <c r="S414" t="s">
        <v>41</v>
      </c>
      <c r="T414" t="s">
        <v>42</v>
      </c>
      <c r="U414" t="s">
        <v>43</v>
      </c>
      <c r="V414" t="s">
        <v>1301</v>
      </c>
      <c r="W414" t="s">
        <v>1302</v>
      </c>
      <c r="X414" t="s">
        <v>43</v>
      </c>
      <c r="Y414" t="s">
        <v>1303</v>
      </c>
      <c r="Z414" t="s">
        <v>43</v>
      </c>
      <c r="AA414" t="s">
        <v>43</v>
      </c>
      <c r="AB414" t="s">
        <v>43</v>
      </c>
      <c r="AC414" s="4" t="e">
        <f>VLOOKUP(Table13[[#This Row],[Capacitance]],Values!A$13:B$50,2,0)</f>
        <v>#N/A</v>
      </c>
      <c r="AE414" s="4" t="str">
        <f>CONCATENATE(Table13[[#This Row],[Capacitance]],Table13[[#This Row],[Stock]])</f>
        <v>91pF</v>
      </c>
    </row>
    <row r="415" spans="1:31" hidden="1">
      <c r="A415" t="s">
        <v>28</v>
      </c>
      <c r="B415" t="s">
        <v>1297</v>
      </c>
      <c r="C415" t="s">
        <v>2490</v>
      </c>
      <c r="D415" t="s">
        <v>2491</v>
      </c>
      <c r="E415" t="s">
        <v>32</v>
      </c>
      <c r="F415" t="s">
        <v>2492</v>
      </c>
      <c r="G415">
        <v>0</v>
      </c>
      <c r="H415">
        <v>0</v>
      </c>
      <c r="I415" t="s">
        <v>1067</v>
      </c>
      <c r="J415">
        <v>0</v>
      </c>
      <c r="K415">
        <v>10</v>
      </c>
      <c r="L415" t="s">
        <v>34</v>
      </c>
      <c r="M415" t="s">
        <v>35</v>
      </c>
      <c r="N415" t="s">
        <v>349</v>
      </c>
      <c r="O415" t="s">
        <v>37</v>
      </c>
      <c r="P415" t="s">
        <v>178</v>
      </c>
      <c r="Q415" t="s">
        <v>39</v>
      </c>
      <c r="R415" t="s">
        <v>40</v>
      </c>
      <c r="S415" t="s">
        <v>41</v>
      </c>
      <c r="T415" t="s">
        <v>42</v>
      </c>
      <c r="U415" t="s">
        <v>43</v>
      </c>
      <c r="V415" t="s">
        <v>1301</v>
      </c>
      <c r="W415" t="s">
        <v>1302</v>
      </c>
      <c r="X415" t="s">
        <v>43</v>
      </c>
      <c r="Y415" t="s">
        <v>1303</v>
      </c>
      <c r="Z415" t="s">
        <v>43</v>
      </c>
      <c r="AA415" t="s">
        <v>43</v>
      </c>
      <c r="AB415" t="s">
        <v>43</v>
      </c>
      <c r="AC415" s="4" t="e">
        <f>VLOOKUP(Table13[[#This Row],[Capacitance]],Values!A$13:B$50,2,0)</f>
        <v>#N/A</v>
      </c>
      <c r="AE415" s="4" t="str">
        <f>CONCATENATE(Table13[[#This Row],[Capacitance]],Table13[[#This Row],[Stock]])</f>
        <v>390pF</v>
      </c>
    </row>
    <row r="416" spans="1:31" hidden="1">
      <c r="A416" t="s">
        <v>28</v>
      </c>
      <c r="B416" t="s">
        <v>1297</v>
      </c>
      <c r="C416" t="s">
        <v>2493</v>
      </c>
      <c r="D416" t="s">
        <v>2494</v>
      </c>
      <c r="E416" t="s">
        <v>32</v>
      </c>
      <c r="F416" t="s">
        <v>2495</v>
      </c>
      <c r="G416">
        <v>50</v>
      </c>
      <c r="H416">
        <v>0</v>
      </c>
      <c r="I416">
        <v>0.114</v>
      </c>
      <c r="J416">
        <v>0</v>
      </c>
      <c r="K416">
        <v>10</v>
      </c>
      <c r="L416" t="s">
        <v>34</v>
      </c>
      <c r="M416" t="s">
        <v>35</v>
      </c>
      <c r="N416" t="s">
        <v>6763</v>
      </c>
      <c r="O416" t="s">
        <v>52</v>
      </c>
      <c r="P416" t="s">
        <v>64</v>
      </c>
      <c r="Q416" t="s">
        <v>39</v>
      </c>
      <c r="R416" t="s">
        <v>40</v>
      </c>
      <c r="S416" t="s">
        <v>41</v>
      </c>
      <c r="T416" t="s">
        <v>42</v>
      </c>
      <c r="U416" t="s">
        <v>43</v>
      </c>
      <c r="V416" t="s">
        <v>1301</v>
      </c>
      <c r="W416" t="s">
        <v>1302</v>
      </c>
      <c r="X416" t="s">
        <v>43</v>
      </c>
      <c r="Y416" t="s">
        <v>1303</v>
      </c>
      <c r="Z416" t="s">
        <v>43</v>
      </c>
      <c r="AA416" t="s">
        <v>43</v>
      </c>
      <c r="AB416" t="s">
        <v>43</v>
      </c>
      <c r="AC416" s="4" t="e">
        <f>VLOOKUP(Table13[[#This Row],[Capacitance]],Values!A$13:B$50,2,0)</f>
        <v>#N/A</v>
      </c>
      <c r="AE416" s="4" t="str">
        <f>CONCATENATE(Table13[[#This Row],[Capacitance]],Table13[[#This Row],[Stock]])</f>
        <v>0.15ÂuF</v>
      </c>
    </row>
    <row r="417" spans="1:31" hidden="1">
      <c r="A417" t="s">
        <v>28</v>
      </c>
      <c r="B417" t="s">
        <v>1297</v>
      </c>
      <c r="C417" t="s">
        <v>2496</v>
      </c>
      <c r="D417" t="s">
        <v>2497</v>
      </c>
      <c r="E417" t="s">
        <v>32</v>
      </c>
      <c r="F417" t="s">
        <v>2498</v>
      </c>
      <c r="G417">
        <v>0</v>
      </c>
      <c r="H417">
        <v>0</v>
      </c>
      <c r="I417" t="s">
        <v>1067</v>
      </c>
      <c r="J417">
        <v>0</v>
      </c>
      <c r="K417">
        <v>1</v>
      </c>
      <c r="L417" t="s">
        <v>34</v>
      </c>
      <c r="M417" t="s">
        <v>35</v>
      </c>
      <c r="N417" t="s">
        <v>6746</v>
      </c>
      <c r="O417" t="s">
        <v>189</v>
      </c>
      <c r="P417" t="s">
        <v>78</v>
      </c>
      <c r="Q417" t="s">
        <v>190</v>
      </c>
      <c r="R417" t="s">
        <v>40</v>
      </c>
      <c r="S417" t="s">
        <v>191</v>
      </c>
      <c r="T417" t="s">
        <v>42</v>
      </c>
      <c r="U417" t="s">
        <v>43</v>
      </c>
      <c r="V417" t="s">
        <v>1301</v>
      </c>
      <c r="W417" t="s">
        <v>1302</v>
      </c>
      <c r="X417" t="s">
        <v>43</v>
      </c>
      <c r="Y417" t="s">
        <v>1303</v>
      </c>
      <c r="Z417" t="s">
        <v>43</v>
      </c>
      <c r="AA417" t="s">
        <v>43</v>
      </c>
      <c r="AB417" t="s">
        <v>43</v>
      </c>
      <c r="AC417" s="4" t="str">
        <f>VLOOKUP(Table13[[#This Row],[Capacitance]],Values!A$13:B$50,2,0)</f>
        <v>STOCK</v>
      </c>
      <c r="AE417" s="4" t="str">
        <f>CONCATENATE(Table13[[#This Row],[Capacitance]],Table13[[#This Row],[Stock]])</f>
        <v>0.22ÂuF</v>
      </c>
    </row>
    <row r="418" spans="1:31" hidden="1">
      <c r="A418" t="s">
        <v>28</v>
      </c>
      <c r="B418" t="s">
        <v>1297</v>
      </c>
      <c r="C418" t="s">
        <v>2478</v>
      </c>
      <c r="D418" t="s">
        <v>2479</v>
      </c>
      <c r="E418" t="s">
        <v>32</v>
      </c>
      <c r="F418" t="s">
        <v>2480</v>
      </c>
      <c r="G418">
        <v>4</v>
      </c>
      <c r="H418">
        <v>0</v>
      </c>
      <c r="I418">
        <v>0.1</v>
      </c>
      <c r="J418">
        <v>0</v>
      </c>
      <c r="K418">
        <v>1</v>
      </c>
      <c r="L418" t="s">
        <v>34</v>
      </c>
      <c r="M418" t="s">
        <v>35</v>
      </c>
      <c r="N418" t="s">
        <v>1210</v>
      </c>
      <c r="O418" t="s">
        <v>72</v>
      </c>
      <c r="P418" t="s">
        <v>38</v>
      </c>
      <c r="Q418" t="s">
        <v>73</v>
      </c>
      <c r="R418" t="s">
        <v>40</v>
      </c>
      <c r="S418" t="s">
        <v>41</v>
      </c>
      <c r="T418" t="s">
        <v>42</v>
      </c>
      <c r="U418" t="s">
        <v>43</v>
      </c>
      <c r="V418" t="s">
        <v>1301</v>
      </c>
      <c r="W418" t="s">
        <v>1302</v>
      </c>
      <c r="X418" t="s">
        <v>43</v>
      </c>
      <c r="Y418" t="s">
        <v>1303</v>
      </c>
      <c r="Z418" t="s">
        <v>43</v>
      </c>
      <c r="AA418" t="s">
        <v>43</v>
      </c>
      <c r="AB418" t="s">
        <v>43</v>
      </c>
      <c r="AC418" s="4" t="e">
        <f>VLOOKUP(Table13[[#This Row],[Capacitance]],Values!A$13:B$50,2,0)</f>
        <v>#N/A</v>
      </c>
      <c r="AE418" s="4" t="str">
        <f>CONCATENATE(Table13[[#This Row],[Capacitance]],Table13[[#This Row],[Stock]])</f>
        <v>91pF</v>
      </c>
    </row>
    <row r="419" spans="1:31" hidden="1">
      <c r="A419" t="s">
        <v>28</v>
      </c>
      <c r="B419" t="s">
        <v>1297</v>
      </c>
      <c r="C419" t="s">
        <v>2502</v>
      </c>
      <c r="D419" t="s">
        <v>2503</v>
      </c>
      <c r="E419" t="s">
        <v>32</v>
      </c>
      <c r="F419" t="s">
        <v>2504</v>
      </c>
      <c r="G419">
        <v>0</v>
      </c>
      <c r="H419">
        <v>0</v>
      </c>
      <c r="I419" t="s">
        <v>1067</v>
      </c>
      <c r="J419">
        <v>0</v>
      </c>
      <c r="K419">
        <v>1</v>
      </c>
      <c r="L419" t="s">
        <v>34</v>
      </c>
      <c r="M419" t="s">
        <v>35</v>
      </c>
      <c r="N419" t="s">
        <v>6750</v>
      </c>
      <c r="O419" t="s">
        <v>189</v>
      </c>
      <c r="P419" t="s">
        <v>64</v>
      </c>
      <c r="Q419" t="s">
        <v>190</v>
      </c>
      <c r="R419" t="s">
        <v>40</v>
      </c>
      <c r="S419" t="s">
        <v>191</v>
      </c>
      <c r="T419" t="s">
        <v>42</v>
      </c>
      <c r="U419" t="s">
        <v>43</v>
      </c>
      <c r="V419" t="s">
        <v>1301</v>
      </c>
      <c r="W419" t="s">
        <v>1302</v>
      </c>
      <c r="X419" t="s">
        <v>43</v>
      </c>
      <c r="Y419" t="s">
        <v>1303</v>
      </c>
      <c r="Z419" t="s">
        <v>43</v>
      </c>
      <c r="AA419" t="s">
        <v>43</v>
      </c>
      <c r="AB419" t="s">
        <v>43</v>
      </c>
      <c r="AC419" s="4" t="str">
        <f>VLOOKUP(Table13[[#This Row],[Capacitance]],Values!A$13:B$50,2,0)</f>
        <v>STOCK</v>
      </c>
      <c r="AE419" s="4" t="str">
        <f>CONCATENATE(Table13[[#This Row],[Capacitance]],Table13[[#This Row],[Stock]])</f>
        <v>2.2ÂuF</v>
      </c>
    </row>
    <row r="420" spans="1:31" hidden="1">
      <c r="A420" t="s">
        <v>28</v>
      </c>
      <c r="B420" t="s">
        <v>1297</v>
      </c>
      <c r="C420" t="s">
        <v>2505</v>
      </c>
      <c r="D420" t="s">
        <v>2506</v>
      </c>
      <c r="E420" t="s">
        <v>32</v>
      </c>
      <c r="F420" t="s">
        <v>2507</v>
      </c>
      <c r="G420">
        <v>0</v>
      </c>
      <c r="H420">
        <v>0</v>
      </c>
      <c r="I420" t="s">
        <v>1067</v>
      </c>
      <c r="J420">
        <v>0</v>
      </c>
      <c r="K420">
        <v>10</v>
      </c>
      <c r="L420" t="s">
        <v>34</v>
      </c>
      <c r="M420" t="s">
        <v>35</v>
      </c>
      <c r="N420" t="s">
        <v>6747</v>
      </c>
      <c r="O420" t="s">
        <v>37</v>
      </c>
      <c r="P420" t="s">
        <v>53</v>
      </c>
      <c r="Q420" t="s">
        <v>54</v>
      </c>
      <c r="R420" t="s">
        <v>40</v>
      </c>
      <c r="S420" t="s">
        <v>55</v>
      </c>
      <c r="T420" t="s">
        <v>42</v>
      </c>
      <c r="U420" t="s">
        <v>43</v>
      </c>
      <c r="V420" t="s">
        <v>1301</v>
      </c>
      <c r="W420" t="s">
        <v>1302</v>
      </c>
      <c r="X420" t="s">
        <v>43</v>
      </c>
      <c r="Y420" t="s">
        <v>1303</v>
      </c>
      <c r="Z420" t="s">
        <v>43</v>
      </c>
      <c r="AA420" t="s">
        <v>43</v>
      </c>
      <c r="AB420" t="s">
        <v>43</v>
      </c>
      <c r="AC420" s="4" t="str">
        <f>VLOOKUP(Table13[[#This Row],[Capacitance]],Values!A$13:B$50,2,0)</f>
        <v>STOCK</v>
      </c>
      <c r="AE420" s="4" t="str">
        <f>CONCATENATE(Table13[[#This Row],[Capacitance]],Table13[[#This Row],[Stock]])</f>
        <v>0.33ÂuF</v>
      </c>
    </row>
    <row r="421" spans="1:31" hidden="1">
      <c r="A421" t="s">
        <v>28</v>
      </c>
      <c r="B421" t="s">
        <v>1297</v>
      </c>
      <c r="C421" t="s">
        <v>2508</v>
      </c>
      <c r="D421" t="s">
        <v>2509</v>
      </c>
      <c r="E421" t="s">
        <v>32</v>
      </c>
      <c r="F421" t="s">
        <v>2510</v>
      </c>
      <c r="G421">
        <v>9</v>
      </c>
      <c r="H421">
        <v>0</v>
      </c>
      <c r="I421">
        <v>7.3999999999999996E-2</v>
      </c>
      <c r="J421">
        <v>0</v>
      </c>
      <c r="K421">
        <v>10</v>
      </c>
      <c r="L421" t="s">
        <v>34</v>
      </c>
      <c r="M421" t="s">
        <v>35</v>
      </c>
      <c r="N421" t="s">
        <v>383</v>
      </c>
      <c r="O421" t="s">
        <v>52</v>
      </c>
      <c r="P421" t="s">
        <v>178</v>
      </c>
      <c r="Q421" t="s">
        <v>39</v>
      </c>
      <c r="R421" t="s">
        <v>40</v>
      </c>
      <c r="S421" t="s">
        <v>41</v>
      </c>
      <c r="T421" t="s">
        <v>42</v>
      </c>
      <c r="U421" t="s">
        <v>43</v>
      </c>
      <c r="V421" t="s">
        <v>1301</v>
      </c>
      <c r="W421" t="s">
        <v>1302</v>
      </c>
      <c r="X421" t="s">
        <v>43</v>
      </c>
      <c r="Y421" t="s">
        <v>1303</v>
      </c>
      <c r="Z421" t="s">
        <v>43</v>
      </c>
      <c r="AA421" t="s">
        <v>43</v>
      </c>
      <c r="AB421" t="s">
        <v>43</v>
      </c>
      <c r="AC421" s="4" t="e">
        <f>VLOOKUP(Table13[[#This Row],[Capacitance]],Values!A$13:B$50,2,0)</f>
        <v>#N/A</v>
      </c>
      <c r="AE421" s="4" t="str">
        <f>CONCATENATE(Table13[[#This Row],[Capacitance]],Table13[[#This Row],[Stock]])</f>
        <v>680pF</v>
      </c>
    </row>
    <row r="422" spans="1:31" hidden="1">
      <c r="A422" t="s">
        <v>28</v>
      </c>
      <c r="B422" t="s">
        <v>1297</v>
      </c>
      <c r="C422" t="s">
        <v>2511</v>
      </c>
      <c r="D422" t="s">
        <v>2512</v>
      </c>
      <c r="E422" t="s">
        <v>32</v>
      </c>
      <c r="F422" t="s">
        <v>2513</v>
      </c>
      <c r="G422">
        <v>100</v>
      </c>
      <c r="H422">
        <v>0</v>
      </c>
      <c r="I422">
        <v>8.4000000000000005E-2</v>
      </c>
      <c r="J422">
        <v>0</v>
      </c>
      <c r="K422">
        <v>10</v>
      </c>
      <c r="L422" t="s">
        <v>34</v>
      </c>
      <c r="M422" t="s">
        <v>35</v>
      </c>
      <c r="N422" t="s">
        <v>696</v>
      </c>
      <c r="O422" t="s">
        <v>52</v>
      </c>
      <c r="P422" t="s">
        <v>38</v>
      </c>
      <c r="Q422" t="s">
        <v>39</v>
      </c>
      <c r="R422" t="s">
        <v>40</v>
      </c>
      <c r="S422" t="s">
        <v>41</v>
      </c>
      <c r="T422" t="s">
        <v>42</v>
      </c>
      <c r="U422" t="s">
        <v>43</v>
      </c>
      <c r="V422" t="s">
        <v>1301</v>
      </c>
      <c r="W422" t="s">
        <v>1302</v>
      </c>
      <c r="X422" t="s">
        <v>43</v>
      </c>
      <c r="Y422" t="s">
        <v>1303</v>
      </c>
      <c r="Z422" t="s">
        <v>43</v>
      </c>
      <c r="AA422" t="s">
        <v>43</v>
      </c>
      <c r="AB422" t="s">
        <v>43</v>
      </c>
      <c r="AC422" s="4" t="e">
        <f>VLOOKUP(Table13[[#This Row],[Capacitance]],Values!A$13:B$50,2,0)</f>
        <v>#N/A</v>
      </c>
      <c r="AE422" s="4" t="str">
        <f>CONCATENATE(Table13[[#This Row],[Capacitance]],Table13[[#This Row],[Stock]])</f>
        <v>220pF</v>
      </c>
    </row>
    <row r="423" spans="1:31" hidden="1">
      <c r="A423" t="s">
        <v>28</v>
      </c>
      <c r="B423" t="s">
        <v>1297</v>
      </c>
      <c r="C423" t="s">
        <v>2514</v>
      </c>
      <c r="D423" t="s">
        <v>2515</v>
      </c>
      <c r="E423" t="s">
        <v>32</v>
      </c>
      <c r="F423" t="s">
        <v>2516</v>
      </c>
      <c r="G423">
        <v>9</v>
      </c>
      <c r="H423">
        <v>0</v>
      </c>
      <c r="I423">
        <v>0.1</v>
      </c>
      <c r="J423">
        <v>0</v>
      </c>
      <c r="K423">
        <v>1</v>
      </c>
      <c r="L423" t="s">
        <v>34</v>
      </c>
      <c r="M423" t="s">
        <v>35</v>
      </c>
      <c r="N423" t="s">
        <v>1271</v>
      </c>
      <c r="O423" t="s">
        <v>1257</v>
      </c>
      <c r="P423" t="s">
        <v>38</v>
      </c>
      <c r="Q423" t="s">
        <v>73</v>
      </c>
      <c r="R423" t="s">
        <v>40</v>
      </c>
      <c r="S423" t="s">
        <v>41</v>
      </c>
      <c r="T423" t="s">
        <v>42</v>
      </c>
      <c r="U423" t="s">
        <v>43</v>
      </c>
      <c r="V423" t="s">
        <v>1301</v>
      </c>
      <c r="W423" t="s">
        <v>1302</v>
      </c>
      <c r="X423" t="s">
        <v>43</v>
      </c>
      <c r="Y423" t="s">
        <v>1303</v>
      </c>
      <c r="Z423" t="s">
        <v>43</v>
      </c>
      <c r="AA423" t="s">
        <v>43</v>
      </c>
      <c r="AB423" t="s">
        <v>43</v>
      </c>
      <c r="AC423" s="4" t="e">
        <f>VLOOKUP(Table13[[#This Row],[Capacitance]],Values!A$13:B$50,2,0)</f>
        <v>#N/A</v>
      </c>
      <c r="AE423" s="4" t="str">
        <f>CONCATENATE(Table13[[#This Row],[Capacitance]],Table13[[#This Row],[Stock]])</f>
        <v>3.6pF</v>
      </c>
    </row>
    <row r="424" spans="1:31" hidden="1">
      <c r="A424" t="s">
        <v>28</v>
      </c>
      <c r="B424" t="s">
        <v>1297</v>
      </c>
      <c r="C424" t="s">
        <v>2517</v>
      </c>
      <c r="D424" t="s">
        <v>2518</v>
      </c>
      <c r="E424" t="s">
        <v>32</v>
      </c>
      <c r="F424" t="s">
        <v>2519</v>
      </c>
      <c r="G424">
        <v>7</v>
      </c>
      <c r="H424">
        <v>0</v>
      </c>
      <c r="I424">
        <v>0.104</v>
      </c>
      <c r="J424">
        <v>0</v>
      </c>
      <c r="K424">
        <v>10</v>
      </c>
      <c r="L424" t="s">
        <v>34</v>
      </c>
      <c r="M424" t="s">
        <v>35</v>
      </c>
      <c r="N424" t="s">
        <v>292</v>
      </c>
      <c r="O424" t="s">
        <v>52</v>
      </c>
      <c r="P424" t="s">
        <v>178</v>
      </c>
      <c r="Q424" t="s">
        <v>39</v>
      </c>
      <c r="R424" t="s">
        <v>40</v>
      </c>
      <c r="S424" t="s">
        <v>41</v>
      </c>
      <c r="T424" t="s">
        <v>42</v>
      </c>
      <c r="U424" t="s">
        <v>43</v>
      </c>
      <c r="V424" t="s">
        <v>1301</v>
      </c>
      <c r="W424" t="s">
        <v>1302</v>
      </c>
      <c r="X424" t="s">
        <v>43</v>
      </c>
      <c r="Y424" t="s">
        <v>1303</v>
      </c>
      <c r="Z424" t="s">
        <v>43</v>
      </c>
      <c r="AA424" t="s">
        <v>43</v>
      </c>
      <c r="AB424" t="s">
        <v>43</v>
      </c>
      <c r="AC424" s="4" t="e">
        <f>VLOOKUP(Table13[[#This Row],[Capacitance]],Values!A$13:B$50,2,0)</f>
        <v>#N/A</v>
      </c>
      <c r="AE424" s="4" t="str">
        <f>CONCATENATE(Table13[[#This Row],[Capacitance]],Table13[[#This Row],[Stock]])</f>
        <v>330pF</v>
      </c>
    </row>
    <row r="425" spans="1:31" hidden="1">
      <c r="A425" t="s">
        <v>28</v>
      </c>
      <c r="B425" t="s">
        <v>1297</v>
      </c>
      <c r="C425" t="s">
        <v>2520</v>
      </c>
      <c r="D425" t="s">
        <v>2521</v>
      </c>
      <c r="E425" t="s">
        <v>32</v>
      </c>
      <c r="F425" t="s">
        <v>2522</v>
      </c>
      <c r="G425">
        <v>5</v>
      </c>
      <c r="H425">
        <v>0</v>
      </c>
      <c r="I425">
        <v>0.104</v>
      </c>
      <c r="J425">
        <v>0</v>
      </c>
      <c r="K425">
        <v>10</v>
      </c>
      <c r="L425" t="s">
        <v>34</v>
      </c>
      <c r="M425" t="s">
        <v>35</v>
      </c>
      <c r="N425" t="s">
        <v>696</v>
      </c>
      <c r="O425" t="s">
        <v>52</v>
      </c>
      <c r="P425" t="s">
        <v>178</v>
      </c>
      <c r="Q425" t="s">
        <v>39</v>
      </c>
      <c r="R425" t="s">
        <v>40</v>
      </c>
      <c r="S425" t="s">
        <v>41</v>
      </c>
      <c r="T425" t="s">
        <v>42</v>
      </c>
      <c r="U425" t="s">
        <v>43</v>
      </c>
      <c r="V425" t="s">
        <v>1301</v>
      </c>
      <c r="W425" t="s">
        <v>1302</v>
      </c>
      <c r="X425" t="s">
        <v>43</v>
      </c>
      <c r="Y425" t="s">
        <v>1303</v>
      </c>
      <c r="Z425" t="s">
        <v>43</v>
      </c>
      <c r="AA425" t="s">
        <v>43</v>
      </c>
      <c r="AB425" t="s">
        <v>43</v>
      </c>
      <c r="AC425" s="4" t="e">
        <f>VLOOKUP(Table13[[#This Row],[Capacitance]],Values!A$13:B$50,2,0)</f>
        <v>#N/A</v>
      </c>
      <c r="AE425" s="4" t="str">
        <f>CONCATENATE(Table13[[#This Row],[Capacitance]],Table13[[#This Row],[Stock]])</f>
        <v>220pF</v>
      </c>
    </row>
    <row r="426" spans="1:31" hidden="1">
      <c r="A426" t="s">
        <v>28</v>
      </c>
      <c r="B426" t="s">
        <v>1297</v>
      </c>
      <c r="C426" t="s">
        <v>2523</v>
      </c>
      <c r="D426" t="s">
        <v>2524</v>
      </c>
      <c r="E426" t="s">
        <v>32</v>
      </c>
      <c r="F426" t="s">
        <v>2525</v>
      </c>
      <c r="G426">
        <v>0</v>
      </c>
      <c r="H426">
        <v>0</v>
      </c>
      <c r="I426" t="s">
        <v>1067</v>
      </c>
      <c r="J426">
        <v>0</v>
      </c>
      <c r="K426">
        <v>1</v>
      </c>
      <c r="L426" t="s">
        <v>34</v>
      </c>
      <c r="M426" t="s">
        <v>35</v>
      </c>
      <c r="N426" t="s">
        <v>383</v>
      </c>
      <c r="O426" t="s">
        <v>37</v>
      </c>
      <c r="P426" t="s">
        <v>287</v>
      </c>
      <c r="Q426" t="s">
        <v>39</v>
      </c>
      <c r="R426" t="s">
        <v>40</v>
      </c>
      <c r="S426" t="s">
        <v>41</v>
      </c>
      <c r="T426" t="s">
        <v>42</v>
      </c>
      <c r="U426" t="s">
        <v>43</v>
      </c>
      <c r="V426" t="s">
        <v>1301</v>
      </c>
      <c r="W426" t="s">
        <v>1302</v>
      </c>
      <c r="X426" t="s">
        <v>43</v>
      </c>
      <c r="Y426" t="s">
        <v>1303</v>
      </c>
      <c r="Z426" t="s">
        <v>43</v>
      </c>
      <c r="AA426" t="s">
        <v>43</v>
      </c>
      <c r="AB426" t="s">
        <v>43</v>
      </c>
      <c r="AC426" s="4" t="e">
        <f>VLOOKUP(Table13[[#This Row],[Capacitance]],Values!A$13:B$50,2,0)</f>
        <v>#N/A</v>
      </c>
      <c r="AE426" s="4" t="str">
        <f>CONCATENATE(Table13[[#This Row],[Capacitance]],Table13[[#This Row],[Stock]])</f>
        <v>680pF</v>
      </c>
    </row>
    <row r="427" spans="1:31" hidden="1">
      <c r="A427" t="s">
        <v>28</v>
      </c>
      <c r="B427" t="s">
        <v>1297</v>
      </c>
      <c r="C427" t="s">
        <v>2526</v>
      </c>
      <c r="D427" t="s">
        <v>2527</v>
      </c>
      <c r="E427" t="s">
        <v>32</v>
      </c>
      <c r="F427" t="s">
        <v>2528</v>
      </c>
      <c r="G427">
        <v>0</v>
      </c>
      <c r="H427">
        <v>0</v>
      </c>
      <c r="I427" t="s">
        <v>1067</v>
      </c>
      <c r="J427">
        <v>0</v>
      </c>
      <c r="K427">
        <v>1</v>
      </c>
      <c r="L427" t="s">
        <v>34</v>
      </c>
      <c r="M427" t="s">
        <v>35</v>
      </c>
      <c r="N427" t="s">
        <v>1285</v>
      </c>
      <c r="O427" t="s">
        <v>1278</v>
      </c>
      <c r="P427" t="s">
        <v>38</v>
      </c>
      <c r="Q427" t="s">
        <v>73</v>
      </c>
      <c r="R427" t="s">
        <v>40</v>
      </c>
      <c r="S427" t="s">
        <v>41</v>
      </c>
      <c r="T427" t="s">
        <v>42</v>
      </c>
      <c r="U427" t="s">
        <v>43</v>
      </c>
      <c r="V427" t="s">
        <v>1301</v>
      </c>
      <c r="W427" t="s">
        <v>1302</v>
      </c>
      <c r="X427" t="s">
        <v>43</v>
      </c>
      <c r="Y427" t="s">
        <v>1303</v>
      </c>
      <c r="Z427" t="s">
        <v>43</v>
      </c>
      <c r="AA427" t="s">
        <v>43</v>
      </c>
      <c r="AB427" t="s">
        <v>43</v>
      </c>
      <c r="AC427" s="4" t="e">
        <f>VLOOKUP(Table13[[#This Row],[Capacitance]],Values!A$13:B$50,2,0)</f>
        <v>#N/A</v>
      </c>
      <c r="AE427" s="4" t="str">
        <f>CONCATENATE(Table13[[#This Row],[Capacitance]],Table13[[#This Row],[Stock]])</f>
        <v>9pF</v>
      </c>
    </row>
    <row r="428" spans="1:31" hidden="1">
      <c r="A428" t="s">
        <v>28</v>
      </c>
      <c r="B428" t="s">
        <v>1297</v>
      </c>
      <c r="C428" t="s">
        <v>2529</v>
      </c>
      <c r="D428" t="s">
        <v>2530</v>
      </c>
      <c r="E428" t="s">
        <v>32</v>
      </c>
      <c r="F428" t="s">
        <v>2531</v>
      </c>
      <c r="G428">
        <v>0</v>
      </c>
      <c r="H428">
        <v>0</v>
      </c>
      <c r="I428" t="s">
        <v>1067</v>
      </c>
      <c r="J428">
        <v>0</v>
      </c>
      <c r="K428">
        <v>1</v>
      </c>
      <c r="L428" t="s">
        <v>34</v>
      </c>
      <c r="M428" t="s">
        <v>35</v>
      </c>
      <c r="N428" t="s">
        <v>1280</v>
      </c>
      <c r="O428" t="s">
        <v>1278</v>
      </c>
      <c r="P428" t="s">
        <v>38</v>
      </c>
      <c r="Q428" t="s">
        <v>73</v>
      </c>
      <c r="R428" t="s">
        <v>40</v>
      </c>
      <c r="S428" t="s">
        <v>41</v>
      </c>
      <c r="T428" t="s">
        <v>42</v>
      </c>
      <c r="U428" t="s">
        <v>43</v>
      </c>
      <c r="V428" t="s">
        <v>1301</v>
      </c>
      <c r="W428" t="s">
        <v>1302</v>
      </c>
      <c r="X428" t="s">
        <v>43</v>
      </c>
      <c r="Y428" t="s">
        <v>1303</v>
      </c>
      <c r="Z428" t="s">
        <v>43</v>
      </c>
      <c r="AA428" t="s">
        <v>43</v>
      </c>
      <c r="AB428" t="s">
        <v>43</v>
      </c>
      <c r="AC428" s="4" t="e">
        <f>VLOOKUP(Table13[[#This Row],[Capacitance]],Values!A$13:B$50,2,0)</f>
        <v>#N/A</v>
      </c>
      <c r="AE428" s="4" t="str">
        <f>CONCATENATE(Table13[[#This Row],[Capacitance]],Table13[[#This Row],[Stock]])</f>
        <v>6.8pF</v>
      </c>
    </row>
    <row r="429" spans="1:31" hidden="1">
      <c r="A429" t="s">
        <v>28</v>
      </c>
      <c r="B429" t="s">
        <v>1297</v>
      </c>
      <c r="C429" t="s">
        <v>2532</v>
      </c>
      <c r="D429" t="s">
        <v>2533</v>
      </c>
      <c r="E429" t="s">
        <v>32</v>
      </c>
      <c r="F429" t="s">
        <v>2534</v>
      </c>
      <c r="G429">
        <v>0</v>
      </c>
      <c r="H429">
        <v>0</v>
      </c>
      <c r="I429" t="s">
        <v>1067</v>
      </c>
      <c r="J429">
        <v>0</v>
      </c>
      <c r="K429">
        <v>1</v>
      </c>
      <c r="L429" t="s">
        <v>34</v>
      </c>
      <c r="M429" t="s">
        <v>35</v>
      </c>
      <c r="N429" t="s">
        <v>1282</v>
      </c>
      <c r="O429" t="s">
        <v>1278</v>
      </c>
      <c r="P429" t="s">
        <v>38</v>
      </c>
      <c r="Q429" t="s">
        <v>73</v>
      </c>
      <c r="R429" t="s">
        <v>40</v>
      </c>
      <c r="S429" t="s">
        <v>41</v>
      </c>
      <c r="T429" t="s">
        <v>42</v>
      </c>
      <c r="U429" t="s">
        <v>43</v>
      </c>
      <c r="V429" t="s">
        <v>1301</v>
      </c>
      <c r="W429" t="s">
        <v>1302</v>
      </c>
      <c r="X429" t="s">
        <v>43</v>
      </c>
      <c r="Y429" t="s">
        <v>1303</v>
      </c>
      <c r="Z429" t="s">
        <v>43</v>
      </c>
      <c r="AA429" t="s">
        <v>43</v>
      </c>
      <c r="AB429" t="s">
        <v>43</v>
      </c>
      <c r="AC429" s="4" t="e">
        <f>VLOOKUP(Table13[[#This Row],[Capacitance]],Values!A$13:B$50,2,0)</f>
        <v>#N/A</v>
      </c>
      <c r="AE429" s="4" t="str">
        <f>CONCATENATE(Table13[[#This Row],[Capacitance]],Table13[[#This Row],[Stock]])</f>
        <v>7pF</v>
      </c>
    </row>
    <row r="430" spans="1:31" hidden="1">
      <c r="A430" t="s">
        <v>28</v>
      </c>
      <c r="B430" t="s">
        <v>1297</v>
      </c>
      <c r="C430" t="s">
        <v>2535</v>
      </c>
      <c r="D430" t="s">
        <v>2536</v>
      </c>
      <c r="E430" t="s">
        <v>32</v>
      </c>
      <c r="F430" t="s">
        <v>2537</v>
      </c>
      <c r="G430">
        <v>0</v>
      </c>
      <c r="H430">
        <v>0</v>
      </c>
      <c r="I430" t="s">
        <v>1067</v>
      </c>
      <c r="J430">
        <v>0</v>
      </c>
      <c r="K430">
        <v>1</v>
      </c>
      <c r="L430" t="s">
        <v>34</v>
      </c>
      <c r="M430" t="s">
        <v>35</v>
      </c>
      <c r="N430" t="s">
        <v>2538</v>
      </c>
      <c r="O430" t="s">
        <v>1278</v>
      </c>
      <c r="P430" t="s">
        <v>38</v>
      </c>
      <c r="Q430" t="s">
        <v>73</v>
      </c>
      <c r="R430" t="s">
        <v>40</v>
      </c>
      <c r="S430" t="s">
        <v>41</v>
      </c>
      <c r="T430" t="s">
        <v>42</v>
      </c>
      <c r="U430" t="s">
        <v>43</v>
      </c>
      <c r="V430" t="s">
        <v>1301</v>
      </c>
      <c r="W430" t="s">
        <v>1302</v>
      </c>
      <c r="X430" t="s">
        <v>43</v>
      </c>
      <c r="Y430" t="s">
        <v>1303</v>
      </c>
      <c r="Z430" t="s">
        <v>43</v>
      </c>
      <c r="AA430" t="s">
        <v>43</v>
      </c>
      <c r="AB430" t="s">
        <v>43</v>
      </c>
      <c r="AC430" s="4" t="e">
        <f>VLOOKUP(Table13[[#This Row],[Capacitance]],Values!A$13:B$50,2,0)</f>
        <v>#N/A</v>
      </c>
      <c r="AE430" s="4" t="str">
        <f>CONCATENATE(Table13[[#This Row],[Capacitance]],Table13[[#This Row],[Stock]])</f>
        <v>7.5pF</v>
      </c>
    </row>
    <row r="431" spans="1:31" hidden="1">
      <c r="A431" t="s">
        <v>28</v>
      </c>
      <c r="B431" t="s">
        <v>1297</v>
      </c>
      <c r="C431" t="s">
        <v>2539</v>
      </c>
      <c r="D431" t="s">
        <v>2540</v>
      </c>
      <c r="E431" t="s">
        <v>32</v>
      </c>
      <c r="F431" t="s">
        <v>2268</v>
      </c>
      <c r="G431">
        <v>0</v>
      </c>
      <c r="H431">
        <v>0</v>
      </c>
      <c r="I431" t="s">
        <v>1067</v>
      </c>
      <c r="J431">
        <v>0</v>
      </c>
      <c r="K431">
        <v>1</v>
      </c>
      <c r="L431" t="s">
        <v>34</v>
      </c>
      <c r="M431" t="s">
        <v>35</v>
      </c>
      <c r="N431" t="s">
        <v>1284</v>
      </c>
      <c r="O431" t="s">
        <v>1278</v>
      </c>
      <c r="P431" t="s">
        <v>38</v>
      </c>
      <c r="Q431" t="s">
        <v>73</v>
      </c>
      <c r="R431" t="s">
        <v>40</v>
      </c>
      <c r="S431" t="s">
        <v>41</v>
      </c>
      <c r="T431" t="s">
        <v>42</v>
      </c>
      <c r="U431" t="s">
        <v>43</v>
      </c>
      <c r="V431" t="s">
        <v>1301</v>
      </c>
      <c r="W431" t="s">
        <v>1302</v>
      </c>
      <c r="X431" t="s">
        <v>43</v>
      </c>
      <c r="Y431" t="s">
        <v>1303</v>
      </c>
      <c r="Z431" t="s">
        <v>43</v>
      </c>
      <c r="AA431" t="s">
        <v>43</v>
      </c>
      <c r="AB431" t="s">
        <v>43</v>
      </c>
      <c r="AC431" s="4" t="e">
        <f>VLOOKUP(Table13[[#This Row],[Capacitance]],Values!A$13:B$50,2,0)</f>
        <v>#N/A</v>
      </c>
      <c r="AE431" s="4" t="str">
        <f>CONCATENATE(Table13[[#This Row],[Capacitance]],Table13[[#This Row],[Stock]])</f>
        <v>8pF</v>
      </c>
    </row>
    <row r="432" spans="1:31" hidden="1">
      <c r="A432" t="s">
        <v>28</v>
      </c>
      <c r="B432" t="s">
        <v>1297</v>
      </c>
      <c r="C432" t="s">
        <v>2541</v>
      </c>
      <c r="D432" t="s">
        <v>2542</v>
      </c>
      <c r="E432" t="s">
        <v>32</v>
      </c>
      <c r="F432" t="s">
        <v>2543</v>
      </c>
      <c r="G432">
        <v>0</v>
      </c>
      <c r="H432">
        <v>0</v>
      </c>
      <c r="I432" t="s">
        <v>1067</v>
      </c>
      <c r="J432">
        <v>0</v>
      </c>
      <c r="K432">
        <v>1</v>
      </c>
      <c r="L432" t="s">
        <v>34</v>
      </c>
      <c r="M432" t="s">
        <v>35</v>
      </c>
      <c r="N432" t="s">
        <v>1283</v>
      </c>
      <c r="O432" t="s">
        <v>1278</v>
      </c>
      <c r="P432" t="s">
        <v>38</v>
      </c>
      <c r="Q432" t="s">
        <v>73</v>
      </c>
      <c r="R432" t="s">
        <v>40</v>
      </c>
      <c r="S432" t="s">
        <v>41</v>
      </c>
      <c r="T432" t="s">
        <v>42</v>
      </c>
      <c r="U432" t="s">
        <v>43</v>
      </c>
      <c r="V432" t="s">
        <v>1301</v>
      </c>
      <c r="W432" t="s">
        <v>1302</v>
      </c>
      <c r="X432" t="s">
        <v>43</v>
      </c>
      <c r="Y432" t="s">
        <v>1303</v>
      </c>
      <c r="Z432" t="s">
        <v>43</v>
      </c>
      <c r="AA432" t="s">
        <v>43</v>
      </c>
      <c r="AB432" t="s">
        <v>43</v>
      </c>
      <c r="AC432" s="4" t="e">
        <f>VLOOKUP(Table13[[#This Row],[Capacitance]],Values!A$13:B$50,2,0)</f>
        <v>#N/A</v>
      </c>
      <c r="AE432" s="4" t="str">
        <f>CONCATENATE(Table13[[#This Row],[Capacitance]],Table13[[#This Row],[Stock]])</f>
        <v>8.2pF</v>
      </c>
    </row>
    <row r="433" spans="1:31" hidden="1">
      <c r="A433" t="s">
        <v>28</v>
      </c>
      <c r="B433" t="s">
        <v>1297</v>
      </c>
      <c r="C433" t="s">
        <v>2544</v>
      </c>
      <c r="D433" t="s">
        <v>2545</v>
      </c>
      <c r="E433" t="s">
        <v>32</v>
      </c>
      <c r="F433" t="s">
        <v>2546</v>
      </c>
      <c r="G433">
        <v>0</v>
      </c>
      <c r="H433">
        <v>0</v>
      </c>
      <c r="I433" t="s">
        <v>1067</v>
      </c>
      <c r="J433">
        <v>0</v>
      </c>
      <c r="K433">
        <v>10</v>
      </c>
      <c r="L433" t="s">
        <v>34</v>
      </c>
      <c r="M433" t="s">
        <v>35</v>
      </c>
      <c r="N433" t="s">
        <v>2547</v>
      </c>
      <c r="O433" t="s">
        <v>1278</v>
      </c>
      <c r="P433" t="s">
        <v>38</v>
      </c>
      <c r="Q433" t="s">
        <v>73</v>
      </c>
      <c r="R433" t="s">
        <v>40</v>
      </c>
      <c r="S433" t="s">
        <v>41</v>
      </c>
      <c r="T433" t="s">
        <v>42</v>
      </c>
      <c r="U433" t="s">
        <v>43</v>
      </c>
      <c r="V433" t="s">
        <v>1301</v>
      </c>
      <c r="W433" t="s">
        <v>1302</v>
      </c>
      <c r="X433" t="s">
        <v>43</v>
      </c>
      <c r="Y433" t="s">
        <v>1303</v>
      </c>
      <c r="Z433" t="s">
        <v>43</v>
      </c>
      <c r="AA433" t="s">
        <v>43</v>
      </c>
      <c r="AB433" t="s">
        <v>43</v>
      </c>
      <c r="AC433" s="4" t="e">
        <f>VLOOKUP(Table13[[#This Row],[Capacitance]],Values!A$13:B$50,2,0)</f>
        <v>#N/A</v>
      </c>
      <c r="AE433" s="4" t="str">
        <f>CONCATENATE(Table13[[#This Row],[Capacitance]],Table13[[#This Row],[Stock]])</f>
        <v>9.1pF</v>
      </c>
    </row>
    <row r="434" spans="1:31" hidden="1">
      <c r="A434" t="s">
        <v>28</v>
      </c>
      <c r="B434" t="s">
        <v>1297</v>
      </c>
      <c r="C434" t="s">
        <v>2548</v>
      </c>
      <c r="D434" t="s">
        <v>2549</v>
      </c>
      <c r="E434" t="s">
        <v>32</v>
      </c>
      <c r="F434" t="s">
        <v>2550</v>
      </c>
      <c r="G434">
        <v>0</v>
      </c>
      <c r="H434">
        <v>0</v>
      </c>
      <c r="I434" t="s">
        <v>1067</v>
      </c>
      <c r="J434">
        <v>0</v>
      </c>
      <c r="K434">
        <v>1</v>
      </c>
      <c r="L434" t="s">
        <v>34</v>
      </c>
      <c r="M434" t="s">
        <v>35</v>
      </c>
      <c r="N434" t="s">
        <v>2551</v>
      </c>
      <c r="O434" t="s">
        <v>1278</v>
      </c>
      <c r="P434" t="s">
        <v>38</v>
      </c>
      <c r="Q434" t="s">
        <v>73</v>
      </c>
      <c r="R434" t="s">
        <v>40</v>
      </c>
      <c r="S434" t="s">
        <v>41</v>
      </c>
      <c r="T434" t="s">
        <v>42</v>
      </c>
      <c r="U434" t="s">
        <v>43</v>
      </c>
      <c r="V434" t="s">
        <v>1301</v>
      </c>
      <c r="W434" t="s">
        <v>1302</v>
      </c>
      <c r="X434" t="s">
        <v>43</v>
      </c>
      <c r="Y434" t="s">
        <v>1303</v>
      </c>
      <c r="Z434" t="s">
        <v>43</v>
      </c>
      <c r="AA434" t="s">
        <v>43</v>
      </c>
      <c r="AB434" t="s">
        <v>43</v>
      </c>
      <c r="AC434" s="4" t="e">
        <f>VLOOKUP(Table13[[#This Row],[Capacitance]],Values!A$13:B$50,2,0)</f>
        <v>#N/A</v>
      </c>
      <c r="AE434" s="4" t="str">
        <f>CONCATENATE(Table13[[#This Row],[Capacitance]],Table13[[#This Row],[Stock]])</f>
        <v>6.2pF</v>
      </c>
    </row>
    <row r="435" spans="1:31" hidden="1">
      <c r="A435" t="s">
        <v>28</v>
      </c>
      <c r="B435" t="s">
        <v>1297</v>
      </c>
      <c r="C435" t="s">
        <v>2552</v>
      </c>
      <c r="D435" t="s">
        <v>2553</v>
      </c>
      <c r="E435" t="s">
        <v>32</v>
      </c>
      <c r="F435" t="s">
        <v>2531</v>
      </c>
      <c r="G435">
        <v>0</v>
      </c>
      <c r="H435">
        <v>0</v>
      </c>
      <c r="I435" t="s">
        <v>1067</v>
      </c>
      <c r="J435">
        <v>0</v>
      </c>
      <c r="K435">
        <v>1</v>
      </c>
      <c r="L435" t="s">
        <v>34</v>
      </c>
      <c r="M435" t="s">
        <v>35</v>
      </c>
      <c r="N435" t="s">
        <v>1280</v>
      </c>
      <c r="O435" t="s">
        <v>1257</v>
      </c>
      <c r="P435" t="s">
        <v>38</v>
      </c>
      <c r="Q435" t="s">
        <v>73</v>
      </c>
      <c r="R435" t="s">
        <v>40</v>
      </c>
      <c r="S435" t="s">
        <v>41</v>
      </c>
      <c r="T435" t="s">
        <v>42</v>
      </c>
      <c r="U435" t="s">
        <v>43</v>
      </c>
      <c r="V435" t="s">
        <v>1301</v>
      </c>
      <c r="W435" t="s">
        <v>1302</v>
      </c>
      <c r="X435" t="s">
        <v>43</v>
      </c>
      <c r="Y435" t="s">
        <v>1303</v>
      </c>
      <c r="Z435" t="s">
        <v>43</v>
      </c>
      <c r="AA435" t="s">
        <v>43</v>
      </c>
      <c r="AB435" t="s">
        <v>43</v>
      </c>
      <c r="AC435" s="4" t="e">
        <f>VLOOKUP(Table13[[#This Row],[Capacitance]],Values!A$13:B$50,2,0)</f>
        <v>#N/A</v>
      </c>
      <c r="AE435" s="4" t="str">
        <f>CONCATENATE(Table13[[#This Row],[Capacitance]],Table13[[#This Row],[Stock]])</f>
        <v>6.8pF</v>
      </c>
    </row>
    <row r="436" spans="1:31" hidden="1">
      <c r="A436" t="s">
        <v>28</v>
      </c>
      <c r="B436" t="s">
        <v>1297</v>
      </c>
      <c r="C436" t="s">
        <v>2554</v>
      </c>
      <c r="D436" t="s">
        <v>2555</v>
      </c>
      <c r="E436" t="s">
        <v>32</v>
      </c>
      <c r="F436" t="s">
        <v>2556</v>
      </c>
      <c r="G436">
        <v>0</v>
      </c>
      <c r="H436">
        <v>0</v>
      </c>
      <c r="I436" t="s">
        <v>1067</v>
      </c>
      <c r="J436">
        <v>0</v>
      </c>
      <c r="K436">
        <v>1</v>
      </c>
      <c r="L436" t="s">
        <v>34</v>
      </c>
      <c r="M436" t="s">
        <v>35</v>
      </c>
      <c r="N436" t="s">
        <v>1277</v>
      </c>
      <c r="O436" t="s">
        <v>1278</v>
      </c>
      <c r="P436" t="s">
        <v>38</v>
      </c>
      <c r="Q436" t="s">
        <v>73</v>
      </c>
      <c r="R436" t="s">
        <v>40</v>
      </c>
      <c r="S436" t="s">
        <v>41</v>
      </c>
      <c r="T436" t="s">
        <v>42</v>
      </c>
      <c r="U436" t="s">
        <v>43</v>
      </c>
      <c r="V436" t="s">
        <v>1301</v>
      </c>
      <c r="W436" t="s">
        <v>1302</v>
      </c>
      <c r="X436" t="s">
        <v>43</v>
      </c>
      <c r="Y436" t="s">
        <v>1303</v>
      </c>
      <c r="Z436" t="s">
        <v>43</v>
      </c>
      <c r="AA436" t="s">
        <v>43</v>
      </c>
      <c r="AB436" t="s">
        <v>43</v>
      </c>
      <c r="AC436" s="4" t="e">
        <f>VLOOKUP(Table13[[#This Row],[Capacitance]],Values!A$13:B$50,2,0)</f>
        <v>#N/A</v>
      </c>
      <c r="AE436" s="4" t="str">
        <f>CONCATENATE(Table13[[#This Row],[Capacitance]],Table13[[#This Row],[Stock]])</f>
        <v>5.6pF</v>
      </c>
    </row>
    <row r="437" spans="1:31" hidden="1">
      <c r="A437" t="s">
        <v>28</v>
      </c>
      <c r="B437" t="s">
        <v>1297</v>
      </c>
      <c r="C437" t="s">
        <v>2557</v>
      </c>
      <c r="D437" t="s">
        <v>2558</v>
      </c>
      <c r="E437" t="s">
        <v>32</v>
      </c>
      <c r="F437" t="s">
        <v>2559</v>
      </c>
      <c r="G437">
        <v>0</v>
      </c>
      <c r="H437">
        <v>0</v>
      </c>
      <c r="I437" t="s">
        <v>1067</v>
      </c>
      <c r="J437">
        <v>0</v>
      </c>
      <c r="K437">
        <v>1</v>
      </c>
      <c r="L437" t="s">
        <v>34</v>
      </c>
      <c r="M437" t="s">
        <v>35</v>
      </c>
      <c r="N437" t="s">
        <v>1281</v>
      </c>
      <c r="O437" t="s">
        <v>1278</v>
      </c>
      <c r="P437" t="s">
        <v>38</v>
      </c>
      <c r="Q437" t="s">
        <v>73</v>
      </c>
      <c r="R437" t="s">
        <v>40</v>
      </c>
      <c r="S437" t="s">
        <v>41</v>
      </c>
      <c r="T437" t="s">
        <v>42</v>
      </c>
      <c r="U437" t="s">
        <v>43</v>
      </c>
      <c r="V437" t="s">
        <v>1301</v>
      </c>
      <c r="W437" t="s">
        <v>1302</v>
      </c>
      <c r="X437" t="s">
        <v>43</v>
      </c>
      <c r="Y437" t="s">
        <v>1303</v>
      </c>
      <c r="Z437" t="s">
        <v>43</v>
      </c>
      <c r="AA437" t="s">
        <v>43</v>
      </c>
      <c r="AB437" t="s">
        <v>43</v>
      </c>
      <c r="AC437" s="4" t="e">
        <f>VLOOKUP(Table13[[#This Row],[Capacitance]],Values!A$13:B$50,2,0)</f>
        <v>#N/A</v>
      </c>
      <c r="AE437" s="4" t="str">
        <f>CONCATENATE(Table13[[#This Row],[Capacitance]],Table13[[#This Row],[Stock]])</f>
        <v>6pF</v>
      </c>
    </row>
    <row r="438" spans="1:31" hidden="1">
      <c r="A438" t="s">
        <v>28</v>
      </c>
      <c r="B438" t="s">
        <v>1297</v>
      </c>
      <c r="C438" t="s">
        <v>2560</v>
      </c>
      <c r="D438" t="s">
        <v>2561</v>
      </c>
      <c r="E438" t="s">
        <v>32</v>
      </c>
      <c r="F438" t="s">
        <v>2562</v>
      </c>
      <c r="G438">
        <v>0</v>
      </c>
      <c r="H438">
        <v>0</v>
      </c>
      <c r="I438" t="s">
        <v>1067</v>
      </c>
      <c r="J438">
        <v>0</v>
      </c>
      <c r="K438">
        <v>1</v>
      </c>
      <c r="L438" t="s">
        <v>34</v>
      </c>
      <c r="M438" t="s">
        <v>35</v>
      </c>
      <c r="N438" t="s">
        <v>1289</v>
      </c>
      <c r="O438" t="s">
        <v>1278</v>
      </c>
      <c r="P438" t="s">
        <v>38</v>
      </c>
      <c r="Q438" t="s">
        <v>73</v>
      </c>
      <c r="R438" t="s">
        <v>40</v>
      </c>
      <c r="S438" t="s">
        <v>41</v>
      </c>
      <c r="T438" t="s">
        <v>42</v>
      </c>
      <c r="U438" t="s">
        <v>43</v>
      </c>
      <c r="V438" t="s">
        <v>1301</v>
      </c>
      <c r="W438" t="s">
        <v>1302</v>
      </c>
      <c r="X438" t="s">
        <v>43</v>
      </c>
      <c r="Y438" t="s">
        <v>1303</v>
      </c>
      <c r="Z438" t="s">
        <v>43</v>
      </c>
      <c r="AA438" t="s">
        <v>43</v>
      </c>
      <c r="AB438" t="s">
        <v>43</v>
      </c>
      <c r="AC438" s="4" t="e">
        <f>VLOOKUP(Table13[[#This Row],[Capacitance]],Values!A$13:B$50,2,0)</f>
        <v>#N/A</v>
      </c>
      <c r="AE438" s="4" t="str">
        <f>CONCATENATE(Table13[[#This Row],[Capacitance]],Table13[[#This Row],[Stock]])</f>
        <v>5.1pF</v>
      </c>
    </row>
    <row r="439" spans="1:31" hidden="1">
      <c r="A439" t="s">
        <v>28</v>
      </c>
      <c r="B439" t="s">
        <v>1297</v>
      </c>
      <c r="C439" t="s">
        <v>2563</v>
      </c>
      <c r="D439" t="s">
        <v>2564</v>
      </c>
      <c r="E439" t="s">
        <v>32</v>
      </c>
      <c r="F439" t="s">
        <v>2565</v>
      </c>
      <c r="G439">
        <v>0</v>
      </c>
      <c r="H439">
        <v>0</v>
      </c>
      <c r="I439" t="s">
        <v>1067</v>
      </c>
      <c r="J439">
        <v>0</v>
      </c>
      <c r="K439">
        <v>1</v>
      </c>
      <c r="L439" t="s">
        <v>34</v>
      </c>
      <c r="M439" t="s">
        <v>35</v>
      </c>
      <c r="N439" t="s">
        <v>1270</v>
      </c>
      <c r="O439" t="s">
        <v>1257</v>
      </c>
      <c r="P439" t="s">
        <v>38</v>
      </c>
      <c r="Q439" t="s">
        <v>73</v>
      </c>
      <c r="R439" t="s">
        <v>40</v>
      </c>
      <c r="S439" t="s">
        <v>41</v>
      </c>
      <c r="T439" t="s">
        <v>42</v>
      </c>
      <c r="U439" t="s">
        <v>43</v>
      </c>
      <c r="V439" t="s">
        <v>1301</v>
      </c>
      <c r="W439" t="s">
        <v>1302</v>
      </c>
      <c r="X439" t="s">
        <v>43</v>
      </c>
      <c r="Y439" t="s">
        <v>1303</v>
      </c>
      <c r="Z439" t="s">
        <v>43</v>
      </c>
      <c r="AA439" t="s">
        <v>43</v>
      </c>
      <c r="AB439" t="s">
        <v>43</v>
      </c>
      <c r="AC439" s="4" t="e">
        <f>VLOOKUP(Table13[[#This Row],[Capacitance]],Values!A$13:B$50,2,0)</f>
        <v>#N/A</v>
      </c>
      <c r="AE439" s="4" t="str">
        <f>CONCATENATE(Table13[[#This Row],[Capacitance]],Table13[[#This Row],[Stock]])</f>
        <v>3.3pF</v>
      </c>
    </row>
    <row r="440" spans="1:31" hidden="1">
      <c r="A440" t="s">
        <v>28</v>
      </c>
      <c r="B440" t="s">
        <v>1297</v>
      </c>
      <c r="C440" t="s">
        <v>2566</v>
      </c>
      <c r="D440" t="s">
        <v>2567</v>
      </c>
      <c r="E440" t="s">
        <v>32</v>
      </c>
      <c r="F440" t="s">
        <v>2568</v>
      </c>
      <c r="G440">
        <v>0</v>
      </c>
      <c r="H440">
        <v>0</v>
      </c>
      <c r="I440" t="s">
        <v>1067</v>
      </c>
      <c r="J440">
        <v>0</v>
      </c>
      <c r="K440">
        <v>1</v>
      </c>
      <c r="L440" t="s">
        <v>34</v>
      </c>
      <c r="M440" t="s">
        <v>35</v>
      </c>
      <c r="N440" t="s">
        <v>1269</v>
      </c>
      <c r="O440" t="s">
        <v>1257</v>
      </c>
      <c r="P440" t="s">
        <v>38</v>
      </c>
      <c r="Q440" t="s">
        <v>73</v>
      </c>
      <c r="R440" t="s">
        <v>40</v>
      </c>
      <c r="S440" t="s">
        <v>41</v>
      </c>
      <c r="T440" t="s">
        <v>42</v>
      </c>
      <c r="U440" t="s">
        <v>43</v>
      </c>
      <c r="V440" t="s">
        <v>1301</v>
      </c>
      <c r="W440" t="s">
        <v>1302</v>
      </c>
      <c r="X440" t="s">
        <v>43</v>
      </c>
      <c r="Y440" t="s">
        <v>1303</v>
      </c>
      <c r="Z440" t="s">
        <v>43</v>
      </c>
      <c r="AA440" t="s">
        <v>43</v>
      </c>
      <c r="AB440" t="s">
        <v>43</v>
      </c>
      <c r="AC440" s="4" t="e">
        <f>VLOOKUP(Table13[[#This Row],[Capacitance]],Values!A$13:B$50,2,0)</f>
        <v>#N/A</v>
      </c>
      <c r="AE440" s="4" t="str">
        <f>CONCATENATE(Table13[[#This Row],[Capacitance]],Table13[[#This Row],[Stock]])</f>
        <v>2pF</v>
      </c>
    </row>
    <row r="441" spans="1:31" hidden="1">
      <c r="A441" t="s">
        <v>28</v>
      </c>
      <c r="B441" t="s">
        <v>1297</v>
      </c>
      <c r="C441" t="s">
        <v>2569</v>
      </c>
      <c r="D441" t="s">
        <v>2570</v>
      </c>
      <c r="E441" t="s">
        <v>32</v>
      </c>
      <c r="F441" t="s">
        <v>2403</v>
      </c>
      <c r="G441">
        <v>0</v>
      </c>
      <c r="H441">
        <v>0</v>
      </c>
      <c r="I441" t="s">
        <v>1067</v>
      </c>
      <c r="J441">
        <v>0</v>
      </c>
      <c r="K441">
        <v>1</v>
      </c>
      <c r="L441" t="s">
        <v>34</v>
      </c>
      <c r="M441" t="s">
        <v>35</v>
      </c>
      <c r="N441" t="s">
        <v>1265</v>
      </c>
      <c r="O441" t="s">
        <v>1257</v>
      </c>
      <c r="P441" t="s">
        <v>38</v>
      </c>
      <c r="Q441" t="s">
        <v>73</v>
      </c>
      <c r="R441" t="s">
        <v>40</v>
      </c>
      <c r="S441" t="s">
        <v>41</v>
      </c>
      <c r="T441" t="s">
        <v>42</v>
      </c>
      <c r="U441" t="s">
        <v>43</v>
      </c>
      <c r="V441" t="s">
        <v>1301</v>
      </c>
      <c r="W441" t="s">
        <v>1302</v>
      </c>
      <c r="X441" t="s">
        <v>43</v>
      </c>
      <c r="Y441" t="s">
        <v>1303</v>
      </c>
      <c r="Z441" t="s">
        <v>43</v>
      </c>
      <c r="AA441" t="s">
        <v>43</v>
      </c>
      <c r="AB441" t="s">
        <v>43</v>
      </c>
      <c r="AC441" s="4" t="e">
        <f>VLOOKUP(Table13[[#This Row],[Capacitance]],Values!A$13:B$50,2,0)</f>
        <v>#N/A</v>
      </c>
      <c r="AE441" s="4" t="str">
        <f>CONCATENATE(Table13[[#This Row],[Capacitance]],Table13[[#This Row],[Stock]])</f>
        <v>2.2pF</v>
      </c>
    </row>
    <row r="442" spans="1:31" hidden="1">
      <c r="A442" t="s">
        <v>28</v>
      </c>
      <c r="B442" t="s">
        <v>1297</v>
      </c>
      <c r="C442" t="s">
        <v>2571</v>
      </c>
      <c r="D442" t="s">
        <v>2572</v>
      </c>
      <c r="E442" t="s">
        <v>32</v>
      </c>
      <c r="F442" t="s">
        <v>2573</v>
      </c>
      <c r="G442">
        <v>0</v>
      </c>
      <c r="H442">
        <v>0</v>
      </c>
      <c r="I442" t="s">
        <v>1067</v>
      </c>
      <c r="J442">
        <v>0</v>
      </c>
      <c r="K442">
        <v>1</v>
      </c>
      <c r="L442" t="s">
        <v>34</v>
      </c>
      <c r="M442" t="s">
        <v>35</v>
      </c>
      <c r="N442" t="s">
        <v>1286</v>
      </c>
      <c r="O442" t="s">
        <v>1257</v>
      </c>
      <c r="P442" t="s">
        <v>38</v>
      </c>
      <c r="Q442" t="s">
        <v>73</v>
      </c>
      <c r="R442" t="s">
        <v>40</v>
      </c>
      <c r="S442" t="s">
        <v>41</v>
      </c>
      <c r="T442" t="s">
        <v>42</v>
      </c>
      <c r="U442" t="s">
        <v>43</v>
      </c>
      <c r="V442" t="s">
        <v>1301</v>
      </c>
      <c r="W442" t="s">
        <v>1302</v>
      </c>
      <c r="X442" t="s">
        <v>43</v>
      </c>
      <c r="Y442" t="s">
        <v>1303</v>
      </c>
      <c r="Z442" t="s">
        <v>43</v>
      </c>
      <c r="AA442" t="s">
        <v>43</v>
      </c>
      <c r="AB442" t="s">
        <v>43</v>
      </c>
      <c r="AC442" s="4" t="e">
        <f>VLOOKUP(Table13[[#This Row],[Capacitance]],Values!A$13:B$50,2,0)</f>
        <v>#N/A</v>
      </c>
      <c r="AE442" s="4" t="str">
        <f>CONCATENATE(Table13[[#This Row],[Capacitance]],Table13[[#This Row],[Stock]])</f>
        <v>2.4pF</v>
      </c>
    </row>
    <row r="443" spans="1:31" hidden="1">
      <c r="A443" t="s">
        <v>28</v>
      </c>
      <c r="B443" t="s">
        <v>1297</v>
      </c>
      <c r="C443" t="s">
        <v>2574</v>
      </c>
      <c r="D443" t="s">
        <v>2575</v>
      </c>
      <c r="E443" t="s">
        <v>32</v>
      </c>
      <c r="F443" t="s">
        <v>2576</v>
      </c>
      <c r="G443">
        <v>0</v>
      </c>
      <c r="H443">
        <v>0</v>
      </c>
      <c r="I443" t="s">
        <v>1067</v>
      </c>
      <c r="J443">
        <v>0</v>
      </c>
      <c r="K443">
        <v>1</v>
      </c>
      <c r="L443" t="s">
        <v>34</v>
      </c>
      <c r="M443" t="s">
        <v>35</v>
      </c>
      <c r="N443" t="s">
        <v>1266</v>
      </c>
      <c r="O443" t="s">
        <v>1257</v>
      </c>
      <c r="P443" t="s">
        <v>38</v>
      </c>
      <c r="Q443" t="s">
        <v>73</v>
      </c>
      <c r="R443" t="s">
        <v>40</v>
      </c>
      <c r="S443" t="s">
        <v>41</v>
      </c>
      <c r="T443" t="s">
        <v>42</v>
      </c>
      <c r="U443" t="s">
        <v>43</v>
      </c>
      <c r="V443" t="s">
        <v>1301</v>
      </c>
      <c r="W443" t="s">
        <v>1302</v>
      </c>
      <c r="X443" t="s">
        <v>43</v>
      </c>
      <c r="Y443" t="s">
        <v>1303</v>
      </c>
      <c r="Z443" t="s">
        <v>43</v>
      </c>
      <c r="AA443" t="s">
        <v>43</v>
      </c>
      <c r="AB443" t="s">
        <v>43</v>
      </c>
      <c r="AC443" s="4" t="e">
        <f>VLOOKUP(Table13[[#This Row],[Capacitance]],Values!A$13:B$50,2,0)</f>
        <v>#N/A</v>
      </c>
      <c r="AE443" s="4" t="str">
        <f>CONCATENATE(Table13[[#This Row],[Capacitance]],Table13[[#This Row],[Stock]])</f>
        <v>2.7pF</v>
      </c>
    </row>
    <row r="444" spans="1:31" hidden="1">
      <c r="A444" t="s">
        <v>28</v>
      </c>
      <c r="B444" t="s">
        <v>1297</v>
      </c>
      <c r="C444" t="s">
        <v>2577</v>
      </c>
      <c r="D444" t="s">
        <v>2578</v>
      </c>
      <c r="E444" t="s">
        <v>32</v>
      </c>
      <c r="F444" t="s">
        <v>2579</v>
      </c>
      <c r="G444">
        <v>0</v>
      </c>
      <c r="H444">
        <v>0</v>
      </c>
      <c r="I444" t="s">
        <v>1067</v>
      </c>
      <c r="J444">
        <v>0</v>
      </c>
      <c r="K444">
        <v>1</v>
      </c>
      <c r="L444" t="s">
        <v>34</v>
      </c>
      <c r="M444" t="s">
        <v>35</v>
      </c>
      <c r="N444" t="s">
        <v>1274</v>
      </c>
      <c r="O444" t="s">
        <v>1257</v>
      </c>
      <c r="P444" t="s">
        <v>38</v>
      </c>
      <c r="Q444" t="s">
        <v>73</v>
      </c>
      <c r="R444" t="s">
        <v>40</v>
      </c>
      <c r="S444" t="s">
        <v>41</v>
      </c>
      <c r="T444" t="s">
        <v>42</v>
      </c>
      <c r="U444" t="s">
        <v>43</v>
      </c>
      <c r="V444" t="s">
        <v>1301</v>
      </c>
      <c r="W444" t="s">
        <v>1302</v>
      </c>
      <c r="X444" t="s">
        <v>43</v>
      </c>
      <c r="Y444" t="s">
        <v>1303</v>
      </c>
      <c r="Z444" t="s">
        <v>43</v>
      </c>
      <c r="AA444" t="s">
        <v>43</v>
      </c>
      <c r="AB444" t="s">
        <v>43</v>
      </c>
      <c r="AC444" s="4" t="e">
        <f>VLOOKUP(Table13[[#This Row],[Capacitance]],Values!A$13:B$50,2,0)</f>
        <v>#N/A</v>
      </c>
      <c r="AE444" s="4" t="str">
        <f>CONCATENATE(Table13[[#This Row],[Capacitance]],Table13[[#This Row],[Stock]])</f>
        <v>3pF</v>
      </c>
    </row>
    <row r="445" spans="1:31" hidden="1">
      <c r="A445" t="s">
        <v>28</v>
      </c>
      <c r="B445" t="s">
        <v>1297</v>
      </c>
      <c r="C445" t="s">
        <v>2580</v>
      </c>
      <c r="D445" t="s">
        <v>2581</v>
      </c>
      <c r="E445" t="s">
        <v>32</v>
      </c>
      <c r="F445" t="s">
        <v>2582</v>
      </c>
      <c r="G445">
        <v>0</v>
      </c>
      <c r="H445">
        <v>0</v>
      </c>
      <c r="I445" t="s">
        <v>1067</v>
      </c>
      <c r="J445">
        <v>0</v>
      </c>
      <c r="K445">
        <v>1</v>
      </c>
      <c r="L445" t="s">
        <v>34</v>
      </c>
      <c r="M445" t="s">
        <v>35</v>
      </c>
      <c r="N445" t="s">
        <v>2583</v>
      </c>
      <c r="O445" t="s">
        <v>1257</v>
      </c>
      <c r="P445" t="s">
        <v>38</v>
      </c>
      <c r="Q445" t="s">
        <v>73</v>
      </c>
      <c r="R445" t="s">
        <v>40</v>
      </c>
      <c r="S445" t="s">
        <v>41</v>
      </c>
      <c r="T445" t="s">
        <v>42</v>
      </c>
      <c r="U445" t="s">
        <v>43</v>
      </c>
      <c r="V445" t="s">
        <v>1301</v>
      </c>
      <c r="W445" t="s">
        <v>1302</v>
      </c>
      <c r="X445" t="s">
        <v>43</v>
      </c>
      <c r="Y445" t="s">
        <v>1303</v>
      </c>
      <c r="Z445" t="s">
        <v>43</v>
      </c>
      <c r="AA445" t="s">
        <v>43</v>
      </c>
      <c r="AB445" t="s">
        <v>43</v>
      </c>
      <c r="AC445" s="4" t="e">
        <f>VLOOKUP(Table13[[#This Row],[Capacitance]],Values!A$13:B$50,2,0)</f>
        <v>#N/A</v>
      </c>
      <c r="AE445" s="4" t="str">
        <f>CONCATENATE(Table13[[#This Row],[Capacitance]],Table13[[#This Row],[Stock]])</f>
        <v>1.6pF</v>
      </c>
    </row>
    <row r="446" spans="1:31" hidden="1">
      <c r="A446" t="s">
        <v>28</v>
      </c>
      <c r="B446" t="s">
        <v>1297</v>
      </c>
      <c r="C446" t="s">
        <v>2584</v>
      </c>
      <c r="D446" t="s">
        <v>2585</v>
      </c>
      <c r="E446" t="s">
        <v>32</v>
      </c>
      <c r="F446" t="s">
        <v>2586</v>
      </c>
      <c r="G446">
        <v>0</v>
      </c>
      <c r="H446">
        <v>0</v>
      </c>
      <c r="I446" t="s">
        <v>1067</v>
      </c>
      <c r="J446">
        <v>0</v>
      </c>
      <c r="K446">
        <v>1</v>
      </c>
      <c r="L446" t="s">
        <v>34</v>
      </c>
      <c r="M446" t="s">
        <v>35</v>
      </c>
      <c r="N446" t="s">
        <v>1272</v>
      </c>
      <c r="O446" t="s">
        <v>1257</v>
      </c>
      <c r="P446" t="s">
        <v>38</v>
      </c>
      <c r="Q446" t="s">
        <v>73</v>
      </c>
      <c r="R446" t="s">
        <v>40</v>
      </c>
      <c r="S446" t="s">
        <v>41</v>
      </c>
      <c r="T446" t="s">
        <v>42</v>
      </c>
      <c r="U446" t="s">
        <v>43</v>
      </c>
      <c r="V446" t="s">
        <v>1301</v>
      </c>
      <c r="W446" t="s">
        <v>1302</v>
      </c>
      <c r="X446" t="s">
        <v>43</v>
      </c>
      <c r="Y446" t="s">
        <v>1303</v>
      </c>
      <c r="Z446" t="s">
        <v>43</v>
      </c>
      <c r="AA446" t="s">
        <v>43</v>
      </c>
      <c r="AB446" t="s">
        <v>43</v>
      </c>
      <c r="AC446" s="4" t="e">
        <f>VLOOKUP(Table13[[#This Row],[Capacitance]],Values!A$13:B$50,2,0)</f>
        <v>#N/A</v>
      </c>
      <c r="AE446" s="4" t="str">
        <f>CONCATENATE(Table13[[#This Row],[Capacitance]],Table13[[#This Row],[Stock]])</f>
        <v>3.9pF</v>
      </c>
    </row>
    <row r="447" spans="1:31" hidden="1">
      <c r="A447" t="s">
        <v>28</v>
      </c>
      <c r="B447" t="s">
        <v>1297</v>
      </c>
      <c r="C447" t="s">
        <v>2587</v>
      </c>
      <c r="D447" t="s">
        <v>2588</v>
      </c>
      <c r="E447" t="s">
        <v>32</v>
      </c>
      <c r="F447" t="s">
        <v>2589</v>
      </c>
      <c r="G447">
        <v>0</v>
      </c>
      <c r="H447">
        <v>0</v>
      </c>
      <c r="I447" t="s">
        <v>1067</v>
      </c>
      <c r="J447">
        <v>0</v>
      </c>
      <c r="K447">
        <v>1</v>
      </c>
      <c r="L447" t="s">
        <v>34</v>
      </c>
      <c r="M447" t="s">
        <v>35</v>
      </c>
      <c r="N447" t="s">
        <v>1276</v>
      </c>
      <c r="O447" t="s">
        <v>1257</v>
      </c>
      <c r="P447" t="s">
        <v>38</v>
      </c>
      <c r="Q447" t="s">
        <v>73</v>
      </c>
      <c r="R447" t="s">
        <v>40</v>
      </c>
      <c r="S447" t="s">
        <v>41</v>
      </c>
      <c r="T447" t="s">
        <v>42</v>
      </c>
      <c r="U447" t="s">
        <v>43</v>
      </c>
      <c r="V447" t="s">
        <v>1301</v>
      </c>
      <c r="W447" t="s">
        <v>1302</v>
      </c>
      <c r="X447" t="s">
        <v>43</v>
      </c>
      <c r="Y447" t="s">
        <v>1303</v>
      </c>
      <c r="Z447" t="s">
        <v>43</v>
      </c>
      <c r="AA447" t="s">
        <v>43</v>
      </c>
      <c r="AB447" t="s">
        <v>43</v>
      </c>
      <c r="AC447" s="4" t="e">
        <f>VLOOKUP(Table13[[#This Row],[Capacitance]],Values!A$13:B$50,2,0)</f>
        <v>#N/A</v>
      </c>
      <c r="AE447" s="4" t="str">
        <f>CONCATENATE(Table13[[#This Row],[Capacitance]],Table13[[#This Row],[Stock]])</f>
        <v>4pF</v>
      </c>
    </row>
    <row r="448" spans="1:31" hidden="1">
      <c r="A448" t="s">
        <v>28</v>
      </c>
      <c r="B448" t="s">
        <v>1297</v>
      </c>
      <c r="C448" t="s">
        <v>2590</v>
      </c>
      <c r="D448" t="s">
        <v>2591</v>
      </c>
      <c r="E448" t="s">
        <v>32</v>
      </c>
      <c r="F448" t="s">
        <v>2592</v>
      </c>
      <c r="G448">
        <v>0</v>
      </c>
      <c r="H448">
        <v>0</v>
      </c>
      <c r="I448" t="s">
        <v>1067</v>
      </c>
      <c r="J448">
        <v>0</v>
      </c>
      <c r="K448">
        <v>1</v>
      </c>
      <c r="L448" t="s">
        <v>34</v>
      </c>
      <c r="M448" t="s">
        <v>35</v>
      </c>
      <c r="N448" t="s">
        <v>1288</v>
      </c>
      <c r="O448" t="s">
        <v>1257</v>
      </c>
      <c r="P448" t="s">
        <v>38</v>
      </c>
      <c r="Q448" t="s">
        <v>73</v>
      </c>
      <c r="R448" t="s">
        <v>40</v>
      </c>
      <c r="S448" t="s">
        <v>41</v>
      </c>
      <c r="T448" t="s">
        <v>42</v>
      </c>
      <c r="U448" t="s">
        <v>43</v>
      </c>
      <c r="V448" t="s">
        <v>1301</v>
      </c>
      <c r="W448" t="s">
        <v>1302</v>
      </c>
      <c r="X448" t="s">
        <v>43</v>
      </c>
      <c r="Y448" t="s">
        <v>1303</v>
      </c>
      <c r="Z448" t="s">
        <v>43</v>
      </c>
      <c r="AA448" t="s">
        <v>43</v>
      </c>
      <c r="AB448" t="s">
        <v>43</v>
      </c>
      <c r="AC448" s="4" t="e">
        <f>VLOOKUP(Table13[[#This Row],[Capacitance]],Values!A$13:B$50,2,0)</f>
        <v>#N/A</v>
      </c>
      <c r="AE448" s="4" t="str">
        <f>CONCATENATE(Table13[[#This Row],[Capacitance]],Table13[[#This Row],[Stock]])</f>
        <v>4.3pF</v>
      </c>
    </row>
    <row r="449" spans="1:31" hidden="1">
      <c r="A449" t="s">
        <v>28</v>
      </c>
      <c r="B449" t="s">
        <v>1297</v>
      </c>
      <c r="C449" t="s">
        <v>2593</v>
      </c>
      <c r="D449" t="s">
        <v>2594</v>
      </c>
      <c r="E449" t="s">
        <v>32</v>
      </c>
      <c r="F449" t="s">
        <v>2595</v>
      </c>
      <c r="G449">
        <v>0</v>
      </c>
      <c r="H449">
        <v>0</v>
      </c>
      <c r="I449" t="s">
        <v>1067</v>
      </c>
      <c r="J449">
        <v>0</v>
      </c>
      <c r="K449">
        <v>1</v>
      </c>
      <c r="L449" t="s">
        <v>34</v>
      </c>
      <c r="M449" t="s">
        <v>35</v>
      </c>
      <c r="N449" t="s">
        <v>1275</v>
      </c>
      <c r="O449" t="s">
        <v>1257</v>
      </c>
      <c r="P449" t="s">
        <v>38</v>
      </c>
      <c r="Q449" t="s">
        <v>73</v>
      </c>
      <c r="R449" t="s">
        <v>40</v>
      </c>
      <c r="S449" t="s">
        <v>41</v>
      </c>
      <c r="T449" t="s">
        <v>42</v>
      </c>
      <c r="U449" t="s">
        <v>43</v>
      </c>
      <c r="V449" t="s">
        <v>1301</v>
      </c>
      <c r="W449" t="s">
        <v>1302</v>
      </c>
      <c r="X449" t="s">
        <v>43</v>
      </c>
      <c r="Y449" t="s">
        <v>1303</v>
      </c>
      <c r="Z449" t="s">
        <v>43</v>
      </c>
      <c r="AA449" t="s">
        <v>43</v>
      </c>
      <c r="AB449" t="s">
        <v>43</v>
      </c>
      <c r="AC449" s="4" t="e">
        <f>VLOOKUP(Table13[[#This Row],[Capacitance]],Values!A$13:B$50,2,0)</f>
        <v>#N/A</v>
      </c>
      <c r="AE449" s="4" t="str">
        <f>CONCATENATE(Table13[[#This Row],[Capacitance]],Table13[[#This Row],[Stock]])</f>
        <v>4.7pF</v>
      </c>
    </row>
    <row r="450" spans="1:31" hidden="1">
      <c r="A450" t="s">
        <v>28</v>
      </c>
      <c r="B450" t="s">
        <v>1297</v>
      </c>
      <c r="C450" t="s">
        <v>2596</v>
      </c>
      <c r="D450" t="s">
        <v>2597</v>
      </c>
      <c r="E450" t="s">
        <v>32</v>
      </c>
      <c r="F450" t="s">
        <v>2598</v>
      </c>
      <c r="G450">
        <v>0</v>
      </c>
      <c r="H450">
        <v>0</v>
      </c>
      <c r="I450" t="s">
        <v>1067</v>
      </c>
      <c r="J450">
        <v>0</v>
      </c>
      <c r="K450">
        <v>1</v>
      </c>
      <c r="L450" t="s">
        <v>34</v>
      </c>
      <c r="M450" t="s">
        <v>35</v>
      </c>
      <c r="N450" t="s">
        <v>1279</v>
      </c>
      <c r="O450" t="s">
        <v>1257</v>
      </c>
      <c r="P450" t="s">
        <v>38</v>
      </c>
      <c r="Q450" t="s">
        <v>73</v>
      </c>
      <c r="R450" t="s">
        <v>40</v>
      </c>
      <c r="S450" t="s">
        <v>41</v>
      </c>
      <c r="T450" t="s">
        <v>42</v>
      </c>
      <c r="U450" t="s">
        <v>43</v>
      </c>
      <c r="V450" t="s">
        <v>1301</v>
      </c>
      <c r="W450" t="s">
        <v>1302</v>
      </c>
      <c r="X450" t="s">
        <v>43</v>
      </c>
      <c r="Y450" t="s">
        <v>1303</v>
      </c>
      <c r="Z450" t="s">
        <v>43</v>
      </c>
      <c r="AA450" t="s">
        <v>43</v>
      </c>
      <c r="AB450" t="s">
        <v>43</v>
      </c>
      <c r="AC450" s="4" t="e">
        <f>VLOOKUP(Table13[[#This Row],[Capacitance]],Values!A$13:B$50,2,0)</f>
        <v>#N/A</v>
      </c>
      <c r="AE450" s="4" t="str">
        <f>CONCATENATE(Table13[[#This Row],[Capacitance]],Table13[[#This Row],[Stock]])</f>
        <v>5pF</v>
      </c>
    </row>
    <row r="451" spans="1:31" hidden="1">
      <c r="A451" t="s">
        <v>28</v>
      </c>
      <c r="B451" t="s">
        <v>1297</v>
      </c>
      <c r="C451" t="s">
        <v>2599</v>
      </c>
      <c r="D451" t="s">
        <v>2600</v>
      </c>
      <c r="E451" t="s">
        <v>32</v>
      </c>
      <c r="F451" t="s">
        <v>2432</v>
      </c>
      <c r="G451">
        <v>0</v>
      </c>
      <c r="H451">
        <v>0</v>
      </c>
      <c r="I451" t="s">
        <v>1067</v>
      </c>
      <c r="J451">
        <v>0</v>
      </c>
      <c r="K451">
        <v>1</v>
      </c>
      <c r="L451" t="s">
        <v>34</v>
      </c>
      <c r="M451" t="s">
        <v>35</v>
      </c>
      <c r="N451" t="s">
        <v>1262</v>
      </c>
      <c r="O451" t="s">
        <v>1257</v>
      </c>
      <c r="P451" t="s">
        <v>38</v>
      </c>
      <c r="Q451" t="s">
        <v>73</v>
      </c>
      <c r="R451" t="s">
        <v>40</v>
      </c>
      <c r="S451" t="s">
        <v>41</v>
      </c>
      <c r="T451" t="s">
        <v>42</v>
      </c>
      <c r="U451" t="s">
        <v>43</v>
      </c>
      <c r="V451" t="s">
        <v>1301</v>
      </c>
      <c r="W451" t="s">
        <v>1302</v>
      </c>
      <c r="X451" t="s">
        <v>43</v>
      </c>
      <c r="Y451" t="s">
        <v>1303</v>
      </c>
      <c r="Z451" t="s">
        <v>43</v>
      </c>
      <c r="AA451" t="s">
        <v>43</v>
      </c>
      <c r="AB451" t="s">
        <v>43</v>
      </c>
      <c r="AC451" s="4" t="e">
        <f>VLOOKUP(Table13[[#This Row],[Capacitance]],Values!A$13:B$50,2,0)</f>
        <v>#N/A</v>
      </c>
      <c r="AE451" s="4" t="str">
        <f>CONCATENATE(Table13[[#This Row],[Capacitance]],Table13[[#This Row],[Stock]])</f>
        <v>1.8pF</v>
      </c>
    </row>
    <row r="452" spans="1:31" hidden="1">
      <c r="A452" t="s">
        <v>28</v>
      </c>
      <c r="B452" t="s">
        <v>1297</v>
      </c>
      <c r="C452" t="s">
        <v>2601</v>
      </c>
      <c r="D452" t="s">
        <v>2602</v>
      </c>
      <c r="E452" t="s">
        <v>32</v>
      </c>
      <c r="F452" t="s">
        <v>2603</v>
      </c>
      <c r="G452">
        <v>0</v>
      </c>
      <c r="H452">
        <v>0</v>
      </c>
      <c r="I452" t="s">
        <v>1067</v>
      </c>
      <c r="J452">
        <v>0</v>
      </c>
      <c r="K452">
        <v>1</v>
      </c>
      <c r="L452" t="s">
        <v>34</v>
      </c>
      <c r="M452" t="s">
        <v>35</v>
      </c>
      <c r="N452" t="s">
        <v>1260</v>
      </c>
      <c r="O452" t="s">
        <v>1257</v>
      </c>
      <c r="P452" t="s">
        <v>38</v>
      </c>
      <c r="Q452" t="s">
        <v>73</v>
      </c>
      <c r="R452" t="s">
        <v>40</v>
      </c>
      <c r="S452" t="s">
        <v>41</v>
      </c>
      <c r="T452" t="s">
        <v>42</v>
      </c>
      <c r="U452" t="s">
        <v>43</v>
      </c>
      <c r="V452" t="s">
        <v>1301</v>
      </c>
      <c r="W452" t="s">
        <v>1302</v>
      </c>
      <c r="X452" t="s">
        <v>43</v>
      </c>
      <c r="Y452" t="s">
        <v>1303</v>
      </c>
      <c r="Z452" t="s">
        <v>43</v>
      </c>
      <c r="AA452" t="s">
        <v>43</v>
      </c>
      <c r="AB452" t="s">
        <v>43</v>
      </c>
      <c r="AC452" s="4" t="e">
        <f>VLOOKUP(Table13[[#This Row],[Capacitance]],Values!A$13:B$50,2,0)</f>
        <v>#N/A</v>
      </c>
      <c r="AE452" s="4" t="str">
        <f>CONCATENATE(Table13[[#This Row],[Capacitance]],Table13[[#This Row],[Stock]])</f>
        <v>1.3pF</v>
      </c>
    </row>
    <row r="453" spans="1:31" hidden="1">
      <c r="A453" t="s">
        <v>28</v>
      </c>
      <c r="B453" t="s">
        <v>1297</v>
      </c>
      <c r="C453" t="s">
        <v>2604</v>
      </c>
      <c r="D453" t="s">
        <v>2605</v>
      </c>
      <c r="E453" t="s">
        <v>32</v>
      </c>
      <c r="F453" t="s">
        <v>2606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34</v>
      </c>
      <c r="M453" t="s">
        <v>35</v>
      </c>
      <c r="N453" t="s">
        <v>1261</v>
      </c>
      <c r="O453" t="s">
        <v>1257</v>
      </c>
      <c r="P453" t="s">
        <v>38</v>
      </c>
      <c r="Q453" t="s">
        <v>73</v>
      </c>
      <c r="R453" t="s">
        <v>40</v>
      </c>
      <c r="S453" t="s">
        <v>41</v>
      </c>
      <c r="T453" t="s">
        <v>42</v>
      </c>
      <c r="U453" t="s">
        <v>43</v>
      </c>
      <c r="V453" t="s">
        <v>1301</v>
      </c>
      <c r="W453" t="s">
        <v>1302</v>
      </c>
      <c r="X453" t="s">
        <v>43</v>
      </c>
      <c r="Y453" t="s">
        <v>1303</v>
      </c>
      <c r="Z453" t="s">
        <v>43</v>
      </c>
      <c r="AA453" t="s">
        <v>43</v>
      </c>
      <c r="AB453" t="s">
        <v>43</v>
      </c>
      <c r="AC453" s="4" t="e">
        <f>VLOOKUP(Table13[[#This Row],[Capacitance]],Values!A$13:B$50,2,0)</f>
        <v>#N/A</v>
      </c>
      <c r="AE453" s="4" t="str">
        <f>CONCATENATE(Table13[[#This Row],[Capacitance]],Table13[[#This Row],[Stock]])</f>
        <v>1.5pF</v>
      </c>
    </row>
    <row r="454" spans="1:31" hidden="1">
      <c r="A454" t="s">
        <v>28</v>
      </c>
      <c r="B454" t="s">
        <v>1297</v>
      </c>
      <c r="C454" t="s">
        <v>2607</v>
      </c>
      <c r="D454" t="s">
        <v>2608</v>
      </c>
      <c r="E454" t="s">
        <v>32</v>
      </c>
      <c r="F454" t="s">
        <v>2609</v>
      </c>
      <c r="G454">
        <v>0</v>
      </c>
      <c r="H454">
        <v>0</v>
      </c>
      <c r="I454" t="s">
        <v>1067</v>
      </c>
      <c r="J454">
        <v>0</v>
      </c>
      <c r="K454">
        <v>1</v>
      </c>
      <c r="L454" t="s">
        <v>34</v>
      </c>
      <c r="M454" t="s">
        <v>35</v>
      </c>
      <c r="N454" t="s">
        <v>1259</v>
      </c>
      <c r="O454" t="s">
        <v>1257</v>
      </c>
      <c r="P454" t="s">
        <v>38</v>
      </c>
      <c r="Q454" t="s">
        <v>73</v>
      </c>
      <c r="R454" t="s">
        <v>40</v>
      </c>
      <c r="S454" t="s">
        <v>41</v>
      </c>
      <c r="T454" t="s">
        <v>42</v>
      </c>
      <c r="U454" t="s">
        <v>43</v>
      </c>
      <c r="V454" t="s">
        <v>1301</v>
      </c>
      <c r="W454" t="s">
        <v>1302</v>
      </c>
      <c r="X454" t="s">
        <v>43</v>
      </c>
      <c r="Y454" t="s">
        <v>1303</v>
      </c>
      <c r="Z454" t="s">
        <v>43</v>
      </c>
      <c r="AA454" t="s">
        <v>43</v>
      </c>
      <c r="AB454" t="s">
        <v>43</v>
      </c>
      <c r="AC454" s="4" t="e">
        <f>VLOOKUP(Table13[[#This Row],[Capacitance]],Values!A$13:B$50,2,0)</f>
        <v>#N/A</v>
      </c>
      <c r="AE454" s="4" t="str">
        <f>CONCATENATE(Table13[[#This Row],[Capacitance]],Table13[[#This Row],[Stock]])</f>
        <v>1.2pF</v>
      </c>
    </row>
    <row r="455" spans="1:31" hidden="1">
      <c r="A455" t="s">
        <v>28</v>
      </c>
      <c r="B455" t="s">
        <v>1297</v>
      </c>
      <c r="C455" t="s">
        <v>2610</v>
      </c>
      <c r="D455" t="s">
        <v>2611</v>
      </c>
      <c r="E455" t="s">
        <v>32</v>
      </c>
      <c r="F455" t="s">
        <v>2612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34</v>
      </c>
      <c r="M455" t="s">
        <v>35</v>
      </c>
      <c r="N455" t="s">
        <v>1256</v>
      </c>
      <c r="O455" t="s">
        <v>1257</v>
      </c>
      <c r="P455" t="s">
        <v>38</v>
      </c>
      <c r="Q455" t="s">
        <v>73</v>
      </c>
      <c r="R455" t="s">
        <v>40</v>
      </c>
      <c r="S455" t="s">
        <v>41</v>
      </c>
      <c r="T455" t="s">
        <v>42</v>
      </c>
      <c r="U455" t="s">
        <v>43</v>
      </c>
      <c r="V455" t="s">
        <v>1301</v>
      </c>
      <c r="W455" t="s">
        <v>1302</v>
      </c>
      <c r="X455" t="s">
        <v>43</v>
      </c>
      <c r="Y455" t="s">
        <v>1303</v>
      </c>
      <c r="Z455" t="s">
        <v>43</v>
      </c>
      <c r="AA455" t="s">
        <v>43</v>
      </c>
      <c r="AB455" t="s">
        <v>43</v>
      </c>
      <c r="AC455" s="4" t="e">
        <f>VLOOKUP(Table13[[#This Row],[Capacitance]],Values!A$13:B$50,2,0)</f>
        <v>#N/A</v>
      </c>
      <c r="AE455" s="4" t="str">
        <f>CONCATENATE(Table13[[#This Row],[Capacitance]],Table13[[#This Row],[Stock]])</f>
        <v>0.50pF</v>
      </c>
    </row>
    <row r="456" spans="1:31" hidden="1">
      <c r="A456" t="s">
        <v>28</v>
      </c>
      <c r="B456" t="s">
        <v>1297</v>
      </c>
      <c r="C456" t="s">
        <v>2613</v>
      </c>
      <c r="D456" t="s">
        <v>2614</v>
      </c>
      <c r="E456" t="s">
        <v>32</v>
      </c>
      <c r="F456" t="s">
        <v>2615</v>
      </c>
      <c r="G456">
        <v>0</v>
      </c>
      <c r="H456">
        <v>0</v>
      </c>
      <c r="I456" t="s">
        <v>1067</v>
      </c>
      <c r="J456">
        <v>0</v>
      </c>
      <c r="K456">
        <v>1</v>
      </c>
      <c r="L456" t="s">
        <v>34</v>
      </c>
      <c r="M456" t="s">
        <v>35</v>
      </c>
      <c r="N456" t="s">
        <v>2616</v>
      </c>
      <c r="O456" t="s">
        <v>1257</v>
      </c>
      <c r="P456" t="s">
        <v>38</v>
      </c>
      <c r="Q456" t="s">
        <v>73</v>
      </c>
      <c r="R456" t="s">
        <v>40</v>
      </c>
      <c r="S456" t="s">
        <v>41</v>
      </c>
      <c r="T456" t="s">
        <v>42</v>
      </c>
      <c r="U456" t="s">
        <v>43</v>
      </c>
      <c r="V456" t="s">
        <v>1301</v>
      </c>
      <c r="W456" t="s">
        <v>1302</v>
      </c>
      <c r="X456" t="s">
        <v>43</v>
      </c>
      <c r="Y456" t="s">
        <v>1303</v>
      </c>
      <c r="Z456" t="s">
        <v>43</v>
      </c>
      <c r="AA456" t="s">
        <v>43</v>
      </c>
      <c r="AB456" t="s">
        <v>43</v>
      </c>
      <c r="AC456" s="4" t="e">
        <f>VLOOKUP(Table13[[#This Row],[Capacitance]],Values!A$13:B$50,2,0)</f>
        <v>#N/A</v>
      </c>
      <c r="AE456" s="4" t="str">
        <f>CONCATENATE(Table13[[#This Row],[Capacitance]],Table13[[#This Row],[Stock]])</f>
        <v>0.75pF</v>
      </c>
    </row>
    <row r="457" spans="1:31" hidden="1">
      <c r="A457" t="s">
        <v>28</v>
      </c>
      <c r="B457" t="s">
        <v>1297</v>
      </c>
      <c r="C457" t="s">
        <v>2617</v>
      </c>
      <c r="D457" t="s">
        <v>2618</v>
      </c>
      <c r="E457" t="s">
        <v>32</v>
      </c>
      <c r="F457" t="s">
        <v>2619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34</v>
      </c>
      <c r="M457" t="s">
        <v>35</v>
      </c>
      <c r="N457" t="s">
        <v>1264</v>
      </c>
      <c r="O457" t="s">
        <v>1257</v>
      </c>
      <c r="P457" t="s">
        <v>38</v>
      </c>
      <c r="Q457" t="s">
        <v>73</v>
      </c>
      <c r="R457" t="s">
        <v>40</v>
      </c>
      <c r="S457" t="s">
        <v>41</v>
      </c>
      <c r="T457" t="s">
        <v>42</v>
      </c>
      <c r="U457" t="s">
        <v>43</v>
      </c>
      <c r="V457" t="s">
        <v>1301</v>
      </c>
      <c r="W457" t="s">
        <v>1302</v>
      </c>
      <c r="X457" t="s">
        <v>43</v>
      </c>
      <c r="Y457" t="s">
        <v>1303</v>
      </c>
      <c r="Z457" t="s">
        <v>43</v>
      </c>
      <c r="AA457" t="s">
        <v>43</v>
      </c>
      <c r="AB457" t="s">
        <v>43</v>
      </c>
      <c r="AC457" s="4" t="e">
        <f>VLOOKUP(Table13[[#This Row],[Capacitance]],Values!A$13:B$50,2,0)</f>
        <v>#N/A</v>
      </c>
      <c r="AE457" s="4" t="str">
        <f>CONCATENATE(Table13[[#This Row],[Capacitance]],Table13[[#This Row],[Stock]])</f>
        <v>1pF</v>
      </c>
    </row>
    <row r="458" spans="1:31" hidden="1">
      <c r="A458" t="s">
        <v>28</v>
      </c>
      <c r="B458" t="s">
        <v>1297</v>
      </c>
      <c r="C458" t="s">
        <v>2620</v>
      </c>
      <c r="D458" t="s">
        <v>2621</v>
      </c>
      <c r="E458" t="s">
        <v>32</v>
      </c>
      <c r="F458" t="s">
        <v>2622</v>
      </c>
      <c r="G458">
        <v>0</v>
      </c>
      <c r="H458">
        <v>0</v>
      </c>
      <c r="I458" t="s">
        <v>1067</v>
      </c>
      <c r="J458">
        <v>0</v>
      </c>
      <c r="K458">
        <v>1</v>
      </c>
      <c r="L458" t="s">
        <v>34</v>
      </c>
      <c r="M458" t="s">
        <v>35</v>
      </c>
      <c r="N458" t="s">
        <v>1258</v>
      </c>
      <c r="O458" t="s">
        <v>1257</v>
      </c>
      <c r="P458" t="s">
        <v>38</v>
      </c>
      <c r="Q458" t="s">
        <v>73</v>
      </c>
      <c r="R458" t="s">
        <v>40</v>
      </c>
      <c r="S458" t="s">
        <v>41</v>
      </c>
      <c r="T458" t="s">
        <v>42</v>
      </c>
      <c r="U458" t="s">
        <v>43</v>
      </c>
      <c r="V458" t="s">
        <v>1301</v>
      </c>
      <c r="W458" t="s">
        <v>1302</v>
      </c>
      <c r="X458" t="s">
        <v>43</v>
      </c>
      <c r="Y458" t="s">
        <v>1303</v>
      </c>
      <c r="Z458" t="s">
        <v>43</v>
      </c>
      <c r="AA458" t="s">
        <v>43</v>
      </c>
      <c r="AB458" t="s">
        <v>43</v>
      </c>
      <c r="AC458" s="4" t="e">
        <f>VLOOKUP(Table13[[#This Row],[Capacitance]],Values!A$13:B$50,2,0)</f>
        <v>#N/A</v>
      </c>
      <c r="AE458" s="4" t="str">
        <f>CONCATENATE(Table13[[#This Row],[Capacitance]],Table13[[#This Row],[Stock]])</f>
        <v>1.1pF</v>
      </c>
    </row>
    <row r="459" spans="1:31" hidden="1">
      <c r="A459" t="s">
        <v>28</v>
      </c>
      <c r="B459" t="s">
        <v>1297</v>
      </c>
      <c r="C459" t="s">
        <v>2623</v>
      </c>
      <c r="D459" t="s">
        <v>2624</v>
      </c>
      <c r="E459" t="s">
        <v>32</v>
      </c>
      <c r="F459" t="s">
        <v>2625</v>
      </c>
      <c r="G459">
        <v>0</v>
      </c>
      <c r="H459">
        <v>0</v>
      </c>
      <c r="I459" t="s">
        <v>1067</v>
      </c>
      <c r="J459">
        <v>0</v>
      </c>
      <c r="K459">
        <v>10</v>
      </c>
      <c r="L459" t="s">
        <v>34</v>
      </c>
      <c r="M459" t="s">
        <v>35</v>
      </c>
      <c r="N459" t="s">
        <v>6750</v>
      </c>
      <c r="O459" t="s">
        <v>52</v>
      </c>
      <c r="P459" t="s">
        <v>53</v>
      </c>
      <c r="Q459" t="s">
        <v>54</v>
      </c>
      <c r="R459" t="s">
        <v>40</v>
      </c>
      <c r="S459" t="s">
        <v>55</v>
      </c>
      <c r="T459" t="s">
        <v>42</v>
      </c>
      <c r="U459" t="s">
        <v>43</v>
      </c>
      <c r="V459" t="s">
        <v>1301</v>
      </c>
      <c r="W459" t="s">
        <v>1302</v>
      </c>
      <c r="X459" t="s">
        <v>43</v>
      </c>
      <c r="Y459" t="s">
        <v>1303</v>
      </c>
      <c r="Z459" t="s">
        <v>43</v>
      </c>
      <c r="AA459" t="s">
        <v>43</v>
      </c>
      <c r="AB459" t="s">
        <v>43</v>
      </c>
      <c r="AC459" s="4" t="str">
        <f>VLOOKUP(Table13[[#This Row],[Capacitance]],Values!A$13:B$50,2,0)</f>
        <v>STOCK</v>
      </c>
      <c r="AE459" s="4" t="str">
        <f>CONCATENATE(Table13[[#This Row],[Capacitance]],Table13[[#This Row],[Stock]])</f>
        <v>2.2ÂuF</v>
      </c>
    </row>
    <row r="460" spans="1:31" hidden="1">
      <c r="A460" t="s">
        <v>28</v>
      </c>
      <c r="B460" t="s">
        <v>1297</v>
      </c>
      <c r="C460" t="s">
        <v>2626</v>
      </c>
      <c r="D460" t="s">
        <v>2627</v>
      </c>
      <c r="E460" t="s">
        <v>32</v>
      </c>
      <c r="F460" t="s">
        <v>2628</v>
      </c>
      <c r="G460">
        <v>0</v>
      </c>
      <c r="H460">
        <v>0</v>
      </c>
      <c r="I460" t="s">
        <v>1067</v>
      </c>
      <c r="J460">
        <v>0</v>
      </c>
      <c r="K460">
        <v>1</v>
      </c>
      <c r="L460" t="s">
        <v>34</v>
      </c>
      <c r="M460" t="s">
        <v>35</v>
      </c>
      <c r="N460" t="s">
        <v>296</v>
      </c>
      <c r="O460" t="s">
        <v>189</v>
      </c>
      <c r="P460" t="s">
        <v>178</v>
      </c>
      <c r="Q460" t="s">
        <v>190</v>
      </c>
      <c r="R460" t="s">
        <v>40</v>
      </c>
      <c r="S460" t="s">
        <v>191</v>
      </c>
      <c r="T460" t="s">
        <v>42</v>
      </c>
      <c r="U460" t="s">
        <v>43</v>
      </c>
      <c r="V460" t="s">
        <v>1301</v>
      </c>
      <c r="W460" t="s">
        <v>1302</v>
      </c>
      <c r="X460" t="s">
        <v>43</v>
      </c>
      <c r="Y460" t="s">
        <v>1303</v>
      </c>
      <c r="Z460" t="s">
        <v>43</v>
      </c>
      <c r="AA460" t="s">
        <v>43</v>
      </c>
      <c r="AB460" t="s">
        <v>43</v>
      </c>
      <c r="AC460" s="4" t="str">
        <f>VLOOKUP(Table13[[#This Row],[Capacitance]],Values!A$13:B$50,2,0)</f>
        <v>STOCK</v>
      </c>
      <c r="AE460" s="4" t="str">
        <f>CONCATENATE(Table13[[#This Row],[Capacitance]],Table13[[#This Row],[Stock]])</f>
        <v>3300pF</v>
      </c>
    </row>
    <row r="461" spans="1:31" hidden="1">
      <c r="A461" t="s">
        <v>28</v>
      </c>
      <c r="B461" t="s">
        <v>1297</v>
      </c>
      <c r="C461" t="s">
        <v>2629</v>
      </c>
      <c r="D461" t="s">
        <v>2630</v>
      </c>
      <c r="E461" t="s">
        <v>32</v>
      </c>
      <c r="F461" t="s">
        <v>2631</v>
      </c>
      <c r="G461">
        <v>0</v>
      </c>
      <c r="H461">
        <v>0</v>
      </c>
      <c r="I461" t="s">
        <v>1067</v>
      </c>
      <c r="J461">
        <v>0</v>
      </c>
      <c r="K461">
        <v>10</v>
      </c>
      <c r="L461" t="s">
        <v>34</v>
      </c>
      <c r="M461" t="s">
        <v>35</v>
      </c>
      <c r="N461" t="s">
        <v>230</v>
      </c>
      <c r="O461" t="s">
        <v>189</v>
      </c>
      <c r="P461" t="s">
        <v>38</v>
      </c>
      <c r="Q461" t="s">
        <v>190</v>
      </c>
      <c r="R461" t="s">
        <v>40</v>
      </c>
      <c r="S461" t="s">
        <v>191</v>
      </c>
      <c r="T461" t="s">
        <v>42</v>
      </c>
      <c r="U461" t="s">
        <v>43</v>
      </c>
      <c r="V461" t="s">
        <v>1301</v>
      </c>
      <c r="W461" t="s">
        <v>1302</v>
      </c>
      <c r="X461" t="s">
        <v>43</v>
      </c>
      <c r="Y461" t="s">
        <v>1303</v>
      </c>
      <c r="Z461" t="s">
        <v>43</v>
      </c>
      <c r="AA461" t="s">
        <v>43</v>
      </c>
      <c r="AB461" t="s">
        <v>43</v>
      </c>
      <c r="AC461" s="4" t="e">
        <f>VLOOKUP(Table13[[#This Row],[Capacitance]],Values!A$13:B$50,2,0)</f>
        <v>#N/A</v>
      </c>
      <c r="AE461" s="4" t="str">
        <f>CONCATENATE(Table13[[#This Row],[Capacitance]],Table13[[#This Row],[Stock]])</f>
        <v>1500pF</v>
      </c>
    </row>
    <row r="462" spans="1:31" hidden="1">
      <c r="A462" t="s">
        <v>28</v>
      </c>
      <c r="B462" t="s">
        <v>1297</v>
      </c>
      <c r="C462" t="s">
        <v>2632</v>
      </c>
      <c r="D462" t="s">
        <v>2633</v>
      </c>
      <c r="E462" t="s">
        <v>32</v>
      </c>
      <c r="F462" t="s">
        <v>2634</v>
      </c>
      <c r="G462">
        <v>0</v>
      </c>
      <c r="H462">
        <v>0</v>
      </c>
      <c r="I462" t="s">
        <v>1067</v>
      </c>
      <c r="J462">
        <v>0</v>
      </c>
      <c r="K462">
        <v>10</v>
      </c>
      <c r="L462" t="s">
        <v>34</v>
      </c>
      <c r="M462" t="s">
        <v>35</v>
      </c>
      <c r="N462" t="s">
        <v>296</v>
      </c>
      <c r="O462" t="s">
        <v>52</v>
      </c>
      <c r="P462" t="s">
        <v>38</v>
      </c>
      <c r="Q462" t="s">
        <v>39</v>
      </c>
      <c r="R462" t="s">
        <v>40</v>
      </c>
      <c r="S462" t="s">
        <v>41</v>
      </c>
      <c r="T462" t="s">
        <v>42</v>
      </c>
      <c r="U462" t="s">
        <v>43</v>
      </c>
      <c r="V462" t="s">
        <v>1301</v>
      </c>
      <c r="W462" t="s">
        <v>1302</v>
      </c>
      <c r="X462" t="s">
        <v>43</v>
      </c>
      <c r="Y462" t="s">
        <v>1303</v>
      </c>
      <c r="Z462" t="s">
        <v>43</v>
      </c>
      <c r="AA462" t="s">
        <v>43</v>
      </c>
      <c r="AB462" t="s">
        <v>43</v>
      </c>
      <c r="AC462" s="4" t="str">
        <f>VLOOKUP(Table13[[#This Row],[Capacitance]],Values!A$13:B$50,2,0)</f>
        <v>STOCK</v>
      </c>
      <c r="AE462" s="4" t="str">
        <f>CONCATENATE(Table13[[#This Row],[Capacitance]],Table13[[#This Row],[Stock]])</f>
        <v>3300pF</v>
      </c>
    </row>
    <row r="463" spans="1:31" hidden="1">
      <c r="A463" t="s">
        <v>28</v>
      </c>
      <c r="B463" t="s">
        <v>1297</v>
      </c>
      <c r="C463" t="s">
        <v>2635</v>
      </c>
      <c r="D463" t="s">
        <v>2636</v>
      </c>
      <c r="E463" t="s">
        <v>32</v>
      </c>
      <c r="F463" t="s">
        <v>2637</v>
      </c>
      <c r="G463">
        <v>0</v>
      </c>
      <c r="H463">
        <v>0</v>
      </c>
      <c r="I463" t="s">
        <v>1067</v>
      </c>
      <c r="J463">
        <v>0</v>
      </c>
      <c r="K463">
        <v>10</v>
      </c>
      <c r="L463" t="s">
        <v>34</v>
      </c>
      <c r="M463" t="s">
        <v>35</v>
      </c>
      <c r="N463" t="s">
        <v>95</v>
      </c>
      <c r="O463" t="s">
        <v>189</v>
      </c>
      <c r="P463" t="s">
        <v>38</v>
      </c>
      <c r="Q463" t="s">
        <v>190</v>
      </c>
      <c r="R463" t="s">
        <v>40</v>
      </c>
      <c r="S463" t="s">
        <v>191</v>
      </c>
      <c r="T463" t="s">
        <v>42</v>
      </c>
      <c r="U463" t="s">
        <v>43</v>
      </c>
      <c r="V463" t="s">
        <v>1301</v>
      </c>
      <c r="W463" t="s">
        <v>1302</v>
      </c>
      <c r="X463" t="s">
        <v>43</v>
      </c>
      <c r="Y463" t="s">
        <v>1303</v>
      </c>
      <c r="Z463" t="s">
        <v>43</v>
      </c>
      <c r="AA463" t="s">
        <v>43</v>
      </c>
      <c r="AB463" t="s">
        <v>43</v>
      </c>
      <c r="AC463" s="4" t="e">
        <f>VLOOKUP(Table13[[#This Row],[Capacitance]],Values!A$13:B$50,2,0)</f>
        <v>#N/A</v>
      </c>
      <c r="AE463" s="4" t="str">
        <f>CONCATENATE(Table13[[#This Row],[Capacitance]],Table13[[#This Row],[Stock]])</f>
        <v>6800pF</v>
      </c>
    </row>
    <row r="464" spans="1:31" hidden="1">
      <c r="A464" t="s">
        <v>28</v>
      </c>
      <c r="B464" t="s">
        <v>1297</v>
      </c>
      <c r="C464" t="s">
        <v>2638</v>
      </c>
      <c r="D464" t="s">
        <v>2639</v>
      </c>
      <c r="E464" t="s">
        <v>32</v>
      </c>
      <c r="F464" t="s">
        <v>2640</v>
      </c>
      <c r="G464">
        <v>0</v>
      </c>
      <c r="H464">
        <v>0</v>
      </c>
      <c r="I464" t="s">
        <v>1067</v>
      </c>
      <c r="J464">
        <v>0</v>
      </c>
      <c r="K464">
        <v>10</v>
      </c>
      <c r="L464" t="s">
        <v>34</v>
      </c>
      <c r="M464" t="s">
        <v>35</v>
      </c>
      <c r="N464" t="s">
        <v>6768</v>
      </c>
      <c r="O464" t="s">
        <v>52</v>
      </c>
      <c r="P464" t="s">
        <v>64</v>
      </c>
      <c r="Q464" t="s">
        <v>54</v>
      </c>
      <c r="R464" t="s">
        <v>40</v>
      </c>
      <c r="S464" t="s">
        <v>55</v>
      </c>
      <c r="T464" t="s">
        <v>42</v>
      </c>
      <c r="U464" t="s">
        <v>43</v>
      </c>
      <c r="V464" t="s">
        <v>1301</v>
      </c>
      <c r="W464" t="s">
        <v>1302</v>
      </c>
      <c r="X464" t="s">
        <v>43</v>
      </c>
      <c r="Y464" t="s">
        <v>1303</v>
      </c>
      <c r="Z464" t="s">
        <v>43</v>
      </c>
      <c r="AA464" t="s">
        <v>43</v>
      </c>
      <c r="AB464" t="s">
        <v>43</v>
      </c>
      <c r="AC464" s="4" t="e">
        <f>VLOOKUP(Table13[[#This Row],[Capacitance]],Values!A$13:B$50,2,0)</f>
        <v>#N/A</v>
      </c>
      <c r="AE464" s="4" t="str">
        <f>CONCATENATE(Table13[[#This Row],[Capacitance]],Table13[[#This Row],[Stock]])</f>
        <v>0.68ÂuF</v>
      </c>
    </row>
    <row r="465" spans="1:31" hidden="1">
      <c r="A465" t="s">
        <v>28</v>
      </c>
      <c r="B465" t="s">
        <v>1297</v>
      </c>
      <c r="C465" t="s">
        <v>2641</v>
      </c>
      <c r="D465" t="s">
        <v>2642</v>
      </c>
      <c r="E465" t="s">
        <v>32</v>
      </c>
      <c r="F465" t="s">
        <v>2643</v>
      </c>
      <c r="G465">
        <v>0</v>
      </c>
      <c r="H465">
        <v>0</v>
      </c>
      <c r="I465" t="s">
        <v>1067</v>
      </c>
      <c r="J465">
        <v>0</v>
      </c>
      <c r="K465">
        <v>10</v>
      </c>
      <c r="L465" t="s">
        <v>34</v>
      </c>
      <c r="M465" t="s">
        <v>35</v>
      </c>
      <c r="N465" t="s">
        <v>36</v>
      </c>
      <c r="O465" t="s">
        <v>52</v>
      </c>
      <c r="P465" t="s">
        <v>38</v>
      </c>
      <c r="Q465" t="s">
        <v>1196</v>
      </c>
      <c r="R465" t="s">
        <v>40</v>
      </c>
      <c r="S465" t="s">
        <v>1197</v>
      </c>
      <c r="T465" t="s">
        <v>42</v>
      </c>
      <c r="U465" t="s">
        <v>43</v>
      </c>
      <c r="V465" t="s">
        <v>1301</v>
      </c>
      <c r="W465" t="s">
        <v>1302</v>
      </c>
      <c r="X465" t="s">
        <v>43</v>
      </c>
      <c r="Y465" t="s">
        <v>1303</v>
      </c>
      <c r="Z465" t="s">
        <v>43</v>
      </c>
      <c r="AA465" t="s">
        <v>43</v>
      </c>
      <c r="AB465" t="s">
        <v>43</v>
      </c>
      <c r="AC465" s="4" t="str">
        <f>VLOOKUP(Table13[[#This Row],[Capacitance]],Values!A$13:B$50,2,0)</f>
        <v>STOCK</v>
      </c>
      <c r="AE465" s="4" t="str">
        <f>CONCATENATE(Table13[[#This Row],[Capacitance]],Table13[[#This Row],[Stock]])</f>
        <v>10000pF</v>
      </c>
    </row>
    <row r="466" spans="1:31" hidden="1">
      <c r="A466" t="s">
        <v>28</v>
      </c>
      <c r="B466" t="s">
        <v>1297</v>
      </c>
      <c r="C466" t="s">
        <v>2644</v>
      </c>
      <c r="D466" t="s">
        <v>2645</v>
      </c>
      <c r="E466" t="s">
        <v>32</v>
      </c>
      <c r="F466" t="s">
        <v>2646</v>
      </c>
      <c r="G466">
        <v>0</v>
      </c>
      <c r="H466">
        <v>0</v>
      </c>
      <c r="I466" t="s">
        <v>1067</v>
      </c>
      <c r="J466">
        <v>0</v>
      </c>
      <c r="K466">
        <v>10</v>
      </c>
      <c r="L466" t="s">
        <v>34</v>
      </c>
      <c r="M466" t="s">
        <v>35</v>
      </c>
      <c r="N466" t="s">
        <v>6768</v>
      </c>
      <c r="O466" t="s">
        <v>189</v>
      </c>
      <c r="P466" t="s">
        <v>78</v>
      </c>
      <c r="Q466" t="s">
        <v>190</v>
      </c>
      <c r="R466" t="s">
        <v>40</v>
      </c>
      <c r="S466" t="s">
        <v>191</v>
      </c>
      <c r="T466" t="s">
        <v>42</v>
      </c>
      <c r="U466" t="s">
        <v>43</v>
      </c>
      <c r="V466" t="s">
        <v>1301</v>
      </c>
      <c r="W466" t="s">
        <v>1302</v>
      </c>
      <c r="X466" t="s">
        <v>43</v>
      </c>
      <c r="Y466" t="s">
        <v>1303</v>
      </c>
      <c r="Z466" t="s">
        <v>43</v>
      </c>
      <c r="AA466" t="s">
        <v>43</v>
      </c>
      <c r="AB466" t="s">
        <v>43</v>
      </c>
      <c r="AC466" s="4" t="e">
        <f>VLOOKUP(Table13[[#This Row],[Capacitance]],Values!A$13:B$50,2,0)</f>
        <v>#N/A</v>
      </c>
      <c r="AE466" s="4" t="str">
        <f>CONCATENATE(Table13[[#This Row],[Capacitance]],Table13[[#This Row],[Stock]])</f>
        <v>0.68ÂuF</v>
      </c>
    </row>
    <row r="467" spans="1:31" hidden="1">
      <c r="A467" t="s">
        <v>28</v>
      </c>
      <c r="B467" t="s">
        <v>1297</v>
      </c>
      <c r="C467" t="s">
        <v>2647</v>
      </c>
      <c r="D467" t="s">
        <v>2648</v>
      </c>
      <c r="E467" t="s">
        <v>32</v>
      </c>
      <c r="F467" t="s">
        <v>2649</v>
      </c>
      <c r="G467">
        <v>0</v>
      </c>
      <c r="H467">
        <v>0</v>
      </c>
      <c r="I467" t="s">
        <v>1067</v>
      </c>
      <c r="J467">
        <v>0</v>
      </c>
      <c r="K467">
        <v>10</v>
      </c>
      <c r="L467" t="s">
        <v>34</v>
      </c>
      <c r="M467" t="s">
        <v>35</v>
      </c>
      <c r="N467" t="s">
        <v>6758</v>
      </c>
      <c r="O467" t="s">
        <v>189</v>
      </c>
      <c r="P467" t="s">
        <v>38</v>
      </c>
      <c r="Q467" t="s">
        <v>190</v>
      </c>
      <c r="R467" t="s">
        <v>40</v>
      </c>
      <c r="S467" t="s">
        <v>191</v>
      </c>
      <c r="T467" t="s">
        <v>42</v>
      </c>
      <c r="U467" t="s">
        <v>43</v>
      </c>
      <c r="V467" t="s">
        <v>1301</v>
      </c>
      <c r="W467" t="s">
        <v>1302</v>
      </c>
      <c r="X467" t="s">
        <v>43</v>
      </c>
      <c r="Y467" t="s">
        <v>1303</v>
      </c>
      <c r="Z467" t="s">
        <v>43</v>
      </c>
      <c r="AA467" t="s">
        <v>43</v>
      </c>
      <c r="AB467" t="s">
        <v>43</v>
      </c>
      <c r="AC467" s="4" t="e">
        <f>VLOOKUP(Table13[[#This Row],[Capacitance]],Values!A$13:B$50,2,0)</f>
        <v>#N/A</v>
      </c>
      <c r="AE467" s="4" t="str">
        <f>CONCATENATE(Table13[[#This Row],[Capacitance]],Table13[[#This Row],[Stock]])</f>
        <v>0.033ÂuF</v>
      </c>
    </row>
    <row r="468" spans="1:31" hidden="1">
      <c r="A468" t="s">
        <v>28</v>
      </c>
      <c r="B468" t="s">
        <v>1297</v>
      </c>
      <c r="C468" t="s">
        <v>2650</v>
      </c>
      <c r="D468" t="s">
        <v>2651</v>
      </c>
      <c r="E468" t="s">
        <v>32</v>
      </c>
      <c r="F468" t="s">
        <v>2652</v>
      </c>
      <c r="G468">
        <v>0</v>
      </c>
      <c r="H468">
        <v>0</v>
      </c>
      <c r="I468" t="s">
        <v>1067</v>
      </c>
      <c r="J468">
        <v>0</v>
      </c>
      <c r="K468">
        <v>10</v>
      </c>
      <c r="L468" t="s">
        <v>34</v>
      </c>
      <c r="M468" t="s">
        <v>35</v>
      </c>
      <c r="N468" t="s">
        <v>6758</v>
      </c>
      <c r="O468" t="s">
        <v>189</v>
      </c>
      <c r="P468" t="s">
        <v>83</v>
      </c>
      <c r="Q468" t="s">
        <v>190</v>
      </c>
      <c r="R468" t="s">
        <v>40</v>
      </c>
      <c r="S468" t="s">
        <v>191</v>
      </c>
      <c r="T468" t="s">
        <v>42</v>
      </c>
      <c r="U468" t="s">
        <v>43</v>
      </c>
      <c r="V468" t="s">
        <v>1301</v>
      </c>
      <c r="W468" t="s">
        <v>1302</v>
      </c>
      <c r="X468" t="s">
        <v>43</v>
      </c>
      <c r="Y468" t="s">
        <v>1303</v>
      </c>
      <c r="Z468" t="s">
        <v>43</v>
      </c>
      <c r="AA468" t="s">
        <v>43</v>
      </c>
      <c r="AB468" t="s">
        <v>43</v>
      </c>
      <c r="AC468" s="4" t="e">
        <f>VLOOKUP(Table13[[#This Row],[Capacitance]],Values!A$13:B$50,2,0)</f>
        <v>#N/A</v>
      </c>
      <c r="AE468" s="4" t="str">
        <f>CONCATENATE(Table13[[#This Row],[Capacitance]],Table13[[#This Row],[Stock]])</f>
        <v>0.033ÂuF</v>
      </c>
    </row>
    <row r="469" spans="1:31" hidden="1">
      <c r="A469" t="s">
        <v>28</v>
      </c>
      <c r="B469" t="s">
        <v>1297</v>
      </c>
      <c r="C469" t="s">
        <v>2653</v>
      </c>
      <c r="D469" t="s">
        <v>2654</v>
      </c>
      <c r="E469" t="s">
        <v>32</v>
      </c>
      <c r="F469" t="s">
        <v>2655</v>
      </c>
      <c r="G469">
        <v>0</v>
      </c>
      <c r="H469">
        <v>0</v>
      </c>
      <c r="I469" t="s">
        <v>1067</v>
      </c>
      <c r="J469">
        <v>0</v>
      </c>
      <c r="K469">
        <v>10</v>
      </c>
      <c r="L469" t="s">
        <v>34</v>
      </c>
      <c r="M469" t="s">
        <v>35</v>
      </c>
      <c r="N469" t="s">
        <v>6754</v>
      </c>
      <c r="O469" t="s">
        <v>189</v>
      </c>
      <c r="P469" t="s">
        <v>38</v>
      </c>
      <c r="Q469" t="s">
        <v>190</v>
      </c>
      <c r="R469" t="s">
        <v>40</v>
      </c>
      <c r="S469" t="s">
        <v>191</v>
      </c>
      <c r="T469" t="s">
        <v>42</v>
      </c>
      <c r="U469" t="s">
        <v>43</v>
      </c>
      <c r="V469" t="s">
        <v>1301</v>
      </c>
      <c r="W469" t="s">
        <v>1302</v>
      </c>
      <c r="X469" t="s">
        <v>43</v>
      </c>
      <c r="Y469" t="s">
        <v>1303</v>
      </c>
      <c r="Z469" t="s">
        <v>43</v>
      </c>
      <c r="AA469" t="s">
        <v>43</v>
      </c>
      <c r="AB469" t="s">
        <v>43</v>
      </c>
      <c r="AC469" s="4" t="e">
        <f>VLOOKUP(Table13[[#This Row],[Capacitance]],Values!A$13:B$50,2,0)</f>
        <v>#N/A</v>
      </c>
      <c r="AE469" s="4" t="str">
        <f>CONCATENATE(Table13[[#This Row],[Capacitance]],Table13[[#This Row],[Stock]])</f>
        <v>0.015ÂuF</v>
      </c>
    </row>
    <row r="470" spans="1:31" hidden="1">
      <c r="A470" t="s">
        <v>28</v>
      </c>
      <c r="B470" t="s">
        <v>1297</v>
      </c>
      <c r="C470" t="s">
        <v>2656</v>
      </c>
      <c r="D470" t="s">
        <v>2657</v>
      </c>
      <c r="E470" t="s">
        <v>32</v>
      </c>
      <c r="F470" t="s">
        <v>2658</v>
      </c>
      <c r="G470">
        <v>0</v>
      </c>
      <c r="H470">
        <v>0</v>
      </c>
      <c r="I470" t="s">
        <v>1067</v>
      </c>
      <c r="J470">
        <v>0</v>
      </c>
      <c r="K470">
        <v>10</v>
      </c>
      <c r="L470" t="s">
        <v>34</v>
      </c>
      <c r="M470" t="s">
        <v>35</v>
      </c>
      <c r="N470" t="s">
        <v>789</v>
      </c>
      <c r="O470" t="s">
        <v>37</v>
      </c>
      <c r="P470" t="s">
        <v>178</v>
      </c>
      <c r="Q470" t="s">
        <v>39</v>
      </c>
      <c r="R470" t="s">
        <v>40</v>
      </c>
      <c r="S470" t="s">
        <v>41</v>
      </c>
      <c r="T470" t="s">
        <v>42</v>
      </c>
      <c r="U470" t="s">
        <v>43</v>
      </c>
      <c r="V470" t="s">
        <v>1301</v>
      </c>
      <c r="W470" t="s">
        <v>1302</v>
      </c>
      <c r="X470" t="s">
        <v>43</v>
      </c>
      <c r="Y470" t="s">
        <v>1303</v>
      </c>
      <c r="Z470" t="s">
        <v>43</v>
      </c>
      <c r="AA470" t="s">
        <v>43</v>
      </c>
      <c r="AB470" t="s">
        <v>43</v>
      </c>
      <c r="AC470" s="4" t="e">
        <f>VLOOKUP(Table13[[#This Row],[Capacitance]],Values!A$13:B$50,2,0)</f>
        <v>#N/A</v>
      </c>
      <c r="AE470" s="4" t="str">
        <f>CONCATENATE(Table13[[#This Row],[Capacitance]],Table13[[#This Row],[Stock]])</f>
        <v>2700pF</v>
      </c>
    </row>
    <row r="471" spans="1:31" hidden="1">
      <c r="A471" t="s">
        <v>28</v>
      </c>
      <c r="B471" t="s">
        <v>1297</v>
      </c>
      <c r="C471" t="s">
        <v>2659</v>
      </c>
      <c r="D471" t="s">
        <v>2660</v>
      </c>
      <c r="E471" t="s">
        <v>32</v>
      </c>
      <c r="F471" t="s">
        <v>2661</v>
      </c>
      <c r="G471">
        <v>0</v>
      </c>
      <c r="H471">
        <v>0</v>
      </c>
      <c r="I471" t="s">
        <v>1067</v>
      </c>
      <c r="J471">
        <v>0</v>
      </c>
      <c r="K471">
        <v>10</v>
      </c>
      <c r="L471" t="s">
        <v>34</v>
      </c>
      <c r="M471" t="s">
        <v>35</v>
      </c>
      <c r="N471" t="s">
        <v>296</v>
      </c>
      <c r="O471" t="s">
        <v>52</v>
      </c>
      <c r="P471" t="s">
        <v>178</v>
      </c>
      <c r="Q471" t="s">
        <v>39</v>
      </c>
      <c r="R471" t="s">
        <v>40</v>
      </c>
      <c r="S471" t="s">
        <v>41</v>
      </c>
      <c r="T471" t="s">
        <v>42</v>
      </c>
      <c r="U471" t="s">
        <v>43</v>
      </c>
      <c r="V471" t="s">
        <v>1301</v>
      </c>
      <c r="W471" t="s">
        <v>1302</v>
      </c>
      <c r="X471" t="s">
        <v>43</v>
      </c>
      <c r="Y471" t="s">
        <v>1303</v>
      </c>
      <c r="Z471" t="s">
        <v>43</v>
      </c>
      <c r="AA471" t="s">
        <v>43</v>
      </c>
      <c r="AB471" t="s">
        <v>43</v>
      </c>
      <c r="AC471" s="4" t="str">
        <f>VLOOKUP(Table13[[#This Row],[Capacitance]],Values!A$13:B$50,2,0)</f>
        <v>STOCK</v>
      </c>
      <c r="AE471" s="4" t="str">
        <f>CONCATENATE(Table13[[#This Row],[Capacitance]],Table13[[#This Row],[Stock]])</f>
        <v>3300pF</v>
      </c>
    </row>
    <row r="472" spans="1:31" hidden="1">
      <c r="A472" t="s">
        <v>28</v>
      </c>
      <c r="B472" t="s">
        <v>1297</v>
      </c>
      <c r="C472" t="s">
        <v>2662</v>
      </c>
      <c r="D472" t="s">
        <v>2663</v>
      </c>
      <c r="E472" t="s">
        <v>32</v>
      </c>
      <c r="F472" t="s">
        <v>2664</v>
      </c>
      <c r="G472">
        <v>0</v>
      </c>
      <c r="H472">
        <v>0</v>
      </c>
      <c r="I472" t="s">
        <v>1067</v>
      </c>
      <c r="J472">
        <v>0</v>
      </c>
      <c r="K472">
        <v>10</v>
      </c>
      <c r="L472" t="s">
        <v>34</v>
      </c>
      <c r="M472" t="s">
        <v>35</v>
      </c>
      <c r="N472" t="s">
        <v>362</v>
      </c>
      <c r="O472" t="s">
        <v>52</v>
      </c>
      <c r="P472" t="s">
        <v>38</v>
      </c>
      <c r="Q472" t="s">
        <v>39</v>
      </c>
      <c r="R472" t="s">
        <v>40</v>
      </c>
      <c r="S472" t="s">
        <v>41</v>
      </c>
      <c r="T472" t="s">
        <v>42</v>
      </c>
      <c r="U472" t="s">
        <v>43</v>
      </c>
      <c r="V472" t="s">
        <v>1301</v>
      </c>
      <c r="W472" t="s">
        <v>1302</v>
      </c>
      <c r="X472" t="s">
        <v>43</v>
      </c>
      <c r="Y472" t="s">
        <v>1303</v>
      </c>
      <c r="Z472" t="s">
        <v>43</v>
      </c>
      <c r="AA472" t="s">
        <v>43</v>
      </c>
      <c r="AB472" t="s">
        <v>43</v>
      </c>
      <c r="AC472" s="4" t="str">
        <f>VLOOKUP(Table13[[#This Row],[Capacitance]],Values!A$13:B$50,2,0)</f>
        <v>STOCK</v>
      </c>
      <c r="AE472" s="4" t="str">
        <f>CONCATENATE(Table13[[#This Row],[Capacitance]],Table13[[#This Row],[Stock]])</f>
        <v>470pF</v>
      </c>
    </row>
    <row r="473" spans="1:31" hidden="1">
      <c r="A473" t="s">
        <v>28</v>
      </c>
      <c r="B473" t="s">
        <v>1297</v>
      </c>
      <c r="C473" t="s">
        <v>2665</v>
      </c>
      <c r="D473" t="s">
        <v>2666</v>
      </c>
      <c r="E473" t="s">
        <v>32</v>
      </c>
      <c r="F473" t="s">
        <v>2667</v>
      </c>
      <c r="G473">
        <v>0</v>
      </c>
      <c r="H473">
        <v>0</v>
      </c>
      <c r="I473" t="s">
        <v>1067</v>
      </c>
      <c r="J473">
        <v>0</v>
      </c>
      <c r="K473">
        <v>10</v>
      </c>
      <c r="L473" t="s">
        <v>34</v>
      </c>
      <c r="M473" t="s">
        <v>35</v>
      </c>
      <c r="N473" t="s">
        <v>292</v>
      </c>
      <c r="O473" t="s">
        <v>52</v>
      </c>
      <c r="P473" t="s">
        <v>38</v>
      </c>
      <c r="Q473" t="s">
        <v>39</v>
      </c>
      <c r="R473" t="s">
        <v>40</v>
      </c>
      <c r="S473" t="s">
        <v>41</v>
      </c>
      <c r="T473" t="s">
        <v>42</v>
      </c>
      <c r="U473" t="s">
        <v>43</v>
      </c>
      <c r="V473" t="s">
        <v>1301</v>
      </c>
      <c r="W473" t="s">
        <v>1302</v>
      </c>
      <c r="X473" t="s">
        <v>43</v>
      </c>
      <c r="Y473" t="s">
        <v>1303</v>
      </c>
      <c r="Z473" t="s">
        <v>43</v>
      </c>
      <c r="AA473" t="s">
        <v>43</v>
      </c>
      <c r="AB473" t="s">
        <v>43</v>
      </c>
      <c r="AC473" s="4" t="e">
        <f>VLOOKUP(Table13[[#This Row],[Capacitance]],Values!A$13:B$50,2,0)</f>
        <v>#N/A</v>
      </c>
      <c r="AE473" s="4" t="str">
        <f>CONCATENATE(Table13[[#This Row],[Capacitance]],Table13[[#This Row],[Stock]])</f>
        <v>330pF</v>
      </c>
    </row>
    <row r="474" spans="1:31" hidden="1">
      <c r="A474" t="s">
        <v>28</v>
      </c>
      <c r="B474" t="s">
        <v>1297</v>
      </c>
      <c r="C474" t="s">
        <v>2668</v>
      </c>
      <c r="D474" t="s">
        <v>2669</v>
      </c>
      <c r="E474" t="s">
        <v>32</v>
      </c>
      <c r="F474" t="s">
        <v>2670</v>
      </c>
      <c r="G474">
        <v>0</v>
      </c>
      <c r="H474">
        <v>0</v>
      </c>
      <c r="I474" t="s">
        <v>1067</v>
      </c>
      <c r="J474">
        <v>0</v>
      </c>
      <c r="K474">
        <v>10</v>
      </c>
      <c r="L474" t="s">
        <v>34</v>
      </c>
      <c r="M474" t="s">
        <v>35</v>
      </c>
      <c r="N474" t="s">
        <v>383</v>
      </c>
      <c r="O474" t="s">
        <v>52</v>
      </c>
      <c r="P474" t="s">
        <v>38</v>
      </c>
      <c r="Q474" t="s">
        <v>39</v>
      </c>
      <c r="R474" t="s">
        <v>40</v>
      </c>
      <c r="S474" t="s">
        <v>41</v>
      </c>
      <c r="T474" t="s">
        <v>42</v>
      </c>
      <c r="U474" t="s">
        <v>43</v>
      </c>
      <c r="V474" t="s">
        <v>1301</v>
      </c>
      <c r="W474" t="s">
        <v>1302</v>
      </c>
      <c r="X474" t="s">
        <v>43</v>
      </c>
      <c r="Y474" t="s">
        <v>1303</v>
      </c>
      <c r="Z474" t="s">
        <v>43</v>
      </c>
      <c r="AA474" t="s">
        <v>43</v>
      </c>
      <c r="AB474" t="s">
        <v>43</v>
      </c>
      <c r="AC474" s="4" t="e">
        <f>VLOOKUP(Table13[[#This Row],[Capacitance]],Values!A$13:B$50,2,0)</f>
        <v>#N/A</v>
      </c>
      <c r="AE474" s="4" t="str">
        <f>CONCATENATE(Table13[[#This Row],[Capacitance]],Table13[[#This Row],[Stock]])</f>
        <v>680pF</v>
      </c>
    </row>
    <row r="475" spans="1:31" hidden="1">
      <c r="A475" t="s">
        <v>28</v>
      </c>
      <c r="B475" t="s">
        <v>1297</v>
      </c>
      <c r="C475" t="s">
        <v>2671</v>
      </c>
      <c r="D475" t="s">
        <v>2672</v>
      </c>
      <c r="E475" t="s">
        <v>32</v>
      </c>
      <c r="F475" t="s">
        <v>2673</v>
      </c>
      <c r="G475">
        <v>0</v>
      </c>
      <c r="H475">
        <v>0</v>
      </c>
      <c r="I475" t="s">
        <v>1067</v>
      </c>
      <c r="J475">
        <v>0</v>
      </c>
      <c r="K475">
        <v>10</v>
      </c>
      <c r="L475" t="s">
        <v>34</v>
      </c>
      <c r="M475" t="s">
        <v>35</v>
      </c>
      <c r="N475" t="s">
        <v>304</v>
      </c>
      <c r="O475" t="s">
        <v>52</v>
      </c>
      <c r="P475" t="s">
        <v>178</v>
      </c>
      <c r="Q475" t="s">
        <v>39</v>
      </c>
      <c r="R475" t="s">
        <v>40</v>
      </c>
      <c r="S475" t="s">
        <v>41</v>
      </c>
      <c r="T475" t="s">
        <v>42</v>
      </c>
      <c r="U475" t="s">
        <v>43</v>
      </c>
      <c r="V475" t="s">
        <v>1301</v>
      </c>
      <c r="W475" t="s">
        <v>1302</v>
      </c>
      <c r="X475" t="s">
        <v>43</v>
      </c>
      <c r="Y475" t="s">
        <v>1303</v>
      </c>
      <c r="Z475" t="s">
        <v>43</v>
      </c>
      <c r="AA475" t="s">
        <v>43</v>
      </c>
      <c r="AB475" t="s">
        <v>43</v>
      </c>
      <c r="AC475" s="4" t="str">
        <f>VLOOKUP(Table13[[#This Row],[Capacitance]],Values!A$13:B$50,2,0)</f>
        <v>STOCK</v>
      </c>
      <c r="AE475" s="4" t="str">
        <f>CONCATENATE(Table13[[#This Row],[Capacitance]],Table13[[#This Row],[Stock]])</f>
        <v>2200pF</v>
      </c>
    </row>
    <row r="476" spans="1:31" hidden="1">
      <c r="A476" t="s">
        <v>28</v>
      </c>
      <c r="B476" t="s">
        <v>1297</v>
      </c>
      <c r="C476" t="s">
        <v>2674</v>
      </c>
      <c r="D476" t="s">
        <v>2675</v>
      </c>
      <c r="E476" t="s">
        <v>32</v>
      </c>
      <c r="F476" t="s">
        <v>2676</v>
      </c>
      <c r="G476">
        <v>0</v>
      </c>
      <c r="H476">
        <v>0</v>
      </c>
      <c r="I476" t="s">
        <v>1067</v>
      </c>
      <c r="J476">
        <v>0</v>
      </c>
      <c r="K476">
        <v>1</v>
      </c>
      <c r="L476" t="s">
        <v>34</v>
      </c>
      <c r="M476" t="s">
        <v>35</v>
      </c>
      <c r="N476" t="s">
        <v>198</v>
      </c>
      <c r="O476" t="s">
        <v>52</v>
      </c>
      <c r="P476" t="s">
        <v>38</v>
      </c>
      <c r="Q476" t="s">
        <v>39</v>
      </c>
      <c r="R476" t="s">
        <v>40</v>
      </c>
      <c r="S476" t="s">
        <v>41</v>
      </c>
      <c r="T476" t="s">
        <v>42</v>
      </c>
      <c r="U476" t="s">
        <v>43</v>
      </c>
      <c r="V476" t="s">
        <v>1301</v>
      </c>
      <c r="W476" t="s">
        <v>1302</v>
      </c>
      <c r="X476" t="s">
        <v>43</v>
      </c>
      <c r="Y476" t="s">
        <v>1303</v>
      </c>
      <c r="Z476" t="s">
        <v>43</v>
      </c>
      <c r="AA476" t="s">
        <v>43</v>
      </c>
      <c r="AB476" t="s">
        <v>43</v>
      </c>
      <c r="AC476" s="4" t="str">
        <f>VLOOKUP(Table13[[#This Row],[Capacitance]],Values!A$13:B$50,2,0)</f>
        <v>STOCK</v>
      </c>
      <c r="AE476" s="4" t="str">
        <f>CONCATENATE(Table13[[#This Row],[Capacitance]],Table13[[#This Row],[Stock]])</f>
        <v>1000pF</v>
      </c>
    </row>
    <row r="477" spans="1:31" hidden="1">
      <c r="A477" t="s">
        <v>28</v>
      </c>
      <c r="B477" t="s">
        <v>1297</v>
      </c>
      <c r="C477" t="s">
        <v>2677</v>
      </c>
      <c r="D477" t="s">
        <v>2678</v>
      </c>
      <c r="E477" t="s">
        <v>32</v>
      </c>
      <c r="F477" t="s">
        <v>2679</v>
      </c>
      <c r="G477">
        <v>0</v>
      </c>
      <c r="H477">
        <v>0</v>
      </c>
      <c r="I477" t="s">
        <v>1067</v>
      </c>
      <c r="J477">
        <v>0</v>
      </c>
      <c r="K477">
        <v>10</v>
      </c>
      <c r="L477" t="s">
        <v>34</v>
      </c>
      <c r="M477" t="s">
        <v>35</v>
      </c>
      <c r="N477" t="s">
        <v>292</v>
      </c>
      <c r="O477" t="s">
        <v>37</v>
      </c>
      <c r="P477" t="s">
        <v>178</v>
      </c>
      <c r="Q477" t="s">
        <v>39</v>
      </c>
      <c r="R477" t="s">
        <v>40</v>
      </c>
      <c r="S477" t="s">
        <v>41</v>
      </c>
      <c r="T477" t="s">
        <v>42</v>
      </c>
      <c r="U477" t="s">
        <v>43</v>
      </c>
      <c r="V477" t="s">
        <v>1301</v>
      </c>
      <c r="W477" t="s">
        <v>1302</v>
      </c>
      <c r="X477" t="s">
        <v>43</v>
      </c>
      <c r="Y477" t="s">
        <v>1303</v>
      </c>
      <c r="Z477" t="s">
        <v>43</v>
      </c>
      <c r="AA477" t="s">
        <v>43</v>
      </c>
      <c r="AB477" t="s">
        <v>43</v>
      </c>
      <c r="AC477" s="4" t="e">
        <f>VLOOKUP(Table13[[#This Row],[Capacitance]],Values!A$13:B$50,2,0)</f>
        <v>#N/A</v>
      </c>
      <c r="AE477" s="4" t="str">
        <f>CONCATENATE(Table13[[#This Row],[Capacitance]],Table13[[#This Row],[Stock]])</f>
        <v>330pF</v>
      </c>
    </row>
    <row r="478" spans="1:31" hidden="1">
      <c r="A478" t="s">
        <v>28</v>
      </c>
      <c r="B478" t="s">
        <v>1297</v>
      </c>
      <c r="C478" t="s">
        <v>2680</v>
      </c>
      <c r="D478" t="s">
        <v>2681</v>
      </c>
      <c r="E478" t="s">
        <v>32</v>
      </c>
      <c r="F478" t="s">
        <v>2682</v>
      </c>
      <c r="G478">
        <v>0</v>
      </c>
      <c r="H478">
        <v>0</v>
      </c>
      <c r="I478" t="s">
        <v>1067</v>
      </c>
      <c r="J478">
        <v>0</v>
      </c>
      <c r="K478">
        <v>10</v>
      </c>
      <c r="L478" t="s">
        <v>34</v>
      </c>
      <c r="M478" t="s">
        <v>35</v>
      </c>
      <c r="N478" t="s">
        <v>362</v>
      </c>
      <c r="O478" t="s">
        <v>52</v>
      </c>
      <c r="P478" t="s">
        <v>178</v>
      </c>
      <c r="Q478" t="s">
        <v>39</v>
      </c>
      <c r="R478" t="s">
        <v>40</v>
      </c>
      <c r="S478" t="s">
        <v>41</v>
      </c>
      <c r="T478" t="s">
        <v>42</v>
      </c>
      <c r="U478" t="s">
        <v>43</v>
      </c>
      <c r="V478" t="s">
        <v>1301</v>
      </c>
      <c r="W478" t="s">
        <v>1302</v>
      </c>
      <c r="X478" t="s">
        <v>43</v>
      </c>
      <c r="Y478" t="s">
        <v>1303</v>
      </c>
      <c r="Z478" t="s">
        <v>43</v>
      </c>
      <c r="AA478" t="s">
        <v>43</v>
      </c>
      <c r="AB478" t="s">
        <v>43</v>
      </c>
      <c r="AC478" s="4" t="str">
        <f>VLOOKUP(Table13[[#This Row],[Capacitance]],Values!A$13:B$50,2,0)</f>
        <v>STOCK</v>
      </c>
      <c r="AE478" s="4" t="str">
        <f>CONCATENATE(Table13[[#This Row],[Capacitance]],Table13[[#This Row],[Stock]])</f>
        <v>470pF</v>
      </c>
    </row>
    <row r="479" spans="1:31" hidden="1">
      <c r="A479" t="s">
        <v>28</v>
      </c>
      <c r="B479" t="s">
        <v>1297</v>
      </c>
      <c r="C479" t="s">
        <v>2683</v>
      </c>
      <c r="D479" t="s">
        <v>2684</v>
      </c>
      <c r="E479" t="s">
        <v>32</v>
      </c>
      <c r="F479" t="s">
        <v>2685</v>
      </c>
      <c r="G479">
        <v>0</v>
      </c>
      <c r="H479">
        <v>0</v>
      </c>
      <c r="I479" t="s">
        <v>1067</v>
      </c>
      <c r="J479">
        <v>0</v>
      </c>
      <c r="K479">
        <v>10</v>
      </c>
      <c r="L479" t="s">
        <v>34</v>
      </c>
      <c r="M479" t="s">
        <v>35</v>
      </c>
      <c r="N479" t="s">
        <v>198</v>
      </c>
      <c r="O479" t="s">
        <v>52</v>
      </c>
      <c r="P479" t="s">
        <v>178</v>
      </c>
      <c r="Q479" t="s">
        <v>39</v>
      </c>
      <c r="R479" t="s">
        <v>40</v>
      </c>
      <c r="S479" t="s">
        <v>41</v>
      </c>
      <c r="T479" t="s">
        <v>42</v>
      </c>
      <c r="U479" t="s">
        <v>43</v>
      </c>
      <c r="V479" t="s">
        <v>1301</v>
      </c>
      <c r="W479" t="s">
        <v>1302</v>
      </c>
      <c r="X479" t="s">
        <v>43</v>
      </c>
      <c r="Y479" t="s">
        <v>1303</v>
      </c>
      <c r="Z479" t="s">
        <v>43</v>
      </c>
      <c r="AA479" t="s">
        <v>43</v>
      </c>
      <c r="AB479" t="s">
        <v>43</v>
      </c>
      <c r="AC479" s="4" t="str">
        <f>VLOOKUP(Table13[[#This Row],[Capacitance]],Values!A$13:B$50,2,0)</f>
        <v>STOCK</v>
      </c>
      <c r="AE479" s="4" t="str">
        <f>CONCATENATE(Table13[[#This Row],[Capacitance]],Table13[[#This Row],[Stock]])</f>
        <v>1000pF</v>
      </c>
    </row>
    <row r="480" spans="1:31" hidden="1">
      <c r="A480" t="s">
        <v>28</v>
      </c>
      <c r="B480" t="s">
        <v>1297</v>
      </c>
      <c r="C480" t="s">
        <v>2686</v>
      </c>
      <c r="D480" t="s">
        <v>2687</v>
      </c>
      <c r="E480" t="s">
        <v>32</v>
      </c>
      <c r="F480" t="s">
        <v>2688</v>
      </c>
      <c r="G480">
        <v>0</v>
      </c>
      <c r="H480">
        <v>0</v>
      </c>
      <c r="I480" t="s">
        <v>1067</v>
      </c>
      <c r="J480">
        <v>0</v>
      </c>
      <c r="K480">
        <v>10</v>
      </c>
      <c r="L480" t="s">
        <v>34</v>
      </c>
      <c r="M480" t="s">
        <v>35</v>
      </c>
      <c r="N480" t="s">
        <v>6754</v>
      </c>
      <c r="O480" t="s">
        <v>52</v>
      </c>
      <c r="P480" t="s">
        <v>38</v>
      </c>
      <c r="Q480" t="s">
        <v>39</v>
      </c>
      <c r="R480" t="s">
        <v>40</v>
      </c>
      <c r="S480" t="s">
        <v>41</v>
      </c>
      <c r="T480" t="s">
        <v>42</v>
      </c>
      <c r="U480" t="s">
        <v>43</v>
      </c>
      <c r="V480" t="s">
        <v>1301</v>
      </c>
      <c r="W480" t="s">
        <v>1302</v>
      </c>
      <c r="X480" t="s">
        <v>43</v>
      </c>
      <c r="Y480" t="s">
        <v>1303</v>
      </c>
      <c r="Z480" t="s">
        <v>43</v>
      </c>
      <c r="AA480" t="s">
        <v>43</v>
      </c>
      <c r="AB480" t="s">
        <v>43</v>
      </c>
      <c r="AC480" s="4" t="e">
        <f>VLOOKUP(Table13[[#This Row],[Capacitance]],Values!A$13:B$50,2,0)</f>
        <v>#N/A</v>
      </c>
      <c r="AE480" s="4" t="str">
        <f>CONCATENATE(Table13[[#This Row],[Capacitance]],Table13[[#This Row],[Stock]])</f>
        <v>0.015ÂuF</v>
      </c>
    </row>
    <row r="481" spans="1:32" hidden="1">
      <c r="A481" t="s">
        <v>28</v>
      </c>
      <c r="B481" t="s">
        <v>1297</v>
      </c>
      <c r="C481" t="s">
        <v>2689</v>
      </c>
      <c r="D481" t="s">
        <v>2690</v>
      </c>
      <c r="E481" t="s">
        <v>32</v>
      </c>
      <c r="F481" t="s">
        <v>2691</v>
      </c>
      <c r="G481">
        <v>0</v>
      </c>
      <c r="H481">
        <v>0</v>
      </c>
      <c r="I481" t="s">
        <v>1067</v>
      </c>
      <c r="J481">
        <v>0</v>
      </c>
      <c r="K481">
        <v>10</v>
      </c>
      <c r="L481" t="s">
        <v>34</v>
      </c>
      <c r="M481" t="s">
        <v>35</v>
      </c>
      <c r="N481" t="s">
        <v>6756</v>
      </c>
      <c r="O481" t="s">
        <v>52</v>
      </c>
      <c r="P481" t="s">
        <v>38</v>
      </c>
      <c r="Q481" t="s">
        <v>39</v>
      </c>
      <c r="R481" t="s">
        <v>40</v>
      </c>
      <c r="S481" t="s">
        <v>41</v>
      </c>
      <c r="T481" t="s">
        <v>42</v>
      </c>
      <c r="U481" t="s">
        <v>43</v>
      </c>
      <c r="V481" t="s">
        <v>1301</v>
      </c>
      <c r="W481" t="s">
        <v>1302</v>
      </c>
      <c r="X481" t="s">
        <v>43</v>
      </c>
      <c r="Y481" t="s">
        <v>1303</v>
      </c>
      <c r="Z481" t="s">
        <v>43</v>
      </c>
      <c r="AA481" t="s">
        <v>43</v>
      </c>
      <c r="AB481" t="s">
        <v>43</v>
      </c>
      <c r="AC481" s="4" t="e">
        <f>VLOOKUP(Table13[[#This Row],[Capacitance]],Values!A$13:B$50,2,0)</f>
        <v>#N/A</v>
      </c>
      <c r="AE481" s="4" t="str">
        <f>CONCATENATE(Table13[[#This Row],[Capacitance]],Table13[[#This Row],[Stock]])</f>
        <v>0.022ÂuF</v>
      </c>
    </row>
    <row r="482" spans="1:32" hidden="1">
      <c r="A482" t="s">
        <v>28</v>
      </c>
      <c r="B482" t="s">
        <v>1297</v>
      </c>
      <c r="C482" t="s">
        <v>2692</v>
      </c>
      <c r="D482" t="s">
        <v>2693</v>
      </c>
      <c r="E482" t="s">
        <v>32</v>
      </c>
      <c r="F482" t="s">
        <v>2694</v>
      </c>
      <c r="G482">
        <v>0</v>
      </c>
      <c r="H482">
        <v>0</v>
      </c>
      <c r="I482" t="s">
        <v>1067</v>
      </c>
      <c r="J482">
        <v>0</v>
      </c>
      <c r="K482">
        <v>10</v>
      </c>
      <c r="L482" t="s">
        <v>34</v>
      </c>
      <c r="M482" t="s">
        <v>35</v>
      </c>
      <c r="N482" t="s">
        <v>95</v>
      </c>
      <c r="O482" t="s">
        <v>52</v>
      </c>
      <c r="P482" t="s">
        <v>38</v>
      </c>
      <c r="Q482" t="s">
        <v>39</v>
      </c>
      <c r="R482" t="s">
        <v>40</v>
      </c>
      <c r="S482" t="s">
        <v>41</v>
      </c>
      <c r="T482" t="s">
        <v>42</v>
      </c>
      <c r="U482" t="s">
        <v>43</v>
      </c>
      <c r="V482" t="s">
        <v>1301</v>
      </c>
      <c r="W482" t="s">
        <v>1302</v>
      </c>
      <c r="X482" t="s">
        <v>43</v>
      </c>
      <c r="Y482" t="s">
        <v>1303</v>
      </c>
      <c r="Z482" t="s">
        <v>43</v>
      </c>
      <c r="AA482" t="s">
        <v>43</v>
      </c>
      <c r="AB482" t="s">
        <v>43</v>
      </c>
      <c r="AC482" s="4" t="e">
        <f>VLOOKUP(Table13[[#This Row],[Capacitance]],Values!A$13:B$50,2,0)</f>
        <v>#N/A</v>
      </c>
      <c r="AE482" s="4" t="str">
        <f>CONCATENATE(Table13[[#This Row],[Capacitance]],Table13[[#This Row],[Stock]])</f>
        <v>6800pF</v>
      </c>
    </row>
    <row r="483" spans="1:32" hidden="1">
      <c r="A483" t="s">
        <v>28</v>
      </c>
      <c r="B483" t="s">
        <v>1297</v>
      </c>
      <c r="C483" t="s">
        <v>2695</v>
      </c>
      <c r="D483" t="s">
        <v>2696</v>
      </c>
      <c r="E483" t="s">
        <v>32</v>
      </c>
      <c r="F483" t="s">
        <v>2697</v>
      </c>
      <c r="G483">
        <v>0</v>
      </c>
      <c r="H483">
        <v>0</v>
      </c>
      <c r="I483" t="s">
        <v>1067</v>
      </c>
      <c r="J483">
        <v>0</v>
      </c>
      <c r="K483">
        <v>10</v>
      </c>
      <c r="L483" t="s">
        <v>34</v>
      </c>
      <c r="M483" t="s">
        <v>35</v>
      </c>
      <c r="N483" t="s">
        <v>304</v>
      </c>
      <c r="O483" t="s">
        <v>52</v>
      </c>
      <c r="P483" t="s">
        <v>38</v>
      </c>
      <c r="Q483" t="s">
        <v>39</v>
      </c>
      <c r="R483" t="s">
        <v>40</v>
      </c>
      <c r="S483" t="s">
        <v>41</v>
      </c>
      <c r="T483" t="s">
        <v>42</v>
      </c>
      <c r="U483" t="s">
        <v>43</v>
      </c>
      <c r="V483" t="s">
        <v>1301</v>
      </c>
      <c r="W483" t="s">
        <v>1302</v>
      </c>
      <c r="X483" t="s">
        <v>43</v>
      </c>
      <c r="Y483" t="s">
        <v>1303</v>
      </c>
      <c r="Z483" t="s">
        <v>43</v>
      </c>
      <c r="AA483" t="s">
        <v>43</v>
      </c>
      <c r="AB483" t="s">
        <v>43</v>
      </c>
      <c r="AC483" s="4" t="str">
        <f>VLOOKUP(Table13[[#This Row],[Capacitance]],Values!A$13:B$50,2,0)</f>
        <v>STOCK</v>
      </c>
      <c r="AE483" s="4" t="str">
        <f>CONCATENATE(Table13[[#This Row],[Capacitance]],Table13[[#This Row],[Stock]])</f>
        <v>2200pF</v>
      </c>
    </row>
    <row r="484" spans="1:32" hidden="1">
      <c r="A484" t="s">
        <v>28</v>
      </c>
      <c r="B484" t="s">
        <v>1297</v>
      </c>
      <c r="C484" t="s">
        <v>2698</v>
      </c>
      <c r="D484" t="s">
        <v>2699</v>
      </c>
      <c r="E484" t="s">
        <v>32</v>
      </c>
      <c r="F484" t="s">
        <v>2700</v>
      </c>
      <c r="G484">
        <v>0</v>
      </c>
      <c r="H484">
        <v>0</v>
      </c>
      <c r="I484" t="s">
        <v>1067</v>
      </c>
      <c r="J484">
        <v>0</v>
      </c>
      <c r="K484">
        <v>10</v>
      </c>
      <c r="L484" t="s">
        <v>34</v>
      </c>
      <c r="M484" t="s">
        <v>35</v>
      </c>
      <c r="N484" t="s">
        <v>71</v>
      </c>
      <c r="O484" t="s">
        <v>52</v>
      </c>
      <c r="P484" t="s">
        <v>38</v>
      </c>
      <c r="Q484" t="s">
        <v>39</v>
      </c>
      <c r="R484" t="s">
        <v>40</v>
      </c>
      <c r="S484" t="s">
        <v>41</v>
      </c>
      <c r="T484" t="s">
        <v>42</v>
      </c>
      <c r="U484" t="s">
        <v>43</v>
      </c>
      <c r="V484" t="s">
        <v>1301</v>
      </c>
      <c r="W484" t="s">
        <v>1302</v>
      </c>
      <c r="X484" t="s">
        <v>43</v>
      </c>
      <c r="Y484" t="s">
        <v>1303</v>
      </c>
      <c r="Z484" t="s">
        <v>43</v>
      </c>
      <c r="AA484" t="s">
        <v>43</v>
      </c>
      <c r="AB484" t="s">
        <v>43</v>
      </c>
      <c r="AC484" s="4" t="str">
        <f>VLOOKUP(Table13[[#This Row],[Capacitance]],Values!A$13:B$50,2,0)</f>
        <v>STOCK</v>
      </c>
      <c r="AE484" s="4" t="str">
        <f>CONCATENATE(Table13[[#This Row],[Capacitance]],Table13[[#This Row],[Stock]])</f>
        <v>4700pF</v>
      </c>
    </row>
    <row r="485" spans="1:32" hidden="1">
      <c r="A485" t="s">
        <v>28</v>
      </c>
      <c r="B485" t="s">
        <v>1297</v>
      </c>
      <c r="C485" t="s">
        <v>2701</v>
      </c>
      <c r="D485" t="s">
        <v>2702</v>
      </c>
      <c r="E485" t="s">
        <v>32</v>
      </c>
      <c r="F485" t="s">
        <v>2703</v>
      </c>
      <c r="G485">
        <v>0</v>
      </c>
      <c r="H485">
        <v>0</v>
      </c>
      <c r="I485" t="s">
        <v>1067</v>
      </c>
      <c r="J485">
        <v>0</v>
      </c>
      <c r="K485">
        <v>10</v>
      </c>
      <c r="L485" t="s">
        <v>34</v>
      </c>
      <c r="M485" t="s">
        <v>35</v>
      </c>
      <c r="N485" t="s">
        <v>6746</v>
      </c>
      <c r="O485" t="s">
        <v>189</v>
      </c>
      <c r="P485" t="s">
        <v>83</v>
      </c>
      <c r="Q485" t="s">
        <v>190</v>
      </c>
      <c r="R485" t="s">
        <v>40</v>
      </c>
      <c r="S485" t="s">
        <v>191</v>
      </c>
      <c r="T485" t="s">
        <v>42</v>
      </c>
      <c r="U485" t="s">
        <v>43</v>
      </c>
      <c r="V485" t="s">
        <v>1301</v>
      </c>
      <c r="W485" t="s">
        <v>1302</v>
      </c>
      <c r="X485" t="s">
        <v>43</v>
      </c>
      <c r="Y485" t="s">
        <v>1303</v>
      </c>
      <c r="Z485" t="s">
        <v>43</v>
      </c>
      <c r="AA485" t="s">
        <v>43</v>
      </c>
      <c r="AB485" t="s">
        <v>43</v>
      </c>
      <c r="AC485" s="4" t="str">
        <f>VLOOKUP(Table13[[#This Row],[Capacitance]],Values!A$13:B$50,2,0)</f>
        <v>STOCK</v>
      </c>
      <c r="AE485" s="4" t="str">
        <f>CONCATENATE(Table13[[#This Row],[Capacitance]],Table13[[#This Row],[Stock]])</f>
        <v>0.22ÂuF</v>
      </c>
    </row>
    <row r="486" spans="1:32" hidden="1">
      <c r="A486" t="s">
        <v>28</v>
      </c>
      <c r="B486" t="s">
        <v>1297</v>
      </c>
      <c r="C486" t="s">
        <v>2704</v>
      </c>
      <c r="D486" t="s">
        <v>2705</v>
      </c>
      <c r="E486" t="s">
        <v>32</v>
      </c>
      <c r="F486" t="s">
        <v>2706</v>
      </c>
      <c r="G486">
        <v>0</v>
      </c>
      <c r="H486">
        <v>0</v>
      </c>
      <c r="I486" t="s">
        <v>1067</v>
      </c>
      <c r="J486">
        <v>0</v>
      </c>
      <c r="K486">
        <v>10</v>
      </c>
      <c r="L486" t="s">
        <v>34</v>
      </c>
      <c r="M486" t="s">
        <v>35</v>
      </c>
      <c r="N486" t="s">
        <v>6766</v>
      </c>
      <c r="O486" t="s">
        <v>189</v>
      </c>
      <c r="P486" t="s">
        <v>83</v>
      </c>
      <c r="Q486" t="s">
        <v>190</v>
      </c>
      <c r="R486" t="s">
        <v>40</v>
      </c>
      <c r="S486" t="s">
        <v>191</v>
      </c>
      <c r="T486" t="s">
        <v>42</v>
      </c>
      <c r="U486" t="s">
        <v>43</v>
      </c>
      <c r="V486" t="s">
        <v>1301</v>
      </c>
      <c r="W486" t="s">
        <v>1302</v>
      </c>
      <c r="X486" t="s">
        <v>43</v>
      </c>
      <c r="Y486" t="s">
        <v>1303</v>
      </c>
      <c r="Z486" t="s">
        <v>43</v>
      </c>
      <c r="AA486" t="s">
        <v>43</v>
      </c>
      <c r="AB486" t="s">
        <v>43</v>
      </c>
      <c r="AC486" s="4" t="e">
        <f>VLOOKUP(Table13[[#This Row],[Capacitance]],Values!A$13:B$50,2,0)</f>
        <v>#N/A</v>
      </c>
      <c r="AE486" s="4" t="str">
        <f>CONCATENATE(Table13[[#This Row],[Capacitance]],Table13[[#This Row],[Stock]])</f>
        <v>0.47ÂuF</v>
      </c>
    </row>
    <row r="487" spans="1:32" hidden="1">
      <c r="A487" t="s">
        <v>28</v>
      </c>
      <c r="B487" t="s">
        <v>1297</v>
      </c>
      <c r="C487" t="s">
        <v>2707</v>
      </c>
      <c r="D487" t="s">
        <v>2708</v>
      </c>
      <c r="E487" t="s">
        <v>32</v>
      </c>
      <c r="F487" t="s">
        <v>1336</v>
      </c>
      <c r="G487">
        <v>0</v>
      </c>
      <c r="H487">
        <v>0</v>
      </c>
      <c r="I487" t="s">
        <v>1067</v>
      </c>
      <c r="J487">
        <v>0</v>
      </c>
      <c r="K487">
        <v>10</v>
      </c>
      <c r="L487" t="s">
        <v>34</v>
      </c>
      <c r="M487" t="s">
        <v>35</v>
      </c>
      <c r="N487" t="s">
        <v>6752</v>
      </c>
      <c r="O487" t="s">
        <v>52</v>
      </c>
      <c r="P487" t="s">
        <v>53</v>
      </c>
      <c r="Q487" t="s">
        <v>54</v>
      </c>
      <c r="R487" t="s">
        <v>40</v>
      </c>
      <c r="S487" t="s">
        <v>55</v>
      </c>
      <c r="T487" t="s">
        <v>42</v>
      </c>
      <c r="U487" t="s">
        <v>43</v>
      </c>
      <c r="V487" t="s">
        <v>1301</v>
      </c>
      <c r="W487" t="s">
        <v>1302</v>
      </c>
      <c r="X487" t="s">
        <v>43</v>
      </c>
      <c r="Y487" t="s">
        <v>1895</v>
      </c>
      <c r="Z487" t="s">
        <v>43</v>
      </c>
      <c r="AA487" t="s">
        <v>43</v>
      </c>
      <c r="AB487" t="s">
        <v>43</v>
      </c>
      <c r="AC487" s="4" t="str">
        <f>VLOOKUP(Table13[[#This Row],[Capacitance]],Values!A$13:B$50,2,0)</f>
        <v>STOCK</v>
      </c>
      <c r="AE487" s="4" t="str">
        <f>CONCATENATE(Table13[[#This Row],[Capacitance]],Table13[[#This Row],[Stock]])</f>
        <v>4.7ÂuF</v>
      </c>
    </row>
    <row r="488" spans="1:32" hidden="1">
      <c r="A488" t="s">
        <v>28</v>
      </c>
      <c r="B488" t="s">
        <v>1297</v>
      </c>
      <c r="C488" t="s">
        <v>2709</v>
      </c>
      <c r="D488" t="s">
        <v>2710</v>
      </c>
      <c r="E488" t="s">
        <v>32</v>
      </c>
      <c r="F488" t="s">
        <v>2711</v>
      </c>
      <c r="G488">
        <v>0</v>
      </c>
      <c r="H488">
        <v>0</v>
      </c>
      <c r="I488" t="s">
        <v>1067</v>
      </c>
      <c r="J488">
        <v>0</v>
      </c>
      <c r="K488">
        <v>1</v>
      </c>
      <c r="L488" t="s">
        <v>34</v>
      </c>
      <c r="M488" t="s">
        <v>35</v>
      </c>
      <c r="N488" t="s">
        <v>1279</v>
      </c>
      <c r="O488" t="s">
        <v>1257</v>
      </c>
      <c r="P488" t="s">
        <v>178</v>
      </c>
      <c r="Q488" t="s">
        <v>73</v>
      </c>
      <c r="R488" t="s">
        <v>40</v>
      </c>
      <c r="S488" t="s">
        <v>41</v>
      </c>
      <c r="T488" t="s">
        <v>42</v>
      </c>
      <c r="U488" t="s">
        <v>43</v>
      </c>
      <c r="V488" t="s">
        <v>1301</v>
      </c>
      <c r="W488" t="s">
        <v>1302</v>
      </c>
      <c r="X488" t="s">
        <v>43</v>
      </c>
      <c r="Y488" t="s">
        <v>1303</v>
      </c>
      <c r="Z488" t="s">
        <v>43</v>
      </c>
      <c r="AA488" t="s">
        <v>43</v>
      </c>
      <c r="AB488" t="s">
        <v>43</v>
      </c>
      <c r="AC488" s="4" t="e">
        <f>VLOOKUP(Table13[[#This Row],[Capacitance]],Values!A$13:B$50,2,0)</f>
        <v>#N/A</v>
      </c>
      <c r="AE488" s="4" t="str">
        <f>CONCATENATE(Table13[[#This Row],[Capacitance]],Table13[[#This Row],[Stock]])</f>
        <v>5pF</v>
      </c>
    </row>
    <row r="489" spans="1:32" hidden="1">
      <c r="A489" s="5" t="s">
        <v>28</v>
      </c>
      <c r="B489" s="5" t="s">
        <v>1297</v>
      </c>
      <c r="C489" s="5" t="s">
        <v>2712</v>
      </c>
      <c r="D489" s="5" t="s">
        <v>2713</v>
      </c>
      <c r="E489" s="5" t="s">
        <v>32</v>
      </c>
      <c r="F489" s="5" t="s">
        <v>2714</v>
      </c>
      <c r="G489" s="5">
        <v>0</v>
      </c>
      <c r="H489" s="5">
        <v>0</v>
      </c>
      <c r="I489" s="5" t="s">
        <v>1067</v>
      </c>
      <c r="J489" s="5">
        <v>0</v>
      </c>
      <c r="K489" s="5">
        <v>1</v>
      </c>
      <c r="L489" s="5" t="s">
        <v>34</v>
      </c>
      <c r="M489" s="5" t="s">
        <v>35</v>
      </c>
      <c r="N489" s="5" t="s">
        <v>6750</v>
      </c>
      <c r="O489" s="5" t="s">
        <v>37</v>
      </c>
      <c r="P489" s="5" t="s">
        <v>53</v>
      </c>
      <c r="Q489" s="5" t="s">
        <v>1060</v>
      </c>
      <c r="R489" s="5" t="s">
        <v>40</v>
      </c>
      <c r="S489" s="5" t="s">
        <v>41</v>
      </c>
      <c r="T489" s="5" t="s">
        <v>42</v>
      </c>
      <c r="U489" s="5" t="s">
        <v>43</v>
      </c>
      <c r="V489" s="5" t="s">
        <v>1301</v>
      </c>
      <c r="W489" s="5" t="s">
        <v>1302</v>
      </c>
      <c r="X489" s="5" t="s">
        <v>43</v>
      </c>
      <c r="Y489" s="5" t="s">
        <v>1303</v>
      </c>
      <c r="Z489" s="5" t="s">
        <v>43</v>
      </c>
      <c r="AA489" s="5" t="s">
        <v>43</v>
      </c>
      <c r="AB489" s="5" t="s">
        <v>43</v>
      </c>
      <c r="AC489" s="6" t="str">
        <f>VLOOKUP(Table13[[#This Row],[Capacitance]],Values!A$13:B$50,2,0)</f>
        <v>STOCK</v>
      </c>
      <c r="AD489" s="5"/>
      <c r="AE489" s="6" t="str">
        <f>CONCATENATE(Table13[[#This Row],[Capacitance]],Table13[[#This Row],[Stock]])</f>
        <v>2.2ÂuF</v>
      </c>
      <c r="AF489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5"/>
  <sheetViews>
    <sheetView topLeftCell="G218" workbookViewId="0">
      <pane xSplit="30340" ySplit="560" topLeftCell="AD1" activePane="bottomLeft"/>
      <selection activeCell="AG1" sqref="AG1:AO1048576"/>
      <selection pane="topRight" activeCell="AN57" sqref="AN57"/>
      <selection pane="bottomLeft" activeCell="AF684" sqref="AF684"/>
      <selection pane="bottomRight" activeCell="AF13" sqref="AF13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34.16406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1292</v>
      </c>
      <c r="AD1" t="s">
        <v>1290</v>
      </c>
      <c r="AE1" t="s">
        <v>1296</v>
      </c>
      <c r="AF1" t="s">
        <v>1248</v>
      </c>
    </row>
    <row r="2" spans="1:32" hidden="1">
      <c r="A2" t="s">
        <v>2793</v>
      </c>
      <c r="B2" t="s">
        <v>3135</v>
      </c>
      <c r="C2" t="s">
        <v>3143</v>
      </c>
      <c r="D2" t="s">
        <v>3144</v>
      </c>
      <c r="E2" t="s">
        <v>2719</v>
      </c>
      <c r="F2" t="s">
        <v>3145</v>
      </c>
      <c r="G2">
        <v>25978</v>
      </c>
      <c r="H2">
        <v>0</v>
      </c>
      <c r="I2">
        <v>1.51</v>
      </c>
      <c r="J2">
        <v>0</v>
      </c>
      <c r="K2">
        <v>1</v>
      </c>
      <c r="L2" t="s">
        <v>2721</v>
      </c>
      <c r="M2" t="s">
        <v>2722</v>
      </c>
      <c r="N2" t="s">
        <v>6745</v>
      </c>
      <c r="O2" t="s">
        <v>37</v>
      </c>
      <c r="P2" t="s">
        <v>3113</v>
      </c>
      <c r="Q2" t="s">
        <v>39</v>
      </c>
      <c r="R2" t="s">
        <v>2723</v>
      </c>
      <c r="S2" t="s">
        <v>41</v>
      </c>
      <c r="T2" t="s">
        <v>42</v>
      </c>
      <c r="U2" t="s">
        <v>43</v>
      </c>
      <c r="V2" t="s">
        <v>2724</v>
      </c>
      <c r="W2" t="s">
        <v>3139</v>
      </c>
      <c r="X2" t="s">
        <v>3140</v>
      </c>
      <c r="Y2" t="s">
        <v>43</v>
      </c>
      <c r="Z2" t="s">
        <v>3107</v>
      </c>
      <c r="AA2" t="s">
        <v>43</v>
      </c>
      <c r="AB2" t="s">
        <v>2728</v>
      </c>
      <c r="AC2" s="4" t="str">
        <f>VLOOKUP(Table136[[#This Row],[Capacitance]],Values!A$13:B$50,2,0)</f>
        <v>STOCK</v>
      </c>
      <c r="AE2" s="4" t="str">
        <f>CONCATENATE(Table136[[#This Row],[Capacitance]],Table136[[#This Row],[Stock]])</f>
        <v>0.1ÂuF</v>
      </c>
    </row>
    <row r="3" spans="1:32" hidden="1">
      <c r="A3" t="s">
        <v>2715</v>
      </c>
      <c r="B3" t="s">
        <v>2794</v>
      </c>
      <c r="C3" t="s">
        <v>3130</v>
      </c>
      <c r="D3" t="s">
        <v>3131</v>
      </c>
      <c r="E3" t="s">
        <v>2719</v>
      </c>
      <c r="F3" t="s">
        <v>2805</v>
      </c>
      <c r="G3">
        <v>12047</v>
      </c>
      <c r="H3">
        <v>0</v>
      </c>
      <c r="I3">
        <v>0.79</v>
      </c>
      <c r="J3">
        <v>0</v>
      </c>
      <c r="K3">
        <v>1</v>
      </c>
      <c r="L3" t="s">
        <v>2721</v>
      </c>
      <c r="M3" t="s">
        <v>2722</v>
      </c>
      <c r="N3" t="s">
        <v>6745</v>
      </c>
      <c r="O3" t="s">
        <v>72</v>
      </c>
      <c r="P3" t="s">
        <v>38</v>
      </c>
      <c r="Q3" t="s">
        <v>73</v>
      </c>
      <c r="R3" t="s">
        <v>2723</v>
      </c>
      <c r="S3" t="s">
        <v>41</v>
      </c>
      <c r="T3" t="s">
        <v>42</v>
      </c>
      <c r="U3" t="s">
        <v>43</v>
      </c>
      <c r="V3" t="s">
        <v>2724</v>
      </c>
      <c r="W3" t="s">
        <v>2798</v>
      </c>
      <c r="X3" t="s">
        <v>2799</v>
      </c>
      <c r="Y3" t="s">
        <v>43</v>
      </c>
      <c r="Z3" t="s">
        <v>3107</v>
      </c>
      <c r="AA3" t="s">
        <v>43</v>
      </c>
      <c r="AB3" t="s">
        <v>2728</v>
      </c>
      <c r="AC3" s="4" t="str">
        <f>VLOOKUP(Table136[[#This Row],[Capacitance]],Values!A$13:B$50,2,0)</f>
        <v>STOCK</v>
      </c>
      <c r="AE3" s="4" t="str">
        <f>CONCATENATE(Table136[[#This Row],[Capacitance]],Table136[[#This Row],[Stock]])</f>
        <v>0.1ÂuF</v>
      </c>
    </row>
    <row r="4" spans="1:32" hidden="1">
      <c r="A4" t="s">
        <v>2793</v>
      </c>
      <c r="B4" t="s">
        <v>2794</v>
      </c>
      <c r="C4" t="s">
        <v>3110</v>
      </c>
      <c r="D4" t="s">
        <v>3111</v>
      </c>
      <c r="E4" t="s">
        <v>2719</v>
      </c>
      <c r="F4" t="s">
        <v>3112</v>
      </c>
      <c r="G4">
        <v>21939</v>
      </c>
      <c r="H4">
        <v>0</v>
      </c>
      <c r="I4">
        <v>0.53</v>
      </c>
      <c r="J4">
        <v>0</v>
      </c>
      <c r="K4">
        <v>1</v>
      </c>
      <c r="L4" t="s">
        <v>2721</v>
      </c>
      <c r="M4" t="s">
        <v>2722</v>
      </c>
      <c r="N4" t="s">
        <v>6758</v>
      </c>
      <c r="O4" t="s">
        <v>37</v>
      </c>
      <c r="P4" t="s">
        <v>3113</v>
      </c>
      <c r="Q4" t="s">
        <v>39</v>
      </c>
      <c r="R4" t="s">
        <v>2723</v>
      </c>
      <c r="S4" t="s">
        <v>41</v>
      </c>
      <c r="T4" t="s">
        <v>42</v>
      </c>
      <c r="U4" t="s">
        <v>43</v>
      </c>
      <c r="V4" t="s">
        <v>2724</v>
      </c>
      <c r="W4" t="s">
        <v>2798</v>
      </c>
      <c r="X4" t="s">
        <v>2799</v>
      </c>
      <c r="Y4" t="s">
        <v>43</v>
      </c>
      <c r="Z4" t="s">
        <v>3107</v>
      </c>
      <c r="AA4" t="s">
        <v>43</v>
      </c>
      <c r="AB4" t="s">
        <v>2728</v>
      </c>
      <c r="AC4" s="4" t="e">
        <f>VLOOKUP(Table136[[#This Row],[Capacitance]],Values!A$13:B$50,2,0)</f>
        <v>#N/A</v>
      </c>
      <c r="AE4" s="4" t="str">
        <f>CONCATENATE(Table136[[#This Row],[Capacitance]],Table136[[#This Row],[Stock]])</f>
        <v>0.033ÂuF</v>
      </c>
    </row>
    <row r="5" spans="1:32" hidden="1">
      <c r="A5" t="s">
        <v>2793</v>
      </c>
      <c r="B5" t="s">
        <v>2794</v>
      </c>
      <c r="C5" t="s">
        <v>3114</v>
      </c>
      <c r="D5" t="s">
        <v>3115</v>
      </c>
      <c r="E5" t="s">
        <v>2719</v>
      </c>
      <c r="F5" t="s">
        <v>3116</v>
      </c>
      <c r="G5">
        <v>11380</v>
      </c>
      <c r="H5">
        <v>0</v>
      </c>
      <c r="I5">
        <v>0.53</v>
      </c>
      <c r="J5">
        <v>0</v>
      </c>
      <c r="K5">
        <v>1</v>
      </c>
      <c r="L5" t="s">
        <v>2721</v>
      </c>
      <c r="M5" t="s">
        <v>2722</v>
      </c>
      <c r="N5" t="s">
        <v>6756</v>
      </c>
      <c r="O5" t="s">
        <v>37</v>
      </c>
      <c r="P5" t="s">
        <v>3113</v>
      </c>
      <c r="Q5" t="s">
        <v>39</v>
      </c>
      <c r="R5" t="s">
        <v>2723</v>
      </c>
      <c r="S5" t="s">
        <v>41</v>
      </c>
      <c r="T5" t="s">
        <v>42</v>
      </c>
      <c r="U5" t="s">
        <v>43</v>
      </c>
      <c r="V5" t="s">
        <v>2724</v>
      </c>
      <c r="W5" t="s">
        <v>2798</v>
      </c>
      <c r="X5" t="s">
        <v>2799</v>
      </c>
      <c r="Y5" t="s">
        <v>43</v>
      </c>
      <c r="Z5" t="s">
        <v>3107</v>
      </c>
      <c r="AA5" t="s">
        <v>43</v>
      </c>
      <c r="AB5" t="s">
        <v>2728</v>
      </c>
      <c r="AC5" s="4" t="e">
        <f>VLOOKUP(Table136[[#This Row],[Capacitance]],Values!A$13:B$50,2,0)</f>
        <v>#N/A</v>
      </c>
      <c r="AE5" s="4" t="str">
        <f>CONCATENATE(Table136[[#This Row],[Capacitance]],Table136[[#This Row],[Stock]])</f>
        <v>0.022ÂuF</v>
      </c>
    </row>
    <row r="6" spans="1:32" hidden="1">
      <c r="A6" t="s">
        <v>2715</v>
      </c>
      <c r="B6" t="s">
        <v>2716</v>
      </c>
      <c r="C6" t="s">
        <v>3164</v>
      </c>
      <c r="D6" t="s">
        <v>3165</v>
      </c>
      <c r="E6" t="s">
        <v>2719</v>
      </c>
      <c r="F6" t="s">
        <v>3166</v>
      </c>
      <c r="G6">
        <v>5718</v>
      </c>
      <c r="H6">
        <v>0</v>
      </c>
      <c r="I6">
        <v>0.28999999999999998</v>
      </c>
      <c r="J6">
        <v>0</v>
      </c>
      <c r="K6">
        <v>1</v>
      </c>
      <c r="L6" t="s">
        <v>2721</v>
      </c>
      <c r="M6" t="s">
        <v>2722</v>
      </c>
      <c r="N6" t="s">
        <v>6745</v>
      </c>
      <c r="O6" t="s">
        <v>37</v>
      </c>
      <c r="P6" t="s">
        <v>38</v>
      </c>
      <c r="Q6" t="s">
        <v>39</v>
      </c>
      <c r="R6" t="s">
        <v>2723</v>
      </c>
      <c r="S6" t="s">
        <v>41</v>
      </c>
      <c r="T6" t="s">
        <v>42</v>
      </c>
      <c r="U6" t="s">
        <v>43</v>
      </c>
      <c r="V6" t="s">
        <v>2724</v>
      </c>
      <c r="W6" t="s">
        <v>2725</v>
      </c>
      <c r="X6" t="s">
        <v>2726</v>
      </c>
      <c r="Y6" t="s">
        <v>43</v>
      </c>
      <c r="Z6" t="s">
        <v>2727</v>
      </c>
      <c r="AA6" t="s">
        <v>43</v>
      </c>
      <c r="AB6" t="s">
        <v>2728</v>
      </c>
      <c r="AC6" s="4" t="str">
        <f>VLOOKUP(Table136[[#This Row],[Capacitance]],Values!A$13:B$50,2,0)</f>
        <v>STOCK</v>
      </c>
      <c r="AE6" s="4" t="str">
        <f>CONCATENATE(Table136[[#This Row],[Capacitance]],Table136[[#This Row],[Stock]])</f>
        <v>0.1ÂuF</v>
      </c>
    </row>
    <row r="7" spans="1:32" hidden="1">
      <c r="A7" t="s">
        <v>2715</v>
      </c>
      <c r="B7" t="s">
        <v>2794</v>
      </c>
      <c r="C7" t="s">
        <v>2803</v>
      </c>
      <c r="D7" t="s">
        <v>2804</v>
      </c>
      <c r="E7" t="s">
        <v>2719</v>
      </c>
      <c r="F7" t="s">
        <v>2805</v>
      </c>
      <c r="G7">
        <v>3047</v>
      </c>
      <c r="H7">
        <v>0</v>
      </c>
      <c r="I7">
        <v>0.79</v>
      </c>
      <c r="J7">
        <v>0</v>
      </c>
      <c r="K7">
        <v>1</v>
      </c>
      <c r="L7" t="s">
        <v>2721</v>
      </c>
      <c r="M7" t="s">
        <v>2722</v>
      </c>
      <c r="N7" t="s">
        <v>6745</v>
      </c>
      <c r="O7" t="s">
        <v>72</v>
      </c>
      <c r="P7" t="s">
        <v>38</v>
      </c>
      <c r="Q7" t="s">
        <v>73</v>
      </c>
      <c r="R7" t="s">
        <v>2723</v>
      </c>
      <c r="S7" t="s">
        <v>41</v>
      </c>
      <c r="T7" t="s">
        <v>42</v>
      </c>
      <c r="U7" t="s">
        <v>43</v>
      </c>
      <c r="V7" t="s">
        <v>2724</v>
      </c>
      <c r="W7" t="s">
        <v>2798</v>
      </c>
      <c r="X7" t="s">
        <v>2799</v>
      </c>
      <c r="Y7" t="s">
        <v>43</v>
      </c>
      <c r="Z7" t="s">
        <v>2727</v>
      </c>
      <c r="AA7" t="s">
        <v>43</v>
      </c>
      <c r="AB7" t="s">
        <v>2728</v>
      </c>
      <c r="AC7" s="4" t="str">
        <f>VLOOKUP(Table136[[#This Row],[Capacitance]],Values!A$13:B$50,2,0)</f>
        <v>STOCK</v>
      </c>
      <c r="AE7" s="4" t="str">
        <f>CONCATENATE(Table136[[#This Row],[Capacitance]],Table136[[#This Row],[Stock]])</f>
        <v>0.1ÂuF</v>
      </c>
    </row>
    <row r="8" spans="1:32" hidden="1">
      <c r="A8" t="s">
        <v>2715</v>
      </c>
      <c r="B8" t="s">
        <v>2806</v>
      </c>
      <c r="C8" t="s">
        <v>3603</v>
      </c>
      <c r="D8" t="s">
        <v>3604</v>
      </c>
      <c r="E8" t="s">
        <v>2719</v>
      </c>
      <c r="F8" t="s">
        <v>2805</v>
      </c>
      <c r="G8">
        <v>4445</v>
      </c>
      <c r="H8">
        <v>0</v>
      </c>
      <c r="I8">
        <v>0.95</v>
      </c>
      <c r="J8">
        <v>0</v>
      </c>
      <c r="K8">
        <v>1</v>
      </c>
      <c r="L8" t="s">
        <v>2721</v>
      </c>
      <c r="M8" t="s">
        <v>2722</v>
      </c>
      <c r="N8" t="s">
        <v>6745</v>
      </c>
      <c r="O8" t="s">
        <v>72</v>
      </c>
      <c r="P8" t="s">
        <v>38</v>
      </c>
      <c r="Q8" t="s">
        <v>73</v>
      </c>
      <c r="R8" t="s">
        <v>2723</v>
      </c>
      <c r="S8" t="s">
        <v>41</v>
      </c>
      <c r="T8" t="s">
        <v>42</v>
      </c>
      <c r="U8" t="s">
        <v>43</v>
      </c>
      <c r="V8" t="s">
        <v>2724</v>
      </c>
      <c r="W8" t="s">
        <v>2809</v>
      </c>
      <c r="X8" t="s">
        <v>2810</v>
      </c>
      <c r="Y8" t="s">
        <v>43</v>
      </c>
      <c r="Z8" t="s">
        <v>3107</v>
      </c>
      <c r="AA8" t="s">
        <v>43</v>
      </c>
      <c r="AB8" t="s">
        <v>2728</v>
      </c>
      <c r="AC8" s="4" t="str">
        <f>VLOOKUP(Table136[[#This Row],[Capacitance]],Values!A$13:B$50,2,0)</f>
        <v>STOCK</v>
      </c>
      <c r="AE8" s="4" t="str">
        <f>CONCATENATE(Table136[[#This Row],[Capacitance]],Table136[[#This Row],[Stock]])</f>
        <v>0.1ÂuF</v>
      </c>
    </row>
    <row r="9" spans="1:32" hidden="1">
      <c r="A9" t="s">
        <v>2715</v>
      </c>
      <c r="B9" t="s">
        <v>2806</v>
      </c>
      <c r="C9" t="s">
        <v>2807</v>
      </c>
      <c r="D9" t="s">
        <v>2808</v>
      </c>
      <c r="E9" t="s">
        <v>2719</v>
      </c>
      <c r="F9" t="s">
        <v>2805</v>
      </c>
      <c r="G9">
        <v>1751</v>
      </c>
      <c r="H9">
        <v>0</v>
      </c>
      <c r="I9">
        <v>0.95</v>
      </c>
      <c r="J9">
        <v>0</v>
      </c>
      <c r="K9">
        <v>1</v>
      </c>
      <c r="L9" t="s">
        <v>2721</v>
      </c>
      <c r="M9" t="s">
        <v>2722</v>
      </c>
      <c r="N9" t="s">
        <v>6745</v>
      </c>
      <c r="O9" t="s">
        <v>72</v>
      </c>
      <c r="P9" t="s">
        <v>38</v>
      </c>
      <c r="Q9" t="s">
        <v>73</v>
      </c>
      <c r="R9" t="s">
        <v>2723</v>
      </c>
      <c r="S9" t="s">
        <v>41</v>
      </c>
      <c r="T9" t="s">
        <v>42</v>
      </c>
      <c r="U9" t="s">
        <v>43</v>
      </c>
      <c r="V9" t="s">
        <v>2724</v>
      </c>
      <c r="W9" t="s">
        <v>2809</v>
      </c>
      <c r="X9" t="s">
        <v>2810</v>
      </c>
      <c r="Y9" t="s">
        <v>43</v>
      </c>
      <c r="Z9" t="s">
        <v>2727</v>
      </c>
      <c r="AA9" t="s">
        <v>43</v>
      </c>
      <c r="AB9" t="s">
        <v>2728</v>
      </c>
      <c r="AC9" s="4" t="str">
        <f>VLOOKUP(Table136[[#This Row],[Capacitance]],Values!A$13:B$50,2,0)</f>
        <v>STOCK</v>
      </c>
      <c r="AE9" s="4" t="str">
        <f>CONCATENATE(Table136[[#This Row],[Capacitance]],Table136[[#This Row],[Stock]])</f>
        <v>0.1ÂuF</v>
      </c>
    </row>
    <row r="10" spans="1:32" hidden="1">
      <c r="A10" t="s">
        <v>2715</v>
      </c>
      <c r="B10" t="s">
        <v>2716</v>
      </c>
      <c r="C10" t="s">
        <v>4109</v>
      </c>
      <c r="D10" t="s">
        <v>4110</v>
      </c>
      <c r="E10" t="s">
        <v>2719</v>
      </c>
      <c r="F10" t="s">
        <v>4111</v>
      </c>
      <c r="G10">
        <v>2234</v>
      </c>
      <c r="H10">
        <v>0</v>
      </c>
      <c r="I10">
        <v>0.28999999999999998</v>
      </c>
      <c r="J10">
        <v>0</v>
      </c>
      <c r="K10">
        <v>1</v>
      </c>
      <c r="L10" t="s">
        <v>2721</v>
      </c>
      <c r="M10" t="s">
        <v>2722</v>
      </c>
      <c r="N10" t="s">
        <v>6745</v>
      </c>
      <c r="O10" t="s">
        <v>189</v>
      </c>
      <c r="P10" t="s">
        <v>38</v>
      </c>
      <c r="Q10" t="s">
        <v>190</v>
      </c>
      <c r="R10" t="s">
        <v>2723</v>
      </c>
      <c r="S10" t="s">
        <v>191</v>
      </c>
      <c r="T10" t="s">
        <v>42</v>
      </c>
      <c r="U10" t="s">
        <v>43</v>
      </c>
      <c r="V10" t="s">
        <v>2724</v>
      </c>
      <c r="W10" t="s">
        <v>2725</v>
      </c>
      <c r="X10" t="s">
        <v>2726</v>
      </c>
      <c r="Y10" t="s">
        <v>43</v>
      </c>
      <c r="Z10" t="s">
        <v>2727</v>
      </c>
      <c r="AA10" t="s">
        <v>43</v>
      </c>
      <c r="AB10" t="s">
        <v>2728</v>
      </c>
      <c r="AC10" s="4" t="str">
        <f>VLOOKUP(Table136[[#This Row],[Capacitance]],Values!A$13:B$50,2,0)</f>
        <v>STOCK</v>
      </c>
      <c r="AE10" s="4" t="str">
        <f>CONCATENATE(Table136[[#This Row],[Capacitance]],Table136[[#This Row],[Stock]])</f>
        <v>0.1ÂuF</v>
      </c>
    </row>
    <row r="11" spans="1:32" hidden="1">
      <c r="A11" t="s">
        <v>2715</v>
      </c>
      <c r="B11" t="s">
        <v>2716</v>
      </c>
      <c r="C11" t="s">
        <v>3156</v>
      </c>
      <c r="D11" t="s">
        <v>3157</v>
      </c>
      <c r="E11" t="s">
        <v>2719</v>
      </c>
      <c r="F11" t="s">
        <v>3158</v>
      </c>
      <c r="G11">
        <v>8931</v>
      </c>
      <c r="H11">
        <v>0</v>
      </c>
      <c r="I11">
        <v>0.28999999999999998</v>
      </c>
      <c r="J11">
        <v>0</v>
      </c>
      <c r="K11">
        <v>1</v>
      </c>
      <c r="L11" t="s">
        <v>2721</v>
      </c>
      <c r="M11" t="s">
        <v>2722</v>
      </c>
      <c r="N11" t="s">
        <v>6745</v>
      </c>
      <c r="O11" t="s">
        <v>37</v>
      </c>
      <c r="P11" t="s">
        <v>83</v>
      </c>
      <c r="Q11" t="s">
        <v>39</v>
      </c>
      <c r="R11" t="s">
        <v>2723</v>
      </c>
      <c r="S11" t="s">
        <v>41</v>
      </c>
      <c r="T11" t="s">
        <v>42</v>
      </c>
      <c r="U11" t="s">
        <v>43</v>
      </c>
      <c r="V11" t="s">
        <v>2724</v>
      </c>
      <c r="W11" t="s">
        <v>2725</v>
      </c>
      <c r="X11" t="s">
        <v>2726</v>
      </c>
      <c r="Y11" t="s">
        <v>43</v>
      </c>
      <c r="Z11" t="s">
        <v>2727</v>
      </c>
      <c r="AA11" t="s">
        <v>43</v>
      </c>
      <c r="AB11" t="s">
        <v>2728</v>
      </c>
      <c r="AC11" s="4" t="str">
        <f>VLOOKUP(Table136[[#This Row],[Capacitance]],Values!A$13:B$50,2,0)</f>
        <v>STOCK</v>
      </c>
      <c r="AE11" s="4" t="str">
        <f>CONCATENATE(Table136[[#This Row],[Capacitance]],Table136[[#This Row],[Stock]])</f>
        <v>0.1ÂuF</v>
      </c>
    </row>
    <row r="12" spans="1:32" hidden="1">
      <c r="A12" t="s">
        <v>2715</v>
      </c>
      <c r="B12" t="s">
        <v>2716</v>
      </c>
      <c r="C12" t="s">
        <v>3231</v>
      </c>
      <c r="D12" t="s">
        <v>3232</v>
      </c>
      <c r="E12" t="s">
        <v>2719</v>
      </c>
      <c r="F12" t="s">
        <v>3158</v>
      </c>
      <c r="G12">
        <v>2906</v>
      </c>
      <c r="H12">
        <v>0</v>
      </c>
      <c r="I12">
        <v>0.3</v>
      </c>
      <c r="J12">
        <v>0</v>
      </c>
      <c r="K12">
        <v>1</v>
      </c>
      <c r="L12" t="s">
        <v>2721</v>
      </c>
      <c r="M12" t="s">
        <v>2722</v>
      </c>
      <c r="N12" t="s">
        <v>6745</v>
      </c>
      <c r="O12" t="s">
        <v>37</v>
      </c>
      <c r="P12" t="s">
        <v>83</v>
      </c>
      <c r="Q12" t="s">
        <v>39</v>
      </c>
      <c r="R12" t="s">
        <v>2723</v>
      </c>
      <c r="S12" t="s">
        <v>41</v>
      </c>
      <c r="T12" t="s">
        <v>42</v>
      </c>
      <c r="U12" t="s">
        <v>43</v>
      </c>
      <c r="V12" t="s">
        <v>2724</v>
      </c>
      <c r="W12" t="s">
        <v>2725</v>
      </c>
      <c r="X12" t="s">
        <v>2726</v>
      </c>
      <c r="Y12" t="s">
        <v>43</v>
      </c>
      <c r="Z12" t="s">
        <v>3107</v>
      </c>
      <c r="AA12" t="s">
        <v>43</v>
      </c>
      <c r="AB12" t="s">
        <v>2728</v>
      </c>
      <c r="AC12" s="4" t="str">
        <f>VLOOKUP(Table136[[#This Row],[Capacitance]],Values!A$13:B$50,2,0)</f>
        <v>STOCK</v>
      </c>
      <c r="AE12" s="4" t="str">
        <f>CONCATENATE(Table136[[#This Row],[Capacitance]],Table136[[#This Row],[Stock]])</f>
        <v>0.1ÂuF</v>
      </c>
    </row>
    <row r="13" spans="1:32" hidden="1">
      <c r="A13" t="s">
        <v>2715</v>
      </c>
      <c r="B13" t="s">
        <v>2716</v>
      </c>
      <c r="C13" t="s">
        <v>3215</v>
      </c>
      <c r="D13" t="s">
        <v>3216</v>
      </c>
      <c r="E13" t="s">
        <v>2719</v>
      </c>
      <c r="F13" t="s">
        <v>2761</v>
      </c>
      <c r="G13">
        <v>5499</v>
      </c>
      <c r="H13">
        <v>0</v>
      </c>
      <c r="I13">
        <v>0.3</v>
      </c>
      <c r="J13">
        <v>0</v>
      </c>
      <c r="K13">
        <v>1</v>
      </c>
      <c r="L13" t="s">
        <v>2721</v>
      </c>
      <c r="M13" t="s">
        <v>2722</v>
      </c>
      <c r="N13" t="s">
        <v>508</v>
      </c>
      <c r="O13" s="10" t="s">
        <v>6790</v>
      </c>
      <c r="P13" t="s">
        <v>38</v>
      </c>
      <c r="Q13" t="s">
        <v>73</v>
      </c>
      <c r="R13" t="s">
        <v>2723</v>
      </c>
      <c r="S13" t="s">
        <v>41</v>
      </c>
      <c r="T13" t="s">
        <v>42</v>
      </c>
      <c r="U13" t="s">
        <v>43</v>
      </c>
      <c r="V13" t="s">
        <v>2724</v>
      </c>
      <c r="W13" t="s">
        <v>2725</v>
      </c>
      <c r="X13" t="s">
        <v>2726</v>
      </c>
      <c r="Y13" t="s">
        <v>43</v>
      </c>
      <c r="Z13" t="s">
        <v>3107</v>
      </c>
      <c r="AA13" t="s">
        <v>43</v>
      </c>
      <c r="AB13" t="s">
        <v>2728</v>
      </c>
      <c r="AC13" s="4" t="str">
        <f>VLOOKUP(Table136[[#This Row],[Capacitance]],Values!A$13:B$50,2,0)</f>
        <v>STOCK</v>
      </c>
      <c r="AD13" t="s">
        <v>1247</v>
      </c>
      <c r="AE13" s="4" t="str">
        <f>CONCATENATE(Table136[[#This Row],[Capacitance]],Table136[[#This Row],[Stock]])</f>
        <v>10pFSTOCK</v>
      </c>
    </row>
    <row r="14" spans="1:32" hidden="1">
      <c r="A14" t="s">
        <v>2793</v>
      </c>
      <c r="B14" t="s">
        <v>2794</v>
      </c>
      <c r="C14" t="s">
        <v>3448</v>
      </c>
      <c r="D14" t="s">
        <v>3449</v>
      </c>
      <c r="E14" t="s">
        <v>2719</v>
      </c>
      <c r="F14" t="s">
        <v>3450</v>
      </c>
      <c r="G14">
        <v>27973</v>
      </c>
      <c r="H14">
        <v>0</v>
      </c>
      <c r="I14">
        <v>0.44</v>
      </c>
      <c r="J14">
        <v>0</v>
      </c>
      <c r="K14">
        <v>1</v>
      </c>
      <c r="L14" t="s">
        <v>2721</v>
      </c>
      <c r="M14" t="s">
        <v>2722</v>
      </c>
      <c r="N14" t="s">
        <v>6745</v>
      </c>
      <c r="O14" t="s">
        <v>37</v>
      </c>
      <c r="P14" t="s">
        <v>178</v>
      </c>
      <c r="Q14" t="s">
        <v>39</v>
      </c>
      <c r="R14" t="s">
        <v>2723</v>
      </c>
      <c r="S14" t="s">
        <v>41</v>
      </c>
      <c r="T14" t="s">
        <v>42</v>
      </c>
      <c r="U14" t="s">
        <v>43</v>
      </c>
      <c r="V14" t="s">
        <v>2724</v>
      </c>
      <c r="W14" t="s">
        <v>2798</v>
      </c>
      <c r="X14" t="s">
        <v>2799</v>
      </c>
      <c r="Y14" t="s">
        <v>43</v>
      </c>
      <c r="Z14" t="s">
        <v>3107</v>
      </c>
      <c r="AA14" t="s">
        <v>43</v>
      </c>
      <c r="AB14" t="s">
        <v>2728</v>
      </c>
      <c r="AC14" s="4" t="str">
        <f>VLOOKUP(Table136[[#This Row],[Capacitance]],Values!A$13:B$50,2,0)</f>
        <v>STOCK</v>
      </c>
      <c r="AE14" s="4" t="str">
        <f>CONCATENATE(Table136[[#This Row],[Capacitance]],Table136[[#This Row],[Stock]])</f>
        <v>0.1ÂuF</v>
      </c>
    </row>
    <row r="15" spans="1:32" hidden="1">
      <c r="A15" t="s">
        <v>2793</v>
      </c>
      <c r="B15" t="s">
        <v>2794</v>
      </c>
      <c r="C15" t="s">
        <v>3451</v>
      </c>
      <c r="D15" t="s">
        <v>3452</v>
      </c>
      <c r="E15" t="s">
        <v>2719</v>
      </c>
      <c r="F15" t="s">
        <v>3450</v>
      </c>
      <c r="G15">
        <v>3699</v>
      </c>
      <c r="H15">
        <v>0</v>
      </c>
      <c r="I15">
        <v>0.44</v>
      </c>
      <c r="J15">
        <v>0</v>
      </c>
      <c r="K15">
        <v>1</v>
      </c>
      <c r="L15" t="s">
        <v>2721</v>
      </c>
      <c r="M15" t="s">
        <v>2722</v>
      </c>
      <c r="N15" t="s">
        <v>6745</v>
      </c>
      <c r="O15" t="s">
        <v>37</v>
      </c>
      <c r="P15" t="s">
        <v>178</v>
      </c>
      <c r="Q15" t="s">
        <v>39</v>
      </c>
      <c r="R15" t="s">
        <v>2723</v>
      </c>
      <c r="S15" t="s">
        <v>41</v>
      </c>
      <c r="T15" t="s">
        <v>42</v>
      </c>
      <c r="U15" t="s">
        <v>43</v>
      </c>
      <c r="V15" t="s">
        <v>2724</v>
      </c>
      <c r="W15" t="s">
        <v>2798</v>
      </c>
      <c r="X15" t="s">
        <v>2799</v>
      </c>
      <c r="Y15" t="s">
        <v>43</v>
      </c>
      <c r="Z15" t="s">
        <v>2727</v>
      </c>
      <c r="AA15" t="s">
        <v>43</v>
      </c>
      <c r="AB15" t="s">
        <v>2728</v>
      </c>
      <c r="AC15" s="4" t="str">
        <f>VLOOKUP(Table136[[#This Row],[Capacitance]],Values!A$13:B$50,2,0)</f>
        <v>STOCK</v>
      </c>
      <c r="AE15" s="4" t="str">
        <f>CONCATENATE(Table136[[#This Row],[Capacitance]],Table136[[#This Row],[Stock]])</f>
        <v>0.1ÂuF</v>
      </c>
    </row>
    <row r="16" spans="1:32" hidden="1">
      <c r="A16" t="s">
        <v>2715</v>
      </c>
      <c r="B16" t="s">
        <v>2716</v>
      </c>
      <c r="C16" t="s">
        <v>3233</v>
      </c>
      <c r="D16" t="s">
        <v>3234</v>
      </c>
      <c r="E16" t="s">
        <v>2719</v>
      </c>
      <c r="F16" t="s">
        <v>3042</v>
      </c>
      <c r="G16">
        <v>2336</v>
      </c>
      <c r="H16">
        <v>0</v>
      </c>
      <c r="I16">
        <v>0.3</v>
      </c>
      <c r="J16">
        <v>0</v>
      </c>
      <c r="K16">
        <v>1</v>
      </c>
      <c r="L16" t="s">
        <v>2721</v>
      </c>
      <c r="M16" t="s">
        <v>2722</v>
      </c>
      <c r="N16" t="s">
        <v>512</v>
      </c>
      <c r="O16" t="s">
        <v>72</v>
      </c>
      <c r="P16" t="s">
        <v>38</v>
      </c>
      <c r="Q16" t="s">
        <v>73</v>
      </c>
      <c r="R16" t="s">
        <v>2723</v>
      </c>
      <c r="S16" t="s">
        <v>41</v>
      </c>
      <c r="T16" t="s">
        <v>42</v>
      </c>
      <c r="U16" t="s">
        <v>43</v>
      </c>
      <c r="V16" t="s">
        <v>2724</v>
      </c>
      <c r="W16" t="s">
        <v>2725</v>
      </c>
      <c r="X16" t="s">
        <v>2726</v>
      </c>
      <c r="Y16" t="s">
        <v>43</v>
      </c>
      <c r="Z16" t="s">
        <v>3107</v>
      </c>
      <c r="AA16" t="s">
        <v>43</v>
      </c>
      <c r="AB16" t="s">
        <v>2728</v>
      </c>
      <c r="AC16" s="4" t="str">
        <f>VLOOKUP(Table136[[#This Row],[Capacitance]],Values!A$13:B$50,2,0)</f>
        <v>STOCK</v>
      </c>
      <c r="AD16" t="s">
        <v>1247</v>
      </c>
      <c r="AE16" s="4" t="str">
        <f>CONCATENATE(Table136[[#This Row],[Capacitance]],Table136[[#This Row],[Stock]])</f>
        <v>12pFSTOCK</v>
      </c>
    </row>
    <row r="17" spans="1:31" hidden="1">
      <c r="A17" t="s">
        <v>2793</v>
      </c>
      <c r="B17" t="s">
        <v>2876</v>
      </c>
      <c r="C17" t="s">
        <v>3760</v>
      </c>
      <c r="D17" t="s">
        <v>3761</v>
      </c>
      <c r="E17" t="s">
        <v>2719</v>
      </c>
      <c r="F17" t="s">
        <v>3450</v>
      </c>
      <c r="G17">
        <v>1750</v>
      </c>
      <c r="H17">
        <v>0</v>
      </c>
      <c r="I17">
        <v>0.44</v>
      </c>
      <c r="J17">
        <v>0</v>
      </c>
      <c r="K17">
        <v>1</v>
      </c>
      <c r="L17" t="s">
        <v>2721</v>
      </c>
      <c r="M17" t="s">
        <v>2722</v>
      </c>
      <c r="N17" t="s">
        <v>6745</v>
      </c>
      <c r="O17" t="s">
        <v>37</v>
      </c>
      <c r="P17" t="s">
        <v>178</v>
      </c>
      <c r="Q17" t="s">
        <v>39</v>
      </c>
      <c r="R17" t="s">
        <v>2723</v>
      </c>
      <c r="S17" t="s">
        <v>41</v>
      </c>
      <c r="T17" t="s">
        <v>42</v>
      </c>
      <c r="U17" t="s">
        <v>43</v>
      </c>
      <c r="V17" t="s">
        <v>2724</v>
      </c>
      <c r="W17" t="s">
        <v>2880</v>
      </c>
      <c r="X17" t="s">
        <v>2726</v>
      </c>
      <c r="Y17" t="s">
        <v>43</v>
      </c>
      <c r="Z17" t="s">
        <v>2727</v>
      </c>
      <c r="AA17" t="s">
        <v>43</v>
      </c>
      <c r="AB17" t="s">
        <v>2728</v>
      </c>
      <c r="AC17" s="4" t="str">
        <f>VLOOKUP(Table136[[#This Row],[Capacitance]],Values!A$13:B$50,2,0)</f>
        <v>STOCK</v>
      </c>
      <c r="AE17" s="4" t="str">
        <f>CONCATENATE(Table136[[#This Row],[Capacitance]],Table136[[#This Row],[Stock]])</f>
        <v>0.1ÂuF</v>
      </c>
    </row>
    <row r="18" spans="1:31" hidden="1">
      <c r="A18" t="s">
        <v>2793</v>
      </c>
      <c r="B18" t="s">
        <v>3135</v>
      </c>
      <c r="C18" t="s">
        <v>3151</v>
      </c>
      <c r="D18" t="s">
        <v>3152</v>
      </c>
      <c r="E18" t="s">
        <v>2719</v>
      </c>
      <c r="F18" t="s">
        <v>3153</v>
      </c>
      <c r="G18">
        <v>23990</v>
      </c>
      <c r="H18">
        <v>0</v>
      </c>
      <c r="I18">
        <v>1.69</v>
      </c>
      <c r="J18">
        <v>0</v>
      </c>
      <c r="K18">
        <v>1</v>
      </c>
      <c r="L18" t="s">
        <v>2721</v>
      </c>
      <c r="M18" t="s">
        <v>2722</v>
      </c>
      <c r="N18" t="s">
        <v>6766</v>
      </c>
      <c r="O18" t="s">
        <v>37</v>
      </c>
      <c r="P18" t="s">
        <v>287</v>
      </c>
      <c r="Q18" t="s">
        <v>39</v>
      </c>
      <c r="R18" t="s">
        <v>2723</v>
      </c>
      <c r="S18" t="s">
        <v>41</v>
      </c>
      <c r="T18" t="s">
        <v>42</v>
      </c>
      <c r="U18" t="s">
        <v>43</v>
      </c>
      <c r="V18" t="s">
        <v>2724</v>
      </c>
      <c r="W18" t="s">
        <v>3139</v>
      </c>
      <c r="X18" t="s">
        <v>3140</v>
      </c>
      <c r="Y18" t="s">
        <v>43</v>
      </c>
      <c r="Z18" t="s">
        <v>3107</v>
      </c>
      <c r="AA18" t="s">
        <v>43</v>
      </c>
      <c r="AB18" t="s">
        <v>2728</v>
      </c>
      <c r="AC18" s="4" t="e">
        <f>VLOOKUP(Table136[[#This Row],[Capacitance]],Values!A$13:B$50,2,0)</f>
        <v>#N/A</v>
      </c>
      <c r="AE18" s="4" t="str">
        <f>CONCATENATE(Table136[[#This Row],[Capacitance]],Table136[[#This Row],[Stock]])</f>
        <v>0.47ÂuF</v>
      </c>
    </row>
    <row r="19" spans="1:31" hidden="1">
      <c r="A19" t="s">
        <v>2793</v>
      </c>
      <c r="B19" t="s">
        <v>2716</v>
      </c>
      <c r="C19" t="s">
        <v>3986</v>
      </c>
      <c r="D19" t="s">
        <v>3987</v>
      </c>
      <c r="E19" t="s">
        <v>2719</v>
      </c>
      <c r="F19" t="s">
        <v>3450</v>
      </c>
      <c r="G19">
        <v>1661</v>
      </c>
      <c r="H19">
        <v>0</v>
      </c>
      <c r="I19">
        <v>0.41</v>
      </c>
      <c r="J19">
        <v>0</v>
      </c>
      <c r="K19">
        <v>1</v>
      </c>
      <c r="L19" t="s">
        <v>2721</v>
      </c>
      <c r="M19" t="s">
        <v>2722</v>
      </c>
      <c r="N19" t="s">
        <v>6745</v>
      </c>
      <c r="O19" t="s">
        <v>37</v>
      </c>
      <c r="P19" t="s">
        <v>178</v>
      </c>
      <c r="Q19" t="s">
        <v>1060</v>
      </c>
      <c r="R19" t="s">
        <v>2723</v>
      </c>
      <c r="S19" t="s">
        <v>41</v>
      </c>
      <c r="T19" t="s">
        <v>42</v>
      </c>
      <c r="U19" t="s">
        <v>43</v>
      </c>
      <c r="V19" t="s">
        <v>2724</v>
      </c>
      <c r="W19" t="s">
        <v>2725</v>
      </c>
      <c r="X19" t="s">
        <v>2726</v>
      </c>
      <c r="Y19" t="s">
        <v>43</v>
      </c>
      <c r="Z19" t="s">
        <v>3107</v>
      </c>
      <c r="AA19" t="s">
        <v>43</v>
      </c>
      <c r="AB19" t="s">
        <v>2728</v>
      </c>
      <c r="AC19" s="4" t="str">
        <f>VLOOKUP(Table136[[#This Row],[Capacitance]],Values!A$13:B$50,2,0)</f>
        <v>STOCK</v>
      </c>
      <c r="AE19" s="4" t="str">
        <f>CONCATENATE(Table136[[#This Row],[Capacitance]],Table136[[#This Row],[Stock]])</f>
        <v>0.1ÂuF</v>
      </c>
    </row>
    <row r="20" spans="1:31" hidden="1">
      <c r="A20" t="s">
        <v>2793</v>
      </c>
      <c r="B20" t="s">
        <v>2789</v>
      </c>
      <c r="C20" t="s">
        <v>4237</v>
      </c>
      <c r="D20" t="s">
        <v>4238</v>
      </c>
      <c r="E20" t="s">
        <v>2719</v>
      </c>
      <c r="F20" t="s">
        <v>3450</v>
      </c>
      <c r="G20">
        <v>920</v>
      </c>
      <c r="H20">
        <v>0</v>
      </c>
      <c r="I20">
        <v>0.44</v>
      </c>
      <c r="J20">
        <v>0</v>
      </c>
      <c r="K20">
        <v>1</v>
      </c>
      <c r="L20" t="s">
        <v>2721</v>
      </c>
      <c r="M20" t="s">
        <v>2722</v>
      </c>
      <c r="N20" t="s">
        <v>6745</v>
      </c>
      <c r="O20" t="s">
        <v>37</v>
      </c>
      <c r="P20" t="s">
        <v>178</v>
      </c>
      <c r="Q20" t="s">
        <v>39</v>
      </c>
      <c r="R20" t="s">
        <v>2723</v>
      </c>
      <c r="S20" t="s">
        <v>41</v>
      </c>
      <c r="T20" t="s">
        <v>42</v>
      </c>
      <c r="U20" t="s">
        <v>43</v>
      </c>
      <c r="V20" t="s">
        <v>2724</v>
      </c>
      <c r="W20" t="s">
        <v>2880</v>
      </c>
      <c r="X20" t="s">
        <v>2726</v>
      </c>
      <c r="Y20" t="s">
        <v>43</v>
      </c>
      <c r="Z20" t="s">
        <v>3107</v>
      </c>
      <c r="AA20" t="s">
        <v>43</v>
      </c>
      <c r="AB20" t="s">
        <v>2728</v>
      </c>
      <c r="AC20" s="4" t="str">
        <f>VLOOKUP(Table136[[#This Row],[Capacitance]],Values!A$13:B$50,2,0)</f>
        <v>STOCK</v>
      </c>
      <c r="AE20" s="4" t="str">
        <f>CONCATENATE(Table136[[#This Row],[Capacitance]],Table136[[#This Row],[Stock]])</f>
        <v>0.1ÂuF</v>
      </c>
    </row>
    <row r="21" spans="1:31" hidden="1">
      <c r="A21" t="s">
        <v>2793</v>
      </c>
      <c r="B21" t="s">
        <v>2716</v>
      </c>
      <c r="C21" t="s">
        <v>4339</v>
      </c>
      <c r="D21" t="s">
        <v>4340</v>
      </c>
      <c r="E21" t="s">
        <v>2719</v>
      </c>
      <c r="F21" t="s">
        <v>3450</v>
      </c>
      <c r="G21">
        <v>844</v>
      </c>
      <c r="H21">
        <v>0</v>
      </c>
      <c r="I21">
        <v>0.4</v>
      </c>
      <c r="J21">
        <v>0</v>
      </c>
      <c r="K21">
        <v>1</v>
      </c>
      <c r="L21" t="s">
        <v>2721</v>
      </c>
      <c r="M21" t="s">
        <v>2722</v>
      </c>
      <c r="N21" t="s">
        <v>6745</v>
      </c>
      <c r="O21" t="s">
        <v>37</v>
      </c>
      <c r="P21" t="s">
        <v>178</v>
      </c>
      <c r="Q21" t="s">
        <v>1060</v>
      </c>
      <c r="R21" t="s">
        <v>2723</v>
      </c>
      <c r="S21" t="s">
        <v>41</v>
      </c>
      <c r="T21" t="s">
        <v>42</v>
      </c>
      <c r="U21" t="s">
        <v>43</v>
      </c>
      <c r="V21" t="s">
        <v>2724</v>
      </c>
      <c r="W21" t="s">
        <v>2725</v>
      </c>
      <c r="X21" t="s">
        <v>2726</v>
      </c>
      <c r="Y21" t="s">
        <v>43</v>
      </c>
      <c r="Z21" t="s">
        <v>2727</v>
      </c>
      <c r="AA21" t="s">
        <v>43</v>
      </c>
      <c r="AB21" t="s">
        <v>2728</v>
      </c>
      <c r="AC21" s="4" t="str">
        <f>VLOOKUP(Table136[[#This Row],[Capacitance]],Values!A$13:B$50,2,0)</f>
        <v>STOCK</v>
      </c>
      <c r="AE21" s="4" t="str">
        <f>CONCATENATE(Table136[[#This Row],[Capacitance]],Table136[[#This Row],[Stock]])</f>
        <v>0.1ÂuF</v>
      </c>
    </row>
    <row r="22" spans="1:31" hidden="1">
      <c r="A22" t="s">
        <v>2715</v>
      </c>
      <c r="B22" t="s">
        <v>2716</v>
      </c>
      <c r="C22" t="s">
        <v>3162</v>
      </c>
      <c r="D22" t="s">
        <v>3163</v>
      </c>
      <c r="E22" t="s">
        <v>2719</v>
      </c>
      <c r="F22" t="s">
        <v>2813</v>
      </c>
      <c r="G22">
        <v>7707</v>
      </c>
      <c r="H22">
        <v>0</v>
      </c>
      <c r="I22">
        <v>0.28999999999999998</v>
      </c>
      <c r="J22">
        <v>0</v>
      </c>
      <c r="K22">
        <v>1</v>
      </c>
      <c r="L22" t="s">
        <v>2721</v>
      </c>
      <c r="M22" t="s">
        <v>2722</v>
      </c>
      <c r="N22" t="s">
        <v>524</v>
      </c>
      <c r="O22" t="s">
        <v>72</v>
      </c>
      <c r="P22" t="s">
        <v>38</v>
      </c>
      <c r="Q22" t="s">
        <v>73</v>
      </c>
      <c r="R22" t="s">
        <v>2723</v>
      </c>
      <c r="S22" t="s">
        <v>41</v>
      </c>
      <c r="T22" t="s">
        <v>42</v>
      </c>
      <c r="U22" t="s">
        <v>43</v>
      </c>
      <c r="V22" t="s">
        <v>2724</v>
      </c>
      <c r="W22" t="s">
        <v>2725</v>
      </c>
      <c r="X22" t="s">
        <v>2726</v>
      </c>
      <c r="Y22" t="s">
        <v>43</v>
      </c>
      <c r="Z22" t="s">
        <v>3107</v>
      </c>
      <c r="AA22" t="s">
        <v>43</v>
      </c>
      <c r="AB22" t="s">
        <v>2728</v>
      </c>
      <c r="AC22" s="4" t="e">
        <f>VLOOKUP(Table136[[#This Row],[Capacitance]],Values!A$13:B$50,2,0)</f>
        <v>#N/A</v>
      </c>
      <c r="AE22" s="4" t="str">
        <f>CONCATENATE(Table136[[#This Row],[Capacitance]],Table136[[#This Row],[Stock]])</f>
        <v>68pF</v>
      </c>
    </row>
    <row r="23" spans="1:31" hidden="1">
      <c r="A23" t="s">
        <v>2715</v>
      </c>
      <c r="B23" t="s">
        <v>2716</v>
      </c>
      <c r="C23" t="s">
        <v>4551</v>
      </c>
      <c r="D23" t="s">
        <v>4552</v>
      </c>
      <c r="E23" t="s">
        <v>2719</v>
      </c>
      <c r="F23" t="s">
        <v>3166</v>
      </c>
      <c r="G23">
        <v>0</v>
      </c>
      <c r="H23">
        <v>0</v>
      </c>
      <c r="I23">
        <v>0.3</v>
      </c>
      <c r="J23">
        <v>0</v>
      </c>
      <c r="K23">
        <v>1</v>
      </c>
      <c r="L23" t="s">
        <v>2721</v>
      </c>
      <c r="M23" t="s">
        <v>2722</v>
      </c>
      <c r="N23" t="s">
        <v>6745</v>
      </c>
      <c r="O23" t="s">
        <v>37</v>
      </c>
      <c r="P23" t="s">
        <v>38</v>
      </c>
      <c r="Q23" t="s">
        <v>39</v>
      </c>
      <c r="R23" t="s">
        <v>2723</v>
      </c>
      <c r="S23" t="s">
        <v>41</v>
      </c>
      <c r="T23" t="s">
        <v>42</v>
      </c>
      <c r="U23" t="s">
        <v>43</v>
      </c>
      <c r="V23" t="s">
        <v>2724</v>
      </c>
      <c r="W23" t="s">
        <v>2725</v>
      </c>
      <c r="X23" t="s">
        <v>2726</v>
      </c>
      <c r="Y23" t="s">
        <v>43</v>
      </c>
      <c r="Z23" t="s">
        <v>3107</v>
      </c>
      <c r="AA23" t="s">
        <v>43</v>
      </c>
      <c r="AB23" t="s">
        <v>2728</v>
      </c>
      <c r="AC23" s="4" t="str">
        <f>VLOOKUP(Table136[[#This Row],[Capacitance]],Values!A$13:B$50,2,0)</f>
        <v>STOCK</v>
      </c>
      <c r="AE23" s="4" t="str">
        <f>CONCATENATE(Table136[[#This Row],[Capacitance]],Table136[[#This Row],[Stock]])</f>
        <v>0.1ÂuF</v>
      </c>
    </row>
    <row r="24" spans="1:31" hidden="1">
      <c r="A24" t="s">
        <v>2715</v>
      </c>
      <c r="B24" t="s">
        <v>2716</v>
      </c>
      <c r="C24" t="s">
        <v>3167</v>
      </c>
      <c r="D24" t="s">
        <v>3168</v>
      </c>
      <c r="E24" t="s">
        <v>2719</v>
      </c>
      <c r="F24" t="s">
        <v>2822</v>
      </c>
      <c r="G24">
        <v>5306</v>
      </c>
      <c r="H24">
        <v>0</v>
      </c>
      <c r="I24">
        <v>0.28999999999999998</v>
      </c>
      <c r="J24">
        <v>0</v>
      </c>
      <c r="K24">
        <v>1</v>
      </c>
      <c r="L24" t="s">
        <v>2721</v>
      </c>
      <c r="M24" t="s">
        <v>2722</v>
      </c>
      <c r="N24" t="s">
        <v>918</v>
      </c>
      <c r="O24" t="s">
        <v>72</v>
      </c>
      <c r="P24" t="s">
        <v>38</v>
      </c>
      <c r="Q24" t="s">
        <v>73</v>
      </c>
      <c r="R24" t="s">
        <v>2723</v>
      </c>
      <c r="S24" t="s">
        <v>41</v>
      </c>
      <c r="T24" t="s">
        <v>42</v>
      </c>
      <c r="U24" t="s">
        <v>43</v>
      </c>
      <c r="V24" t="s">
        <v>2724</v>
      </c>
      <c r="W24" t="s">
        <v>2725</v>
      </c>
      <c r="X24" t="s">
        <v>2726</v>
      </c>
      <c r="Y24" t="s">
        <v>43</v>
      </c>
      <c r="Z24" t="s">
        <v>3107</v>
      </c>
      <c r="AA24" t="s">
        <v>43</v>
      </c>
      <c r="AB24" t="s">
        <v>2728</v>
      </c>
      <c r="AC24" s="4" t="e">
        <f>VLOOKUP(Table136[[#This Row],[Capacitance]],Values!A$13:B$50,2,0)</f>
        <v>#N/A</v>
      </c>
      <c r="AE24" s="4" t="str">
        <f>CONCATENATE(Table136[[#This Row],[Capacitance]],Table136[[#This Row],[Stock]])</f>
        <v>82pF</v>
      </c>
    </row>
    <row r="25" spans="1:31" hidden="1">
      <c r="A25" t="s">
        <v>2715</v>
      </c>
      <c r="B25" t="s">
        <v>2716</v>
      </c>
      <c r="C25" t="s">
        <v>3169</v>
      </c>
      <c r="D25" t="s">
        <v>3170</v>
      </c>
      <c r="E25" t="s">
        <v>2719</v>
      </c>
      <c r="F25" t="s">
        <v>2734</v>
      </c>
      <c r="G25">
        <v>4629</v>
      </c>
      <c r="H25">
        <v>0</v>
      </c>
      <c r="I25">
        <v>0.28999999999999998</v>
      </c>
      <c r="J25">
        <v>0</v>
      </c>
      <c r="K25">
        <v>1</v>
      </c>
      <c r="L25" t="s">
        <v>2721</v>
      </c>
      <c r="M25" t="s">
        <v>2722</v>
      </c>
      <c r="N25" t="s">
        <v>696</v>
      </c>
      <c r="O25" t="s">
        <v>72</v>
      </c>
      <c r="P25" t="s">
        <v>38</v>
      </c>
      <c r="Q25" t="s">
        <v>73</v>
      </c>
      <c r="R25" t="s">
        <v>2723</v>
      </c>
      <c r="S25" t="s">
        <v>41</v>
      </c>
      <c r="T25" t="s">
        <v>42</v>
      </c>
      <c r="U25" t="s">
        <v>43</v>
      </c>
      <c r="V25" t="s">
        <v>2724</v>
      </c>
      <c r="W25" t="s">
        <v>2725</v>
      </c>
      <c r="X25" t="s">
        <v>2726</v>
      </c>
      <c r="Y25" t="s">
        <v>43</v>
      </c>
      <c r="Z25" t="s">
        <v>3107</v>
      </c>
      <c r="AA25" t="s">
        <v>43</v>
      </c>
      <c r="AB25" t="s">
        <v>2728</v>
      </c>
      <c r="AC25" s="4" t="e">
        <f>VLOOKUP(Table136[[#This Row],[Capacitance]],Values!A$13:B$50,2,0)</f>
        <v>#N/A</v>
      </c>
      <c r="AE25" s="4" t="str">
        <f>CONCATENATE(Table136[[#This Row],[Capacitance]],Table136[[#This Row],[Stock]])</f>
        <v>220pF</v>
      </c>
    </row>
    <row r="26" spans="1:31" hidden="1">
      <c r="A26" t="s">
        <v>2715</v>
      </c>
      <c r="B26" t="s">
        <v>2716</v>
      </c>
      <c r="C26" t="s">
        <v>3171</v>
      </c>
      <c r="D26" t="s">
        <v>3172</v>
      </c>
      <c r="E26" t="s">
        <v>2719</v>
      </c>
      <c r="F26" t="s">
        <v>3173</v>
      </c>
      <c r="G26">
        <v>4340</v>
      </c>
      <c r="H26">
        <v>0</v>
      </c>
      <c r="I26">
        <v>0.28999999999999998</v>
      </c>
      <c r="J26">
        <v>0</v>
      </c>
      <c r="K26">
        <v>1</v>
      </c>
      <c r="L26" t="s">
        <v>2721</v>
      </c>
      <c r="M26" t="s">
        <v>2722</v>
      </c>
      <c r="N26" t="s">
        <v>6760</v>
      </c>
      <c r="O26" t="s">
        <v>37</v>
      </c>
      <c r="P26" t="s">
        <v>38</v>
      </c>
      <c r="Q26" t="s">
        <v>39</v>
      </c>
      <c r="R26" t="s">
        <v>2723</v>
      </c>
      <c r="S26" t="s">
        <v>41</v>
      </c>
      <c r="T26" t="s">
        <v>42</v>
      </c>
      <c r="U26" t="s">
        <v>43</v>
      </c>
      <c r="V26" t="s">
        <v>2724</v>
      </c>
      <c r="W26" t="s">
        <v>2725</v>
      </c>
      <c r="X26" t="s">
        <v>2726</v>
      </c>
      <c r="Y26" t="s">
        <v>43</v>
      </c>
      <c r="Z26" t="s">
        <v>3107</v>
      </c>
      <c r="AA26" t="s">
        <v>43</v>
      </c>
      <c r="AB26" t="s">
        <v>2728</v>
      </c>
      <c r="AC26" s="4" t="e">
        <f>VLOOKUP(Table136[[#This Row],[Capacitance]],Values!A$13:B$50,2,0)</f>
        <v>#N/A</v>
      </c>
      <c r="AE26" s="4" t="str">
        <f>CONCATENATE(Table136[[#This Row],[Capacitance]],Table136[[#This Row],[Stock]])</f>
        <v>0.047ÂuF</v>
      </c>
    </row>
    <row r="27" spans="1:31" hidden="1">
      <c r="A27" t="s">
        <v>2715</v>
      </c>
      <c r="B27" t="s">
        <v>2716</v>
      </c>
      <c r="C27" t="s">
        <v>2717</v>
      </c>
      <c r="D27" t="s">
        <v>2718</v>
      </c>
      <c r="E27" t="s">
        <v>2719</v>
      </c>
      <c r="F27" t="s">
        <v>2720</v>
      </c>
      <c r="G27">
        <v>3009</v>
      </c>
      <c r="H27">
        <v>0</v>
      </c>
      <c r="I27">
        <v>0.28999999999999998</v>
      </c>
      <c r="J27">
        <v>0</v>
      </c>
      <c r="K27">
        <v>1</v>
      </c>
      <c r="L27" t="s">
        <v>2721</v>
      </c>
      <c r="M27" t="s">
        <v>2722</v>
      </c>
      <c r="N27" t="s">
        <v>528</v>
      </c>
      <c r="O27" t="s">
        <v>72</v>
      </c>
      <c r="P27" t="s">
        <v>38</v>
      </c>
      <c r="Q27" t="s">
        <v>73</v>
      </c>
      <c r="R27" t="s">
        <v>2723</v>
      </c>
      <c r="S27" t="s">
        <v>41</v>
      </c>
      <c r="T27" t="s">
        <v>42</v>
      </c>
      <c r="U27" t="s">
        <v>43</v>
      </c>
      <c r="V27" t="s">
        <v>2724</v>
      </c>
      <c r="W27" t="s">
        <v>2725</v>
      </c>
      <c r="X27" t="s">
        <v>2726</v>
      </c>
      <c r="Y27" t="s">
        <v>43</v>
      </c>
      <c r="Z27" t="s">
        <v>2727</v>
      </c>
      <c r="AA27" t="s">
        <v>43</v>
      </c>
      <c r="AB27" t="s">
        <v>2728</v>
      </c>
      <c r="AC27" s="4" t="e">
        <f>VLOOKUP(Table136[[#This Row],[Capacitance]],Values!A$13:B$50,2,0)</f>
        <v>#N/A</v>
      </c>
      <c r="AE27" s="4" t="str">
        <f>CONCATENATE(Table136[[#This Row],[Capacitance]],Table136[[#This Row],[Stock]])</f>
        <v>18pF</v>
      </c>
    </row>
    <row r="28" spans="1:31" hidden="1">
      <c r="A28" t="s">
        <v>2715</v>
      </c>
      <c r="B28" t="s">
        <v>2716</v>
      </c>
      <c r="C28" t="s">
        <v>3174</v>
      </c>
      <c r="D28" t="s">
        <v>3175</v>
      </c>
      <c r="E28" t="s">
        <v>2719</v>
      </c>
      <c r="F28" t="s">
        <v>3176</v>
      </c>
      <c r="G28">
        <v>3464</v>
      </c>
      <c r="H28">
        <v>0</v>
      </c>
      <c r="I28">
        <v>0.28999999999999998</v>
      </c>
      <c r="J28">
        <v>0</v>
      </c>
      <c r="K28">
        <v>1</v>
      </c>
      <c r="L28" t="s">
        <v>2721</v>
      </c>
      <c r="M28" t="s">
        <v>2722</v>
      </c>
      <c r="N28" t="s">
        <v>6758</v>
      </c>
      <c r="O28" t="s">
        <v>37</v>
      </c>
      <c r="P28" t="s">
        <v>38</v>
      </c>
      <c r="Q28" t="s">
        <v>39</v>
      </c>
      <c r="R28" t="s">
        <v>2723</v>
      </c>
      <c r="S28" t="s">
        <v>41</v>
      </c>
      <c r="T28" t="s">
        <v>42</v>
      </c>
      <c r="U28" t="s">
        <v>43</v>
      </c>
      <c r="V28" t="s">
        <v>2724</v>
      </c>
      <c r="W28" t="s">
        <v>2725</v>
      </c>
      <c r="X28" t="s">
        <v>2726</v>
      </c>
      <c r="Y28" t="s">
        <v>43</v>
      </c>
      <c r="Z28" t="s">
        <v>3107</v>
      </c>
      <c r="AA28" t="s">
        <v>43</v>
      </c>
      <c r="AB28" t="s">
        <v>2728</v>
      </c>
      <c r="AC28" s="4" t="e">
        <f>VLOOKUP(Table136[[#This Row],[Capacitance]],Values!A$13:B$50,2,0)</f>
        <v>#N/A</v>
      </c>
      <c r="AE28" s="4" t="str">
        <f>CONCATENATE(Table136[[#This Row],[Capacitance]],Table136[[#This Row],[Stock]])</f>
        <v>0.033ÂuF</v>
      </c>
    </row>
    <row r="29" spans="1:31" hidden="1">
      <c r="A29" t="s">
        <v>2715</v>
      </c>
      <c r="B29" t="s">
        <v>2716</v>
      </c>
      <c r="C29" t="s">
        <v>3177</v>
      </c>
      <c r="D29" t="s">
        <v>3178</v>
      </c>
      <c r="E29" t="s">
        <v>2719</v>
      </c>
      <c r="F29" t="s">
        <v>2740</v>
      </c>
      <c r="G29">
        <v>3421</v>
      </c>
      <c r="H29">
        <v>0</v>
      </c>
      <c r="I29">
        <v>0.28999999999999998</v>
      </c>
      <c r="J29">
        <v>0</v>
      </c>
      <c r="K29">
        <v>1</v>
      </c>
      <c r="L29" t="s">
        <v>2721</v>
      </c>
      <c r="M29" t="s">
        <v>2722</v>
      </c>
      <c r="N29" t="s">
        <v>1264</v>
      </c>
      <c r="O29" t="s">
        <v>1257</v>
      </c>
      <c r="P29" t="s">
        <v>38</v>
      </c>
      <c r="Q29" t="s">
        <v>73</v>
      </c>
      <c r="R29" t="s">
        <v>2723</v>
      </c>
      <c r="S29" t="s">
        <v>41</v>
      </c>
      <c r="T29" t="s">
        <v>42</v>
      </c>
      <c r="U29" t="s">
        <v>43</v>
      </c>
      <c r="V29" t="s">
        <v>2724</v>
      </c>
      <c r="W29" t="s">
        <v>2725</v>
      </c>
      <c r="X29" t="s">
        <v>2726</v>
      </c>
      <c r="Y29" t="s">
        <v>43</v>
      </c>
      <c r="Z29" t="s">
        <v>3107</v>
      </c>
      <c r="AA29" t="s">
        <v>43</v>
      </c>
      <c r="AB29" t="s">
        <v>2728</v>
      </c>
      <c r="AC29" s="4" t="e">
        <f>VLOOKUP(Table136[[#This Row],[Capacitance]],Values!A$13:B$50,2,0)</f>
        <v>#N/A</v>
      </c>
      <c r="AE29" s="4" t="str">
        <f>CONCATENATE(Table136[[#This Row],[Capacitance]],Table136[[#This Row],[Stock]])</f>
        <v>1pF</v>
      </c>
    </row>
    <row r="30" spans="1:31" hidden="1">
      <c r="A30" t="s">
        <v>2715</v>
      </c>
      <c r="B30" t="s">
        <v>2716</v>
      </c>
      <c r="C30" t="s">
        <v>3179</v>
      </c>
      <c r="D30" t="s">
        <v>3180</v>
      </c>
      <c r="E30" t="s">
        <v>2719</v>
      </c>
      <c r="F30" t="s">
        <v>3181</v>
      </c>
      <c r="G30">
        <v>3182</v>
      </c>
      <c r="H30">
        <v>0</v>
      </c>
      <c r="I30">
        <v>0.28999999999999998</v>
      </c>
      <c r="J30">
        <v>0</v>
      </c>
      <c r="K30">
        <v>1</v>
      </c>
      <c r="L30" t="s">
        <v>2721</v>
      </c>
      <c r="M30" t="s">
        <v>2722</v>
      </c>
      <c r="N30" t="s">
        <v>6756</v>
      </c>
      <c r="O30" t="s">
        <v>37</v>
      </c>
      <c r="P30" t="s">
        <v>38</v>
      </c>
      <c r="Q30" t="s">
        <v>39</v>
      </c>
      <c r="R30" t="s">
        <v>2723</v>
      </c>
      <c r="S30" t="s">
        <v>41</v>
      </c>
      <c r="T30" t="s">
        <v>42</v>
      </c>
      <c r="U30" t="s">
        <v>43</v>
      </c>
      <c r="V30" t="s">
        <v>2724</v>
      </c>
      <c r="W30" t="s">
        <v>2725</v>
      </c>
      <c r="X30" t="s">
        <v>2726</v>
      </c>
      <c r="Y30" t="s">
        <v>43</v>
      </c>
      <c r="Z30" t="s">
        <v>3107</v>
      </c>
      <c r="AA30" t="s">
        <v>43</v>
      </c>
      <c r="AB30" t="s">
        <v>2728</v>
      </c>
      <c r="AC30" s="4" t="e">
        <f>VLOOKUP(Table136[[#This Row],[Capacitance]],Values!A$13:B$50,2,0)</f>
        <v>#N/A</v>
      </c>
      <c r="AE30" s="4" t="str">
        <f>CONCATENATE(Table136[[#This Row],[Capacitance]],Table136[[#This Row],[Stock]])</f>
        <v>0.022ÂuF</v>
      </c>
    </row>
    <row r="31" spans="1:31" hidden="1">
      <c r="A31" t="s">
        <v>2715</v>
      </c>
      <c r="B31" t="s">
        <v>2716</v>
      </c>
      <c r="C31" t="s">
        <v>2729</v>
      </c>
      <c r="D31" t="s">
        <v>2730</v>
      </c>
      <c r="E31" t="s">
        <v>2719</v>
      </c>
      <c r="F31" t="s">
        <v>2731</v>
      </c>
      <c r="G31">
        <v>3110</v>
      </c>
      <c r="H31">
        <v>0</v>
      </c>
      <c r="I31">
        <v>0.28999999999999998</v>
      </c>
      <c r="J31">
        <v>0</v>
      </c>
      <c r="K31">
        <v>1</v>
      </c>
      <c r="L31" t="s">
        <v>2721</v>
      </c>
      <c r="M31" t="s">
        <v>2722</v>
      </c>
      <c r="N31" t="s">
        <v>500</v>
      </c>
      <c r="O31" t="s">
        <v>72</v>
      </c>
      <c r="P31" t="s">
        <v>38</v>
      </c>
      <c r="Q31" t="s">
        <v>73</v>
      </c>
      <c r="R31" t="s">
        <v>2723</v>
      </c>
      <c r="S31" t="s">
        <v>41</v>
      </c>
      <c r="T31" t="s">
        <v>42</v>
      </c>
      <c r="U31" t="s">
        <v>43</v>
      </c>
      <c r="V31" t="s">
        <v>2724</v>
      </c>
      <c r="W31" t="s">
        <v>2725</v>
      </c>
      <c r="X31" t="s">
        <v>2726</v>
      </c>
      <c r="Y31" t="s">
        <v>43</v>
      </c>
      <c r="Z31" t="s">
        <v>2727</v>
      </c>
      <c r="AA31" t="s">
        <v>43</v>
      </c>
      <c r="AB31" t="s">
        <v>2728</v>
      </c>
      <c r="AC31" s="4" t="e">
        <f>VLOOKUP(Table136[[#This Row],[Capacitance]],Values!A$13:B$50,2,0)</f>
        <v>#N/A</v>
      </c>
      <c r="AE31" s="4" t="str">
        <f>CONCATENATE(Table136[[#This Row],[Capacitance]],Table136[[#This Row],[Stock]])</f>
        <v>56pF</v>
      </c>
    </row>
    <row r="32" spans="1:31" hidden="1">
      <c r="A32" t="s">
        <v>2715</v>
      </c>
      <c r="B32" t="s">
        <v>2716</v>
      </c>
      <c r="C32" t="s">
        <v>3182</v>
      </c>
      <c r="D32" t="s">
        <v>3183</v>
      </c>
      <c r="E32" t="s">
        <v>2719</v>
      </c>
      <c r="F32" t="s">
        <v>3173</v>
      </c>
      <c r="G32">
        <v>3061</v>
      </c>
      <c r="H32">
        <v>0</v>
      </c>
      <c r="I32">
        <v>0.28999999999999998</v>
      </c>
      <c r="J32">
        <v>0</v>
      </c>
      <c r="K32">
        <v>1</v>
      </c>
      <c r="L32" t="s">
        <v>2721</v>
      </c>
      <c r="M32" t="s">
        <v>2722</v>
      </c>
      <c r="N32" t="s">
        <v>6760</v>
      </c>
      <c r="O32" t="s">
        <v>37</v>
      </c>
      <c r="P32" t="s">
        <v>38</v>
      </c>
      <c r="Q32" t="s">
        <v>39</v>
      </c>
      <c r="R32" t="s">
        <v>2723</v>
      </c>
      <c r="S32" t="s">
        <v>41</v>
      </c>
      <c r="T32" t="s">
        <v>42</v>
      </c>
      <c r="U32" t="s">
        <v>43</v>
      </c>
      <c r="V32" t="s">
        <v>2724</v>
      </c>
      <c r="W32" t="s">
        <v>2725</v>
      </c>
      <c r="X32" t="s">
        <v>2726</v>
      </c>
      <c r="Y32" t="s">
        <v>43</v>
      </c>
      <c r="Z32" t="s">
        <v>2727</v>
      </c>
      <c r="AA32" t="s">
        <v>43</v>
      </c>
      <c r="AB32" t="s">
        <v>2728</v>
      </c>
      <c r="AC32" s="4" t="e">
        <f>VLOOKUP(Table136[[#This Row],[Capacitance]],Values!A$13:B$50,2,0)</f>
        <v>#N/A</v>
      </c>
      <c r="AE32" s="4" t="str">
        <f>CONCATENATE(Table136[[#This Row],[Capacitance]],Table136[[#This Row],[Stock]])</f>
        <v>0.047ÂuF</v>
      </c>
    </row>
    <row r="33" spans="1:31" hidden="1">
      <c r="A33" t="s">
        <v>2715</v>
      </c>
      <c r="B33" t="s">
        <v>2716</v>
      </c>
      <c r="C33" t="s">
        <v>3184</v>
      </c>
      <c r="D33" t="s">
        <v>3185</v>
      </c>
      <c r="E33" t="s">
        <v>2719</v>
      </c>
      <c r="F33" t="s">
        <v>2720</v>
      </c>
      <c r="G33">
        <v>2338</v>
      </c>
      <c r="H33">
        <v>0</v>
      </c>
      <c r="I33">
        <v>0.28999999999999998</v>
      </c>
      <c r="J33">
        <v>0</v>
      </c>
      <c r="K33">
        <v>1</v>
      </c>
      <c r="L33" t="s">
        <v>2721</v>
      </c>
      <c r="M33" t="s">
        <v>2722</v>
      </c>
      <c r="N33" t="s">
        <v>528</v>
      </c>
      <c r="O33" t="s">
        <v>72</v>
      </c>
      <c r="P33" t="s">
        <v>38</v>
      </c>
      <c r="Q33" t="s">
        <v>73</v>
      </c>
      <c r="R33" t="s">
        <v>2723</v>
      </c>
      <c r="S33" t="s">
        <v>41</v>
      </c>
      <c r="T33" t="s">
        <v>42</v>
      </c>
      <c r="U33" t="s">
        <v>43</v>
      </c>
      <c r="V33" t="s">
        <v>2724</v>
      </c>
      <c r="W33" t="s">
        <v>2725</v>
      </c>
      <c r="X33" t="s">
        <v>2726</v>
      </c>
      <c r="Y33" t="s">
        <v>43</v>
      </c>
      <c r="Z33" t="s">
        <v>3107</v>
      </c>
      <c r="AA33" t="s">
        <v>43</v>
      </c>
      <c r="AB33" t="s">
        <v>2728</v>
      </c>
      <c r="AC33" s="4" t="e">
        <f>VLOOKUP(Table136[[#This Row],[Capacitance]],Values!A$13:B$50,2,0)</f>
        <v>#N/A</v>
      </c>
      <c r="AE33" s="4" t="str">
        <f>CONCATENATE(Table136[[#This Row],[Capacitance]],Table136[[#This Row],[Stock]])</f>
        <v>18pF</v>
      </c>
    </row>
    <row r="34" spans="1:31" hidden="1">
      <c r="A34" t="s">
        <v>2715</v>
      </c>
      <c r="B34" t="s">
        <v>2716</v>
      </c>
      <c r="C34" t="s">
        <v>3186</v>
      </c>
      <c r="D34" t="s">
        <v>3187</v>
      </c>
      <c r="E34" t="s">
        <v>2719</v>
      </c>
      <c r="F34" t="s">
        <v>3188</v>
      </c>
      <c r="G34">
        <v>2286</v>
      </c>
      <c r="H34">
        <v>0</v>
      </c>
      <c r="I34">
        <v>0.28999999999999998</v>
      </c>
      <c r="J34">
        <v>0</v>
      </c>
      <c r="K34">
        <v>1</v>
      </c>
      <c r="L34" t="s">
        <v>2721</v>
      </c>
      <c r="M34" t="s">
        <v>2722</v>
      </c>
      <c r="N34" t="s">
        <v>6762</v>
      </c>
      <c r="O34" t="s">
        <v>37</v>
      </c>
      <c r="P34" t="s">
        <v>38</v>
      </c>
      <c r="Q34" t="s">
        <v>39</v>
      </c>
      <c r="R34" t="s">
        <v>2723</v>
      </c>
      <c r="S34" t="s">
        <v>41</v>
      </c>
      <c r="T34" t="s">
        <v>42</v>
      </c>
      <c r="U34" t="s">
        <v>43</v>
      </c>
      <c r="V34" t="s">
        <v>2724</v>
      </c>
      <c r="W34" t="s">
        <v>2725</v>
      </c>
      <c r="X34" t="s">
        <v>2726</v>
      </c>
      <c r="Y34" t="s">
        <v>43</v>
      </c>
      <c r="Z34" t="s">
        <v>2727</v>
      </c>
      <c r="AA34" t="s">
        <v>43</v>
      </c>
      <c r="AB34" t="s">
        <v>2728</v>
      </c>
      <c r="AC34" s="4" t="e">
        <f>VLOOKUP(Table136[[#This Row],[Capacitance]],Values!A$13:B$50,2,0)</f>
        <v>#N/A</v>
      </c>
      <c r="AE34" s="4" t="str">
        <f>CONCATENATE(Table136[[#This Row],[Capacitance]],Table136[[#This Row],[Stock]])</f>
        <v>0.068ÂuF</v>
      </c>
    </row>
    <row r="35" spans="1:31" hidden="1">
      <c r="A35" t="s">
        <v>2715</v>
      </c>
      <c r="B35" t="s">
        <v>2716</v>
      </c>
      <c r="C35" t="s">
        <v>2732</v>
      </c>
      <c r="D35" t="s">
        <v>2733</v>
      </c>
      <c r="E35" t="s">
        <v>2719</v>
      </c>
      <c r="F35" t="s">
        <v>2734</v>
      </c>
      <c r="G35">
        <v>2283</v>
      </c>
      <c r="H35">
        <v>0</v>
      </c>
      <c r="I35">
        <v>0.28999999999999998</v>
      </c>
      <c r="J35">
        <v>0</v>
      </c>
      <c r="K35">
        <v>1</v>
      </c>
      <c r="L35" t="s">
        <v>2721</v>
      </c>
      <c r="M35" t="s">
        <v>2722</v>
      </c>
      <c r="N35" t="s">
        <v>696</v>
      </c>
      <c r="O35" t="s">
        <v>72</v>
      </c>
      <c r="P35" t="s">
        <v>38</v>
      </c>
      <c r="Q35" t="s">
        <v>73</v>
      </c>
      <c r="R35" t="s">
        <v>2723</v>
      </c>
      <c r="S35" t="s">
        <v>41</v>
      </c>
      <c r="T35" t="s">
        <v>42</v>
      </c>
      <c r="U35" t="s">
        <v>43</v>
      </c>
      <c r="V35" t="s">
        <v>2724</v>
      </c>
      <c r="W35" t="s">
        <v>2725</v>
      </c>
      <c r="X35" t="s">
        <v>2726</v>
      </c>
      <c r="Y35" t="s">
        <v>43</v>
      </c>
      <c r="Z35" t="s">
        <v>2727</v>
      </c>
      <c r="AA35" t="s">
        <v>43</v>
      </c>
      <c r="AB35" t="s">
        <v>2728</v>
      </c>
      <c r="AC35" s="4" t="e">
        <f>VLOOKUP(Table136[[#This Row],[Capacitance]],Values!A$13:B$50,2,0)</f>
        <v>#N/A</v>
      </c>
      <c r="AE35" s="4" t="str">
        <f>CONCATENATE(Table136[[#This Row],[Capacitance]],Table136[[#This Row],[Stock]])</f>
        <v>220pF</v>
      </c>
    </row>
    <row r="36" spans="1:31" hidden="1">
      <c r="A36" t="s">
        <v>2715</v>
      </c>
      <c r="B36" t="s">
        <v>2716</v>
      </c>
      <c r="C36" t="s">
        <v>2735</v>
      </c>
      <c r="D36" t="s">
        <v>2736</v>
      </c>
      <c r="E36" t="s">
        <v>2719</v>
      </c>
      <c r="F36" t="s">
        <v>2737</v>
      </c>
      <c r="G36">
        <v>1236</v>
      </c>
      <c r="H36">
        <v>0</v>
      </c>
      <c r="I36">
        <v>0.28999999999999998</v>
      </c>
      <c r="J36">
        <v>0</v>
      </c>
      <c r="K36">
        <v>1</v>
      </c>
      <c r="L36" t="s">
        <v>2721</v>
      </c>
      <c r="M36" t="s">
        <v>2722</v>
      </c>
      <c r="N36" t="s">
        <v>520</v>
      </c>
      <c r="O36" t="s">
        <v>72</v>
      </c>
      <c r="P36" t="s">
        <v>38</v>
      </c>
      <c r="Q36" t="s">
        <v>73</v>
      </c>
      <c r="R36" t="s">
        <v>2723</v>
      </c>
      <c r="S36" t="s">
        <v>41</v>
      </c>
      <c r="T36" t="s">
        <v>42</v>
      </c>
      <c r="U36" t="s">
        <v>43</v>
      </c>
      <c r="V36" t="s">
        <v>2724</v>
      </c>
      <c r="W36" t="s">
        <v>2725</v>
      </c>
      <c r="X36" t="s">
        <v>2726</v>
      </c>
      <c r="Y36" t="s">
        <v>43</v>
      </c>
      <c r="Z36" t="s">
        <v>2727</v>
      </c>
      <c r="AA36" t="s">
        <v>43</v>
      </c>
      <c r="AB36" t="s">
        <v>2728</v>
      </c>
      <c r="AC36" s="4" t="e">
        <f>VLOOKUP(Table136[[#This Row],[Capacitance]],Values!A$13:B$50,2,0)</f>
        <v>#N/A</v>
      </c>
      <c r="AE36" s="4" t="str">
        <f>CONCATENATE(Table136[[#This Row],[Capacitance]],Table136[[#This Row],[Stock]])</f>
        <v>27pF</v>
      </c>
    </row>
    <row r="37" spans="1:31" hidden="1">
      <c r="A37" t="s">
        <v>2715</v>
      </c>
      <c r="B37" t="s">
        <v>2716</v>
      </c>
      <c r="C37" t="s">
        <v>2738</v>
      </c>
      <c r="D37" t="s">
        <v>2739</v>
      </c>
      <c r="E37" t="s">
        <v>2719</v>
      </c>
      <c r="F37" t="s">
        <v>2740</v>
      </c>
      <c r="G37">
        <v>2215</v>
      </c>
      <c r="H37">
        <v>0</v>
      </c>
      <c r="I37">
        <v>0.28999999999999998</v>
      </c>
      <c r="J37">
        <v>0</v>
      </c>
      <c r="K37">
        <v>1</v>
      </c>
      <c r="L37" t="s">
        <v>2721</v>
      </c>
      <c r="M37" t="s">
        <v>2722</v>
      </c>
      <c r="N37" t="s">
        <v>1264</v>
      </c>
      <c r="O37" t="s">
        <v>1257</v>
      </c>
      <c r="P37" t="s">
        <v>38</v>
      </c>
      <c r="Q37" t="s">
        <v>73</v>
      </c>
      <c r="R37" t="s">
        <v>2723</v>
      </c>
      <c r="S37" t="s">
        <v>41</v>
      </c>
      <c r="T37" t="s">
        <v>42</v>
      </c>
      <c r="U37" t="s">
        <v>43</v>
      </c>
      <c r="V37" t="s">
        <v>2724</v>
      </c>
      <c r="W37" t="s">
        <v>2725</v>
      </c>
      <c r="X37" t="s">
        <v>2726</v>
      </c>
      <c r="Y37" t="s">
        <v>43</v>
      </c>
      <c r="Z37" t="s">
        <v>2727</v>
      </c>
      <c r="AA37" t="s">
        <v>43</v>
      </c>
      <c r="AB37" t="s">
        <v>2728</v>
      </c>
      <c r="AC37" s="4" t="e">
        <f>VLOOKUP(Table136[[#This Row],[Capacitance]],Values!A$13:B$50,2,0)</f>
        <v>#N/A</v>
      </c>
      <c r="AE37" s="4" t="str">
        <f>CONCATENATE(Table136[[#This Row],[Capacitance]],Table136[[#This Row],[Stock]])</f>
        <v>1pF</v>
      </c>
    </row>
    <row r="38" spans="1:31" hidden="1">
      <c r="A38" t="s">
        <v>2793</v>
      </c>
      <c r="B38" t="s">
        <v>2806</v>
      </c>
      <c r="C38" t="s">
        <v>4679</v>
      </c>
      <c r="D38" t="s">
        <v>4680</v>
      </c>
      <c r="E38" t="s">
        <v>2719</v>
      </c>
      <c r="F38" t="s">
        <v>3457</v>
      </c>
      <c r="G38">
        <v>0</v>
      </c>
      <c r="H38">
        <v>0</v>
      </c>
      <c r="I38">
        <v>0.2</v>
      </c>
      <c r="J38">
        <v>0</v>
      </c>
      <c r="K38">
        <v>2000</v>
      </c>
      <c r="L38" t="s">
        <v>2721</v>
      </c>
      <c r="M38" t="s">
        <v>2722</v>
      </c>
      <c r="N38" t="s">
        <v>6745</v>
      </c>
      <c r="O38" t="s">
        <v>37</v>
      </c>
      <c r="P38" t="s">
        <v>287</v>
      </c>
      <c r="Q38" t="s">
        <v>39</v>
      </c>
      <c r="R38" t="s">
        <v>2723</v>
      </c>
      <c r="S38" t="s">
        <v>41</v>
      </c>
      <c r="T38" t="s">
        <v>42</v>
      </c>
      <c r="U38" t="s">
        <v>43</v>
      </c>
      <c r="V38" t="s">
        <v>2724</v>
      </c>
      <c r="W38" t="s">
        <v>2809</v>
      </c>
      <c r="X38" t="s">
        <v>2810</v>
      </c>
      <c r="Y38" t="s">
        <v>43</v>
      </c>
      <c r="Z38" t="s">
        <v>3107</v>
      </c>
      <c r="AA38" t="s">
        <v>43</v>
      </c>
      <c r="AB38" t="s">
        <v>2728</v>
      </c>
      <c r="AC38" s="4" t="str">
        <f>VLOOKUP(Table136[[#This Row],[Capacitance]],Values!A$13:B$50,2,0)</f>
        <v>STOCK</v>
      </c>
      <c r="AE38" s="4" t="str">
        <f>CONCATENATE(Table136[[#This Row],[Capacitance]],Table136[[#This Row],[Stock]])</f>
        <v>0.1ÂuF</v>
      </c>
    </row>
    <row r="39" spans="1:31" hidden="1">
      <c r="A39" t="s">
        <v>2715</v>
      </c>
      <c r="B39" t="s">
        <v>2716</v>
      </c>
      <c r="C39" t="s">
        <v>2744</v>
      </c>
      <c r="D39" t="s">
        <v>2745</v>
      </c>
      <c r="E39" t="s">
        <v>2719</v>
      </c>
      <c r="F39" t="s">
        <v>2746</v>
      </c>
      <c r="G39">
        <v>2114</v>
      </c>
      <c r="H39">
        <v>0</v>
      </c>
      <c r="I39">
        <v>0.28999999999999998</v>
      </c>
      <c r="J39">
        <v>0</v>
      </c>
      <c r="K39">
        <v>1</v>
      </c>
      <c r="L39" t="s">
        <v>2721</v>
      </c>
      <c r="M39" t="s">
        <v>2722</v>
      </c>
      <c r="N39" t="s">
        <v>1275</v>
      </c>
      <c r="O39" t="s">
        <v>1257</v>
      </c>
      <c r="P39" t="s">
        <v>38</v>
      </c>
      <c r="Q39" t="s">
        <v>73</v>
      </c>
      <c r="R39" t="s">
        <v>2723</v>
      </c>
      <c r="S39" t="s">
        <v>41</v>
      </c>
      <c r="T39" t="s">
        <v>42</v>
      </c>
      <c r="U39" t="s">
        <v>43</v>
      </c>
      <c r="V39" t="s">
        <v>2724</v>
      </c>
      <c r="W39" t="s">
        <v>2725</v>
      </c>
      <c r="X39" t="s">
        <v>2726</v>
      </c>
      <c r="Y39" t="s">
        <v>43</v>
      </c>
      <c r="Z39" t="s">
        <v>2727</v>
      </c>
      <c r="AA39" t="s">
        <v>43</v>
      </c>
      <c r="AB39" t="s">
        <v>2728</v>
      </c>
      <c r="AC39" s="4" t="e">
        <f>VLOOKUP(Table136[[#This Row],[Capacitance]],Values!A$13:B$50,2,0)</f>
        <v>#N/A</v>
      </c>
      <c r="AE39" s="4" t="str">
        <f>CONCATENATE(Table136[[#This Row],[Capacitance]],Table136[[#This Row],[Stock]])</f>
        <v>4.7pF</v>
      </c>
    </row>
    <row r="40" spans="1:31" hidden="1">
      <c r="A40" t="s">
        <v>2715</v>
      </c>
      <c r="B40" t="s">
        <v>2716</v>
      </c>
      <c r="C40" t="s">
        <v>2747</v>
      </c>
      <c r="D40" t="s">
        <v>2748</v>
      </c>
      <c r="E40" t="s">
        <v>2719</v>
      </c>
      <c r="F40" t="s">
        <v>2749</v>
      </c>
      <c r="G40">
        <v>1976</v>
      </c>
      <c r="H40">
        <v>0</v>
      </c>
      <c r="I40">
        <v>0.28999999999999998</v>
      </c>
      <c r="J40">
        <v>0</v>
      </c>
      <c r="K40">
        <v>1</v>
      </c>
      <c r="L40" t="s">
        <v>2721</v>
      </c>
      <c r="M40" t="s">
        <v>2722</v>
      </c>
      <c r="N40" t="s">
        <v>1269</v>
      </c>
      <c r="O40" t="s">
        <v>1257</v>
      </c>
      <c r="P40" t="s">
        <v>38</v>
      </c>
      <c r="Q40" t="s">
        <v>73</v>
      </c>
      <c r="R40" t="s">
        <v>2723</v>
      </c>
      <c r="S40" t="s">
        <v>41</v>
      </c>
      <c r="T40" t="s">
        <v>42</v>
      </c>
      <c r="U40" t="s">
        <v>43</v>
      </c>
      <c r="V40" t="s">
        <v>2724</v>
      </c>
      <c r="W40" t="s">
        <v>2725</v>
      </c>
      <c r="X40" t="s">
        <v>2726</v>
      </c>
      <c r="Y40" t="s">
        <v>43</v>
      </c>
      <c r="Z40" t="s">
        <v>2727</v>
      </c>
      <c r="AA40" t="s">
        <v>43</v>
      </c>
      <c r="AB40" t="s">
        <v>2728</v>
      </c>
      <c r="AC40" s="4" t="e">
        <f>VLOOKUP(Table136[[#This Row],[Capacitance]],Values!A$13:B$50,2,0)</f>
        <v>#N/A</v>
      </c>
      <c r="AE40" s="4" t="str">
        <f>CONCATENATE(Table136[[#This Row],[Capacitance]],Table136[[#This Row],[Stock]])</f>
        <v>2pF</v>
      </c>
    </row>
    <row r="41" spans="1:31" hidden="1">
      <c r="A41" t="s">
        <v>2715</v>
      </c>
      <c r="B41" t="s">
        <v>2716</v>
      </c>
      <c r="C41" t="s">
        <v>3189</v>
      </c>
      <c r="D41" t="s">
        <v>3190</v>
      </c>
      <c r="E41" t="s">
        <v>2719</v>
      </c>
      <c r="F41" t="s">
        <v>2958</v>
      </c>
      <c r="G41">
        <v>1865</v>
      </c>
      <c r="H41">
        <v>0</v>
      </c>
      <c r="I41">
        <v>0.28999999999999998</v>
      </c>
      <c r="J41">
        <v>0</v>
      </c>
      <c r="K41">
        <v>1</v>
      </c>
      <c r="L41" t="s">
        <v>2721</v>
      </c>
      <c r="M41" t="s">
        <v>2722</v>
      </c>
      <c r="N41" t="s">
        <v>987</v>
      </c>
      <c r="O41" t="s">
        <v>72</v>
      </c>
      <c r="P41" t="s">
        <v>38</v>
      </c>
      <c r="Q41" t="s">
        <v>73</v>
      </c>
      <c r="R41" t="s">
        <v>2723</v>
      </c>
      <c r="S41" t="s">
        <v>41</v>
      </c>
      <c r="T41" t="s">
        <v>42</v>
      </c>
      <c r="U41" t="s">
        <v>43</v>
      </c>
      <c r="V41" t="s">
        <v>2724</v>
      </c>
      <c r="W41" t="s">
        <v>2725</v>
      </c>
      <c r="X41" t="s">
        <v>2726</v>
      </c>
      <c r="Y41" t="s">
        <v>43</v>
      </c>
      <c r="Z41" t="s">
        <v>3107</v>
      </c>
      <c r="AA41" t="s">
        <v>43</v>
      </c>
      <c r="AB41" t="s">
        <v>2728</v>
      </c>
      <c r="AC41" s="4" t="e">
        <f>VLOOKUP(Table136[[#This Row],[Capacitance]],Values!A$13:B$50,2,0)</f>
        <v>#N/A</v>
      </c>
      <c r="AE41" s="4" t="str">
        <f>CONCATENATE(Table136[[#This Row],[Capacitance]],Table136[[#This Row],[Stock]])</f>
        <v>39pF</v>
      </c>
    </row>
    <row r="42" spans="1:31" hidden="1">
      <c r="A42" t="s">
        <v>2715</v>
      </c>
      <c r="B42" t="s">
        <v>2716</v>
      </c>
      <c r="C42" t="s">
        <v>3191</v>
      </c>
      <c r="D42" t="s">
        <v>3192</v>
      </c>
      <c r="E42" t="s">
        <v>2719</v>
      </c>
      <c r="F42" t="s">
        <v>2746</v>
      </c>
      <c r="G42">
        <v>1589</v>
      </c>
      <c r="H42">
        <v>0</v>
      </c>
      <c r="I42">
        <v>0.28999999999999998</v>
      </c>
      <c r="J42">
        <v>0</v>
      </c>
      <c r="K42">
        <v>1</v>
      </c>
      <c r="L42" t="s">
        <v>2721</v>
      </c>
      <c r="M42" t="s">
        <v>2722</v>
      </c>
      <c r="N42" t="s">
        <v>1275</v>
      </c>
      <c r="O42" t="s">
        <v>1257</v>
      </c>
      <c r="P42" t="s">
        <v>38</v>
      </c>
      <c r="Q42" t="s">
        <v>73</v>
      </c>
      <c r="R42" t="s">
        <v>2723</v>
      </c>
      <c r="S42" t="s">
        <v>41</v>
      </c>
      <c r="T42" t="s">
        <v>42</v>
      </c>
      <c r="U42" t="s">
        <v>43</v>
      </c>
      <c r="V42" t="s">
        <v>2724</v>
      </c>
      <c r="W42" t="s">
        <v>2725</v>
      </c>
      <c r="X42" t="s">
        <v>2726</v>
      </c>
      <c r="Y42" t="s">
        <v>43</v>
      </c>
      <c r="Z42" t="s">
        <v>3107</v>
      </c>
      <c r="AA42" t="s">
        <v>43</v>
      </c>
      <c r="AB42" t="s">
        <v>2728</v>
      </c>
      <c r="AC42" s="4" t="e">
        <f>VLOOKUP(Table136[[#This Row],[Capacitance]],Values!A$13:B$50,2,0)</f>
        <v>#N/A</v>
      </c>
      <c r="AE42" s="4" t="str">
        <f>CONCATENATE(Table136[[#This Row],[Capacitance]],Table136[[#This Row],[Stock]])</f>
        <v>4.7pF</v>
      </c>
    </row>
    <row r="43" spans="1:31" hidden="1">
      <c r="A43" t="s">
        <v>2715</v>
      </c>
      <c r="B43" t="s">
        <v>2716</v>
      </c>
      <c r="C43" t="s">
        <v>2750</v>
      </c>
      <c r="D43" t="s">
        <v>2751</v>
      </c>
      <c r="E43" t="s">
        <v>2719</v>
      </c>
      <c r="F43" t="s">
        <v>2752</v>
      </c>
      <c r="G43">
        <v>1466</v>
      </c>
      <c r="H43">
        <v>0</v>
      </c>
      <c r="I43">
        <v>0.28999999999999998</v>
      </c>
      <c r="J43">
        <v>0</v>
      </c>
      <c r="K43">
        <v>1</v>
      </c>
      <c r="L43" t="s">
        <v>2721</v>
      </c>
      <c r="M43" t="s">
        <v>2722</v>
      </c>
      <c r="N43" t="s">
        <v>1279</v>
      </c>
      <c r="O43" t="s">
        <v>1257</v>
      </c>
      <c r="P43" t="s">
        <v>38</v>
      </c>
      <c r="Q43" t="s">
        <v>73</v>
      </c>
      <c r="R43" t="s">
        <v>2723</v>
      </c>
      <c r="S43" t="s">
        <v>41</v>
      </c>
      <c r="T43" t="s">
        <v>42</v>
      </c>
      <c r="U43" t="s">
        <v>43</v>
      </c>
      <c r="V43" t="s">
        <v>2724</v>
      </c>
      <c r="W43" t="s">
        <v>2725</v>
      </c>
      <c r="X43" t="s">
        <v>2726</v>
      </c>
      <c r="Y43" t="s">
        <v>43</v>
      </c>
      <c r="Z43" t="s">
        <v>2727</v>
      </c>
      <c r="AA43" t="s">
        <v>43</v>
      </c>
      <c r="AB43" t="s">
        <v>2728</v>
      </c>
      <c r="AC43" s="4" t="e">
        <f>VLOOKUP(Table136[[#This Row],[Capacitance]],Values!A$13:B$50,2,0)</f>
        <v>#N/A</v>
      </c>
      <c r="AE43" s="4" t="str">
        <f>CONCATENATE(Table136[[#This Row],[Capacitance]],Table136[[#This Row],[Stock]])</f>
        <v>5pF</v>
      </c>
    </row>
    <row r="44" spans="1:31" hidden="1">
      <c r="A44" t="s">
        <v>2715</v>
      </c>
      <c r="B44" t="s">
        <v>2716</v>
      </c>
      <c r="C44" t="s">
        <v>2753</v>
      </c>
      <c r="D44" t="s">
        <v>2754</v>
      </c>
      <c r="E44" t="s">
        <v>2719</v>
      </c>
      <c r="F44" t="s">
        <v>2755</v>
      </c>
      <c r="G44">
        <v>1393</v>
      </c>
      <c r="H44">
        <v>0</v>
      </c>
      <c r="I44">
        <v>0.28999999999999998</v>
      </c>
      <c r="J44">
        <v>0</v>
      </c>
      <c r="K44">
        <v>1</v>
      </c>
      <c r="L44" t="s">
        <v>2721</v>
      </c>
      <c r="M44" t="s">
        <v>2722</v>
      </c>
      <c r="N44" t="s">
        <v>1265</v>
      </c>
      <c r="O44" t="s">
        <v>1257</v>
      </c>
      <c r="P44" t="s">
        <v>38</v>
      </c>
      <c r="Q44" t="s">
        <v>73</v>
      </c>
      <c r="R44" t="s">
        <v>2723</v>
      </c>
      <c r="S44" t="s">
        <v>41</v>
      </c>
      <c r="T44" t="s">
        <v>42</v>
      </c>
      <c r="U44" t="s">
        <v>43</v>
      </c>
      <c r="V44" t="s">
        <v>2724</v>
      </c>
      <c r="W44" t="s">
        <v>2725</v>
      </c>
      <c r="X44" t="s">
        <v>2726</v>
      </c>
      <c r="Y44" t="s">
        <v>43</v>
      </c>
      <c r="Z44" t="s">
        <v>2727</v>
      </c>
      <c r="AA44" t="s">
        <v>43</v>
      </c>
      <c r="AB44" t="s">
        <v>2728</v>
      </c>
      <c r="AC44" s="4" t="e">
        <f>VLOOKUP(Table136[[#This Row],[Capacitance]],Values!A$13:B$50,2,0)</f>
        <v>#N/A</v>
      </c>
      <c r="AE44" s="4" t="str">
        <f>CONCATENATE(Table136[[#This Row],[Capacitance]],Table136[[#This Row],[Stock]])</f>
        <v>2.2pF</v>
      </c>
    </row>
    <row r="45" spans="1:31" hidden="1">
      <c r="A45" t="s">
        <v>2715</v>
      </c>
      <c r="B45" t="s">
        <v>2716</v>
      </c>
      <c r="C45" t="s">
        <v>4772</v>
      </c>
      <c r="D45" t="s">
        <v>4773</v>
      </c>
      <c r="E45" t="s">
        <v>2719</v>
      </c>
      <c r="F45" t="s">
        <v>4111</v>
      </c>
      <c r="G45">
        <v>0</v>
      </c>
      <c r="H45">
        <v>0</v>
      </c>
      <c r="I45" t="s">
        <v>1067</v>
      </c>
      <c r="J45">
        <v>0</v>
      </c>
      <c r="K45">
        <v>1</v>
      </c>
      <c r="L45" t="s">
        <v>2721</v>
      </c>
      <c r="M45" t="s">
        <v>2722</v>
      </c>
      <c r="N45" t="s">
        <v>6745</v>
      </c>
      <c r="O45" t="s">
        <v>189</v>
      </c>
      <c r="P45" t="s">
        <v>38</v>
      </c>
      <c r="Q45" t="s">
        <v>190</v>
      </c>
      <c r="R45" t="s">
        <v>2723</v>
      </c>
      <c r="S45" t="s">
        <v>191</v>
      </c>
      <c r="T45" t="s">
        <v>42</v>
      </c>
      <c r="U45" t="s">
        <v>43</v>
      </c>
      <c r="V45" t="s">
        <v>2724</v>
      </c>
      <c r="W45" t="s">
        <v>2725</v>
      </c>
      <c r="X45" t="s">
        <v>2726</v>
      </c>
      <c r="Y45" t="s">
        <v>43</v>
      </c>
      <c r="Z45" t="s">
        <v>3107</v>
      </c>
      <c r="AA45" t="s">
        <v>43</v>
      </c>
      <c r="AB45" t="s">
        <v>2728</v>
      </c>
      <c r="AC45" s="4" t="str">
        <f>VLOOKUP(Table136[[#This Row],[Capacitance]],Values!A$13:B$50,2,0)</f>
        <v>STOCK</v>
      </c>
      <c r="AE45" s="4" t="str">
        <f>CONCATENATE(Table136[[#This Row],[Capacitance]],Table136[[#This Row],[Stock]])</f>
        <v>0.1ÂuF</v>
      </c>
    </row>
    <row r="46" spans="1:31" hidden="1">
      <c r="A46" t="s">
        <v>2715</v>
      </c>
      <c r="B46" t="s">
        <v>2716</v>
      </c>
      <c r="C46" t="s">
        <v>3193</v>
      </c>
      <c r="D46" t="s">
        <v>3194</v>
      </c>
      <c r="E46" t="s">
        <v>2719</v>
      </c>
      <c r="F46" t="s">
        <v>2967</v>
      </c>
      <c r="G46">
        <v>1270</v>
      </c>
      <c r="H46">
        <v>0</v>
      </c>
      <c r="I46">
        <v>0.28999999999999998</v>
      </c>
      <c r="J46">
        <v>0</v>
      </c>
      <c r="K46">
        <v>1</v>
      </c>
      <c r="L46" t="s">
        <v>2721</v>
      </c>
      <c r="M46" t="s">
        <v>2722</v>
      </c>
      <c r="N46" t="s">
        <v>1280</v>
      </c>
      <c r="O46" t="s">
        <v>1278</v>
      </c>
      <c r="P46" t="s">
        <v>38</v>
      </c>
      <c r="Q46" t="s">
        <v>73</v>
      </c>
      <c r="R46" t="s">
        <v>2723</v>
      </c>
      <c r="S46" t="s">
        <v>41</v>
      </c>
      <c r="T46" t="s">
        <v>42</v>
      </c>
      <c r="U46" t="s">
        <v>43</v>
      </c>
      <c r="V46" t="s">
        <v>2724</v>
      </c>
      <c r="W46" t="s">
        <v>2725</v>
      </c>
      <c r="X46" t="s">
        <v>2726</v>
      </c>
      <c r="Y46" t="s">
        <v>43</v>
      </c>
      <c r="Z46" t="s">
        <v>3107</v>
      </c>
      <c r="AA46" t="s">
        <v>43</v>
      </c>
      <c r="AB46" t="s">
        <v>2728</v>
      </c>
      <c r="AC46" s="4" t="e">
        <f>VLOOKUP(Table136[[#This Row],[Capacitance]],Values!A$13:B$50,2,0)</f>
        <v>#N/A</v>
      </c>
      <c r="AE46" s="4" t="str">
        <f>CONCATENATE(Table136[[#This Row],[Capacitance]],Table136[[#This Row],[Stock]])</f>
        <v>6.8pF</v>
      </c>
    </row>
    <row r="47" spans="1:31" hidden="1">
      <c r="A47" t="s">
        <v>2715</v>
      </c>
      <c r="B47" t="s">
        <v>2716</v>
      </c>
      <c r="C47" t="s">
        <v>3281</v>
      </c>
      <c r="D47" t="s">
        <v>3282</v>
      </c>
      <c r="E47" t="s">
        <v>2719</v>
      </c>
      <c r="F47" t="s">
        <v>3283</v>
      </c>
      <c r="G47">
        <v>1742</v>
      </c>
      <c r="H47">
        <v>0</v>
      </c>
      <c r="I47">
        <v>0.32</v>
      </c>
      <c r="J47">
        <v>0</v>
      </c>
      <c r="K47">
        <v>1</v>
      </c>
      <c r="L47" t="s">
        <v>2721</v>
      </c>
      <c r="M47" t="s">
        <v>2722</v>
      </c>
      <c r="N47" t="s">
        <v>6746</v>
      </c>
      <c r="O47" t="s">
        <v>37</v>
      </c>
      <c r="P47" t="s">
        <v>38</v>
      </c>
      <c r="Q47" t="s">
        <v>39</v>
      </c>
      <c r="R47" t="s">
        <v>2723</v>
      </c>
      <c r="S47" t="s">
        <v>41</v>
      </c>
      <c r="T47" t="s">
        <v>42</v>
      </c>
      <c r="U47" t="s">
        <v>43</v>
      </c>
      <c r="V47" t="s">
        <v>2724</v>
      </c>
      <c r="W47" t="s">
        <v>2725</v>
      </c>
      <c r="X47" t="s">
        <v>2726</v>
      </c>
      <c r="Y47" t="s">
        <v>43</v>
      </c>
      <c r="Z47" t="s">
        <v>3107</v>
      </c>
      <c r="AA47" t="s">
        <v>43</v>
      </c>
      <c r="AB47" t="s">
        <v>2728</v>
      </c>
      <c r="AC47" s="4" t="str">
        <f>VLOOKUP(Table136[[#This Row],[Capacitance]],Values!A$13:B$50,2,0)</f>
        <v>STOCK</v>
      </c>
      <c r="AE47" s="4" t="str">
        <f>CONCATENATE(Table136[[#This Row],[Capacitance]],Table136[[#This Row],[Stock]])</f>
        <v>0.22ÂuF</v>
      </c>
    </row>
    <row r="48" spans="1:31" hidden="1">
      <c r="A48" t="s">
        <v>2715</v>
      </c>
      <c r="B48" t="s">
        <v>2789</v>
      </c>
      <c r="C48" t="s">
        <v>3293</v>
      </c>
      <c r="D48" t="s">
        <v>3294</v>
      </c>
      <c r="E48" t="s">
        <v>2719</v>
      </c>
      <c r="F48" t="s">
        <v>3283</v>
      </c>
      <c r="G48">
        <v>7183</v>
      </c>
      <c r="H48">
        <v>0</v>
      </c>
      <c r="I48">
        <v>0.33</v>
      </c>
      <c r="J48">
        <v>0</v>
      </c>
      <c r="K48">
        <v>1</v>
      </c>
      <c r="L48" t="s">
        <v>2721</v>
      </c>
      <c r="M48" t="s">
        <v>2722</v>
      </c>
      <c r="N48" t="s">
        <v>6746</v>
      </c>
      <c r="O48" t="s">
        <v>37</v>
      </c>
      <c r="P48" t="s">
        <v>38</v>
      </c>
      <c r="Q48" t="s">
        <v>39</v>
      </c>
      <c r="R48" t="s">
        <v>2723</v>
      </c>
      <c r="S48" t="s">
        <v>41</v>
      </c>
      <c r="T48" t="s">
        <v>42</v>
      </c>
      <c r="U48" t="s">
        <v>43</v>
      </c>
      <c r="V48" t="s">
        <v>2724</v>
      </c>
      <c r="W48" t="s">
        <v>2792</v>
      </c>
      <c r="X48" t="s">
        <v>2726</v>
      </c>
      <c r="Y48" t="s">
        <v>43</v>
      </c>
      <c r="Z48" t="s">
        <v>3107</v>
      </c>
      <c r="AA48" t="s">
        <v>43</v>
      </c>
      <c r="AB48" t="s">
        <v>2728</v>
      </c>
      <c r="AC48" s="4" t="str">
        <f>VLOOKUP(Table136[[#This Row],[Capacitance]],Values!A$13:B$50,2,0)</f>
        <v>STOCK</v>
      </c>
      <c r="AE48" s="4" t="str">
        <f>CONCATENATE(Table136[[#This Row],[Capacitance]],Table136[[#This Row],[Stock]])</f>
        <v>0.22ÂuF</v>
      </c>
    </row>
    <row r="49" spans="1:31" hidden="1">
      <c r="A49" t="s">
        <v>2715</v>
      </c>
      <c r="B49" t="s">
        <v>2716</v>
      </c>
      <c r="C49" t="s">
        <v>3201</v>
      </c>
      <c r="D49" t="s">
        <v>3202</v>
      </c>
      <c r="E49" t="s">
        <v>2719</v>
      </c>
      <c r="F49" t="s">
        <v>2955</v>
      </c>
      <c r="G49">
        <v>1107</v>
      </c>
      <c r="H49">
        <v>0</v>
      </c>
      <c r="I49">
        <v>0.28999999999999998</v>
      </c>
      <c r="J49">
        <v>0</v>
      </c>
      <c r="K49">
        <v>1</v>
      </c>
      <c r="L49" t="s">
        <v>2721</v>
      </c>
      <c r="M49" t="s">
        <v>2722</v>
      </c>
      <c r="N49" t="s">
        <v>1274</v>
      </c>
      <c r="O49" t="s">
        <v>1257</v>
      </c>
      <c r="P49" t="s">
        <v>38</v>
      </c>
      <c r="Q49" t="s">
        <v>73</v>
      </c>
      <c r="R49" t="s">
        <v>2723</v>
      </c>
      <c r="S49" t="s">
        <v>41</v>
      </c>
      <c r="T49" t="s">
        <v>42</v>
      </c>
      <c r="U49" t="s">
        <v>43</v>
      </c>
      <c r="V49" t="s">
        <v>2724</v>
      </c>
      <c r="W49" t="s">
        <v>2725</v>
      </c>
      <c r="X49" t="s">
        <v>2726</v>
      </c>
      <c r="Y49" t="s">
        <v>43</v>
      </c>
      <c r="Z49" t="s">
        <v>3107</v>
      </c>
      <c r="AA49" t="s">
        <v>43</v>
      </c>
      <c r="AB49" t="s">
        <v>2728</v>
      </c>
      <c r="AC49" s="4" t="e">
        <f>VLOOKUP(Table136[[#This Row],[Capacitance]],Values!A$13:B$50,2,0)</f>
        <v>#N/A</v>
      </c>
      <c r="AE49" s="4" t="str">
        <f>CONCATENATE(Table136[[#This Row],[Capacitance]],Table136[[#This Row],[Stock]])</f>
        <v>3pF</v>
      </c>
    </row>
    <row r="50" spans="1:31" hidden="1">
      <c r="A50" t="s">
        <v>2715</v>
      </c>
      <c r="B50" t="s">
        <v>2716</v>
      </c>
      <c r="C50" t="s">
        <v>3203</v>
      </c>
      <c r="D50" t="s">
        <v>3204</v>
      </c>
      <c r="E50" t="s">
        <v>2719</v>
      </c>
      <c r="F50" t="s">
        <v>2825</v>
      </c>
      <c r="G50">
        <v>1091</v>
      </c>
      <c r="H50">
        <v>0</v>
      </c>
      <c r="I50">
        <v>0.28999999999999998</v>
      </c>
      <c r="J50">
        <v>0</v>
      </c>
      <c r="K50">
        <v>1</v>
      </c>
      <c r="L50" t="s">
        <v>2721</v>
      </c>
      <c r="M50" t="s">
        <v>2722</v>
      </c>
      <c r="N50" t="s">
        <v>1282</v>
      </c>
      <c r="O50" t="s">
        <v>1278</v>
      </c>
      <c r="P50" t="s">
        <v>38</v>
      </c>
      <c r="Q50" t="s">
        <v>73</v>
      </c>
      <c r="R50" t="s">
        <v>2723</v>
      </c>
      <c r="S50" t="s">
        <v>41</v>
      </c>
      <c r="T50" t="s">
        <v>42</v>
      </c>
      <c r="U50" t="s">
        <v>43</v>
      </c>
      <c r="V50" t="s">
        <v>2724</v>
      </c>
      <c r="W50" t="s">
        <v>2725</v>
      </c>
      <c r="X50" t="s">
        <v>2726</v>
      </c>
      <c r="Y50" t="s">
        <v>43</v>
      </c>
      <c r="Z50" t="s">
        <v>3107</v>
      </c>
      <c r="AA50" t="s">
        <v>43</v>
      </c>
      <c r="AB50" t="s">
        <v>2728</v>
      </c>
      <c r="AC50" s="4" t="e">
        <f>VLOOKUP(Table136[[#This Row],[Capacitance]],Values!A$13:B$50,2,0)</f>
        <v>#N/A</v>
      </c>
      <c r="AE50" s="4" t="str">
        <f>CONCATENATE(Table136[[#This Row],[Capacitance]],Table136[[#This Row],[Stock]])</f>
        <v>7pF</v>
      </c>
    </row>
    <row r="51" spans="1:31" hidden="1">
      <c r="A51" t="s">
        <v>2715</v>
      </c>
      <c r="B51" t="s">
        <v>2716</v>
      </c>
      <c r="C51" t="s">
        <v>3205</v>
      </c>
      <c r="D51" t="s">
        <v>3206</v>
      </c>
      <c r="E51" t="s">
        <v>2719</v>
      </c>
      <c r="F51" t="s">
        <v>3181</v>
      </c>
      <c r="G51">
        <v>1039</v>
      </c>
      <c r="H51">
        <v>0</v>
      </c>
      <c r="I51">
        <v>0.28999999999999998</v>
      </c>
      <c r="J51">
        <v>0</v>
      </c>
      <c r="K51">
        <v>1</v>
      </c>
      <c r="L51" t="s">
        <v>2721</v>
      </c>
      <c r="M51" t="s">
        <v>2722</v>
      </c>
      <c r="N51" t="s">
        <v>6756</v>
      </c>
      <c r="O51" t="s">
        <v>37</v>
      </c>
      <c r="P51" t="s">
        <v>38</v>
      </c>
      <c r="Q51" t="s">
        <v>39</v>
      </c>
      <c r="R51" t="s">
        <v>2723</v>
      </c>
      <c r="S51" t="s">
        <v>41</v>
      </c>
      <c r="T51" t="s">
        <v>42</v>
      </c>
      <c r="U51" t="s">
        <v>43</v>
      </c>
      <c r="V51" t="s">
        <v>2724</v>
      </c>
      <c r="W51" t="s">
        <v>2725</v>
      </c>
      <c r="X51" t="s">
        <v>2726</v>
      </c>
      <c r="Y51" t="s">
        <v>43</v>
      </c>
      <c r="Z51" t="s">
        <v>2727</v>
      </c>
      <c r="AA51" t="s">
        <v>43</v>
      </c>
      <c r="AB51" t="s">
        <v>2728</v>
      </c>
      <c r="AC51" s="4" t="e">
        <f>VLOOKUP(Table136[[#This Row],[Capacitance]],Values!A$13:B$50,2,0)</f>
        <v>#N/A</v>
      </c>
      <c r="AE51" s="4" t="str">
        <f>CONCATENATE(Table136[[#This Row],[Capacitance]],Table136[[#This Row],[Stock]])</f>
        <v>0.022ÂuF</v>
      </c>
    </row>
    <row r="52" spans="1:31" hidden="1">
      <c r="A52" t="s">
        <v>2715</v>
      </c>
      <c r="B52" t="s">
        <v>2716</v>
      </c>
      <c r="C52" t="s">
        <v>3312</v>
      </c>
      <c r="D52" t="s">
        <v>3313</v>
      </c>
      <c r="E52" t="s">
        <v>2719</v>
      </c>
      <c r="F52" t="s">
        <v>3283</v>
      </c>
      <c r="G52">
        <v>1953</v>
      </c>
      <c r="H52">
        <v>0</v>
      </c>
      <c r="I52">
        <v>0.33</v>
      </c>
      <c r="J52">
        <v>0</v>
      </c>
      <c r="K52">
        <v>1</v>
      </c>
      <c r="L52" t="s">
        <v>2721</v>
      </c>
      <c r="M52" t="s">
        <v>2722</v>
      </c>
      <c r="N52" t="s">
        <v>6746</v>
      </c>
      <c r="O52" t="s">
        <v>37</v>
      </c>
      <c r="P52" t="s">
        <v>38</v>
      </c>
      <c r="Q52" t="s">
        <v>39</v>
      </c>
      <c r="R52" t="s">
        <v>2723</v>
      </c>
      <c r="S52" t="s">
        <v>41</v>
      </c>
      <c r="T52" t="s">
        <v>42</v>
      </c>
      <c r="U52" t="s">
        <v>43</v>
      </c>
      <c r="V52" t="s">
        <v>2724</v>
      </c>
      <c r="W52" t="s">
        <v>2725</v>
      </c>
      <c r="X52" t="s">
        <v>2726</v>
      </c>
      <c r="Y52" t="s">
        <v>43</v>
      </c>
      <c r="Z52" t="s">
        <v>2727</v>
      </c>
      <c r="AA52" t="s">
        <v>43</v>
      </c>
      <c r="AB52" t="s">
        <v>2728</v>
      </c>
      <c r="AC52" s="4" t="str">
        <f>VLOOKUP(Table136[[#This Row],[Capacitance]],Values!A$13:B$50,2,0)</f>
        <v>STOCK</v>
      </c>
      <c r="AE52" s="4" t="str">
        <f>CONCATENATE(Table136[[#This Row],[Capacitance]],Table136[[#This Row],[Stock]])</f>
        <v>0.22ÂuF</v>
      </c>
    </row>
    <row r="53" spans="1:31" hidden="1">
      <c r="A53" t="s">
        <v>2715</v>
      </c>
      <c r="B53" t="s">
        <v>2716</v>
      </c>
      <c r="C53" t="s">
        <v>3210</v>
      </c>
      <c r="D53" t="s">
        <v>3211</v>
      </c>
      <c r="E53" t="s">
        <v>2719</v>
      </c>
      <c r="F53" t="s">
        <v>2770</v>
      </c>
      <c r="G53">
        <v>8279</v>
      </c>
      <c r="H53">
        <v>0</v>
      </c>
      <c r="I53">
        <v>0.3</v>
      </c>
      <c r="J53">
        <v>0</v>
      </c>
      <c r="K53">
        <v>1</v>
      </c>
      <c r="L53" t="s">
        <v>2721</v>
      </c>
      <c r="M53" t="s">
        <v>2722</v>
      </c>
      <c r="N53" t="s">
        <v>211</v>
      </c>
      <c r="O53" t="s">
        <v>72</v>
      </c>
      <c r="P53" t="s">
        <v>38</v>
      </c>
      <c r="Q53" t="s">
        <v>73</v>
      </c>
      <c r="R53" t="s">
        <v>2723</v>
      </c>
      <c r="S53" t="s">
        <v>41</v>
      </c>
      <c r="T53" t="s">
        <v>42</v>
      </c>
      <c r="U53" t="s">
        <v>43</v>
      </c>
      <c r="V53" t="s">
        <v>2724</v>
      </c>
      <c r="W53" t="s">
        <v>2725</v>
      </c>
      <c r="X53" t="s">
        <v>2726</v>
      </c>
      <c r="Y53" t="s">
        <v>43</v>
      </c>
      <c r="Z53" t="s">
        <v>3107</v>
      </c>
      <c r="AA53" t="s">
        <v>43</v>
      </c>
      <c r="AB53" t="s">
        <v>2728</v>
      </c>
      <c r="AC53" s="4" t="str">
        <f>VLOOKUP(Table136[[#This Row],[Capacitance]],Values!A$13:B$50,2,0)</f>
        <v>STOCK</v>
      </c>
      <c r="AD53" t="s">
        <v>1290</v>
      </c>
      <c r="AE53" s="4" t="str">
        <f>CONCATENATE(Table136[[#This Row],[Capacitance]],Table136[[#This Row],[Stock]])</f>
        <v>100pFStock</v>
      </c>
    </row>
    <row r="54" spans="1:31" hidden="1">
      <c r="A54" t="s">
        <v>2715</v>
      </c>
      <c r="B54" t="s">
        <v>2789</v>
      </c>
      <c r="C54" t="s">
        <v>3314</v>
      </c>
      <c r="D54" t="s">
        <v>3315</v>
      </c>
      <c r="E54" t="s">
        <v>2719</v>
      </c>
      <c r="F54" t="s">
        <v>3283</v>
      </c>
      <c r="G54">
        <v>1833</v>
      </c>
      <c r="H54">
        <v>0</v>
      </c>
      <c r="I54">
        <v>0.33</v>
      </c>
      <c r="J54">
        <v>0</v>
      </c>
      <c r="K54">
        <v>1</v>
      </c>
      <c r="L54" t="s">
        <v>2721</v>
      </c>
      <c r="M54" t="s">
        <v>2722</v>
      </c>
      <c r="N54" t="s">
        <v>6746</v>
      </c>
      <c r="O54" t="s">
        <v>37</v>
      </c>
      <c r="P54" t="s">
        <v>38</v>
      </c>
      <c r="Q54" t="s">
        <v>39</v>
      </c>
      <c r="R54" t="s">
        <v>2723</v>
      </c>
      <c r="S54" t="s">
        <v>41</v>
      </c>
      <c r="T54" t="s">
        <v>42</v>
      </c>
      <c r="U54" t="s">
        <v>43</v>
      </c>
      <c r="V54" t="s">
        <v>2724</v>
      </c>
      <c r="W54" t="s">
        <v>2792</v>
      </c>
      <c r="X54" t="s">
        <v>2726</v>
      </c>
      <c r="Y54" t="s">
        <v>43</v>
      </c>
      <c r="Z54" t="s">
        <v>2727</v>
      </c>
      <c r="AA54" t="s">
        <v>43</v>
      </c>
      <c r="AB54" t="s">
        <v>2728</v>
      </c>
      <c r="AC54" s="4" t="str">
        <f>VLOOKUP(Table136[[#This Row],[Capacitance]],Values!A$13:B$50,2,0)</f>
        <v>STOCK</v>
      </c>
      <c r="AE54" s="4" t="str">
        <f>CONCATENATE(Table136[[#This Row],[Capacitance]],Table136[[#This Row],[Stock]])</f>
        <v>0.22ÂuF</v>
      </c>
    </row>
    <row r="55" spans="1:31" hidden="1">
      <c r="A55" t="s">
        <v>2715</v>
      </c>
      <c r="B55" t="s">
        <v>2716</v>
      </c>
      <c r="C55" t="s">
        <v>3252</v>
      </c>
      <c r="D55" t="s">
        <v>3253</v>
      </c>
      <c r="E55" t="s">
        <v>2719</v>
      </c>
      <c r="F55" t="s">
        <v>2933</v>
      </c>
      <c r="G55">
        <v>1469</v>
      </c>
      <c r="H55">
        <v>0</v>
      </c>
      <c r="I55">
        <v>0.3</v>
      </c>
      <c r="J55">
        <v>0</v>
      </c>
      <c r="K55">
        <v>1</v>
      </c>
      <c r="L55" t="s">
        <v>2721</v>
      </c>
      <c r="M55" t="s">
        <v>2722</v>
      </c>
      <c r="N55" t="s">
        <v>516</v>
      </c>
      <c r="O55" t="s">
        <v>72</v>
      </c>
      <c r="P55" t="s">
        <v>38</v>
      </c>
      <c r="Q55" t="s">
        <v>73</v>
      </c>
      <c r="R55" t="s">
        <v>2723</v>
      </c>
      <c r="S55" t="s">
        <v>41</v>
      </c>
      <c r="T55" t="s">
        <v>42</v>
      </c>
      <c r="U55" t="s">
        <v>43</v>
      </c>
      <c r="V55" t="s">
        <v>2724</v>
      </c>
      <c r="W55" t="s">
        <v>2725</v>
      </c>
      <c r="X55" t="s">
        <v>2726</v>
      </c>
      <c r="Y55" t="s">
        <v>43</v>
      </c>
      <c r="Z55" t="s">
        <v>3107</v>
      </c>
      <c r="AA55" t="s">
        <v>43</v>
      </c>
      <c r="AB55" t="s">
        <v>2728</v>
      </c>
      <c r="AC55" s="4" t="str">
        <f>VLOOKUP(Table136[[#This Row],[Capacitance]],Values!A$13:B$50,2,0)</f>
        <v>STOCK</v>
      </c>
      <c r="AD55" t="s">
        <v>1247</v>
      </c>
      <c r="AE55" s="4" t="str">
        <f>CONCATENATE(Table136[[#This Row],[Capacitance]],Table136[[#This Row],[Stock]])</f>
        <v>15pFSTOCK</v>
      </c>
    </row>
    <row r="56" spans="1:31" hidden="1">
      <c r="A56" t="s">
        <v>2715</v>
      </c>
      <c r="B56" t="s">
        <v>2716</v>
      </c>
      <c r="C56" t="s">
        <v>3217</v>
      </c>
      <c r="D56" t="s">
        <v>3218</v>
      </c>
      <c r="E56" t="s">
        <v>2719</v>
      </c>
      <c r="F56" t="s">
        <v>3219</v>
      </c>
      <c r="G56">
        <v>5050</v>
      </c>
      <c r="H56">
        <v>0</v>
      </c>
      <c r="I56">
        <v>0.3</v>
      </c>
      <c r="J56">
        <v>0</v>
      </c>
      <c r="K56">
        <v>1</v>
      </c>
      <c r="L56" t="s">
        <v>2721</v>
      </c>
      <c r="M56" t="s">
        <v>2722</v>
      </c>
      <c r="N56" t="s">
        <v>95</v>
      </c>
      <c r="O56" t="s">
        <v>37</v>
      </c>
      <c r="P56" t="s">
        <v>38</v>
      </c>
      <c r="Q56" t="s">
        <v>39</v>
      </c>
      <c r="R56" t="s">
        <v>2723</v>
      </c>
      <c r="S56" t="s">
        <v>41</v>
      </c>
      <c r="T56" t="s">
        <v>42</v>
      </c>
      <c r="U56" t="s">
        <v>43</v>
      </c>
      <c r="V56" t="s">
        <v>2724</v>
      </c>
      <c r="W56" t="s">
        <v>2725</v>
      </c>
      <c r="X56" t="s">
        <v>2726</v>
      </c>
      <c r="Y56" t="s">
        <v>43</v>
      </c>
      <c r="Z56" t="s">
        <v>3107</v>
      </c>
      <c r="AA56" t="s">
        <v>43</v>
      </c>
      <c r="AB56" t="s">
        <v>2728</v>
      </c>
      <c r="AC56" s="4" t="e">
        <f>VLOOKUP(Table136[[#This Row],[Capacitance]],Values!A$13:B$50,2,0)</f>
        <v>#N/A</v>
      </c>
      <c r="AE56" s="4" t="str">
        <f>CONCATENATE(Table136[[#This Row],[Capacitance]],Table136[[#This Row],[Stock]])</f>
        <v>6800pF</v>
      </c>
    </row>
    <row r="57" spans="1:31" hidden="1">
      <c r="A57" t="s">
        <v>2715</v>
      </c>
      <c r="B57" t="s">
        <v>2716</v>
      </c>
      <c r="C57" t="s">
        <v>3220</v>
      </c>
      <c r="D57" t="s">
        <v>3221</v>
      </c>
      <c r="E57" t="s">
        <v>2719</v>
      </c>
      <c r="F57" t="s">
        <v>2764</v>
      </c>
      <c r="G57">
        <v>4774</v>
      </c>
      <c r="H57">
        <v>0</v>
      </c>
      <c r="I57">
        <v>0.3</v>
      </c>
      <c r="J57">
        <v>0</v>
      </c>
      <c r="K57">
        <v>1</v>
      </c>
      <c r="L57" t="s">
        <v>2721</v>
      </c>
      <c r="M57" t="s">
        <v>2722</v>
      </c>
      <c r="N57" t="s">
        <v>847</v>
      </c>
      <c r="O57" t="s">
        <v>72</v>
      </c>
      <c r="P57" t="s">
        <v>38</v>
      </c>
      <c r="Q57" t="s">
        <v>73</v>
      </c>
      <c r="R57" t="s">
        <v>2723</v>
      </c>
      <c r="S57" t="s">
        <v>41</v>
      </c>
      <c r="T57" t="s">
        <v>42</v>
      </c>
      <c r="U57" t="s">
        <v>43</v>
      </c>
      <c r="V57" t="s">
        <v>2724</v>
      </c>
      <c r="W57" t="s">
        <v>2725</v>
      </c>
      <c r="X57" t="s">
        <v>2726</v>
      </c>
      <c r="Y57" t="s">
        <v>43</v>
      </c>
      <c r="Z57" t="s">
        <v>3107</v>
      </c>
      <c r="AA57" t="s">
        <v>43</v>
      </c>
      <c r="AB57" t="s">
        <v>2728</v>
      </c>
      <c r="AC57" s="4" t="e">
        <f>VLOOKUP(Table136[[#This Row],[Capacitance]],Values!A$13:B$50,2,0)</f>
        <v>#N/A</v>
      </c>
      <c r="AE57" s="4" t="str">
        <f>CONCATENATE(Table136[[#This Row],[Capacitance]],Table136[[#This Row],[Stock]])</f>
        <v>33pF</v>
      </c>
    </row>
    <row r="58" spans="1:31" hidden="1">
      <c r="A58" t="s">
        <v>2715</v>
      </c>
      <c r="B58" t="s">
        <v>2716</v>
      </c>
      <c r="C58" t="s">
        <v>3352</v>
      </c>
      <c r="D58" t="s">
        <v>3353</v>
      </c>
      <c r="E58" t="s">
        <v>2719</v>
      </c>
      <c r="F58" t="s">
        <v>3354</v>
      </c>
      <c r="G58">
        <v>1572</v>
      </c>
      <c r="H58">
        <v>0</v>
      </c>
      <c r="I58">
        <v>0.34</v>
      </c>
      <c r="J58">
        <v>0</v>
      </c>
      <c r="K58">
        <v>1</v>
      </c>
      <c r="L58" t="s">
        <v>2721</v>
      </c>
      <c r="M58" t="s">
        <v>2722</v>
      </c>
      <c r="N58" t="s">
        <v>6746</v>
      </c>
      <c r="O58" t="s">
        <v>37</v>
      </c>
      <c r="P58" t="s">
        <v>83</v>
      </c>
      <c r="Q58" t="s">
        <v>54</v>
      </c>
      <c r="R58" t="s">
        <v>2723</v>
      </c>
      <c r="S58" t="s">
        <v>55</v>
      </c>
      <c r="T58" t="s">
        <v>42</v>
      </c>
      <c r="U58" t="s">
        <v>43</v>
      </c>
      <c r="V58" t="s">
        <v>2724</v>
      </c>
      <c r="W58" t="s">
        <v>2725</v>
      </c>
      <c r="X58" t="s">
        <v>2726</v>
      </c>
      <c r="Y58" t="s">
        <v>43</v>
      </c>
      <c r="Z58" t="s">
        <v>2727</v>
      </c>
      <c r="AA58" t="s">
        <v>43</v>
      </c>
      <c r="AB58" t="s">
        <v>2728</v>
      </c>
      <c r="AC58" s="4" t="str">
        <f>VLOOKUP(Table136[[#This Row],[Capacitance]],Values!A$13:B$50,2,0)</f>
        <v>STOCK</v>
      </c>
      <c r="AE58" s="4" t="str">
        <f>CONCATENATE(Table136[[#This Row],[Capacitance]],Table136[[#This Row],[Stock]])</f>
        <v>0.22ÂuF</v>
      </c>
    </row>
    <row r="59" spans="1:31" hidden="1">
      <c r="A59" t="s">
        <v>2715</v>
      </c>
      <c r="B59" t="s">
        <v>2716</v>
      </c>
      <c r="C59" t="s">
        <v>4224</v>
      </c>
      <c r="D59" t="s">
        <v>4225</v>
      </c>
      <c r="E59" t="s">
        <v>2719</v>
      </c>
      <c r="F59" t="s">
        <v>3354</v>
      </c>
      <c r="G59">
        <v>372</v>
      </c>
      <c r="H59">
        <v>0</v>
      </c>
      <c r="I59">
        <v>0.33</v>
      </c>
      <c r="J59">
        <v>0</v>
      </c>
      <c r="K59">
        <v>1</v>
      </c>
      <c r="L59" t="s">
        <v>2721</v>
      </c>
      <c r="M59" t="s">
        <v>2722</v>
      </c>
      <c r="N59" t="s">
        <v>6746</v>
      </c>
      <c r="O59" t="s">
        <v>37</v>
      </c>
      <c r="P59" t="s">
        <v>83</v>
      </c>
      <c r="Q59" t="s">
        <v>39</v>
      </c>
      <c r="R59" t="s">
        <v>2723</v>
      </c>
      <c r="S59" t="s">
        <v>41</v>
      </c>
      <c r="T59" t="s">
        <v>42</v>
      </c>
      <c r="U59" t="s">
        <v>43</v>
      </c>
      <c r="V59" t="s">
        <v>2724</v>
      </c>
      <c r="W59" t="s">
        <v>2725</v>
      </c>
      <c r="X59" t="s">
        <v>2726</v>
      </c>
      <c r="Y59" t="s">
        <v>43</v>
      </c>
      <c r="Z59" t="s">
        <v>2727</v>
      </c>
      <c r="AA59" t="s">
        <v>43</v>
      </c>
      <c r="AB59" t="s">
        <v>2728</v>
      </c>
      <c r="AC59" s="4" t="str">
        <f>VLOOKUP(Table136[[#This Row],[Capacitance]],Values!A$13:B$50,2,0)</f>
        <v>STOCK</v>
      </c>
      <c r="AE59" s="4" t="str">
        <f>CONCATENATE(Table136[[#This Row],[Capacitance]],Table136[[#This Row],[Stock]])</f>
        <v>0.22ÂuF</v>
      </c>
    </row>
    <row r="60" spans="1:31" hidden="1">
      <c r="A60" t="s">
        <v>2715</v>
      </c>
      <c r="B60" t="s">
        <v>2716</v>
      </c>
      <c r="C60" t="s">
        <v>4305</v>
      </c>
      <c r="D60" t="s">
        <v>4306</v>
      </c>
      <c r="E60" t="s">
        <v>2719</v>
      </c>
      <c r="F60" t="s">
        <v>3354</v>
      </c>
      <c r="G60">
        <v>798</v>
      </c>
      <c r="H60">
        <v>0</v>
      </c>
      <c r="I60">
        <v>0.33</v>
      </c>
      <c r="J60">
        <v>0</v>
      </c>
      <c r="K60">
        <v>1</v>
      </c>
      <c r="L60" t="s">
        <v>2721</v>
      </c>
      <c r="M60" t="s">
        <v>2722</v>
      </c>
      <c r="N60" t="s">
        <v>6746</v>
      </c>
      <c r="O60" t="s">
        <v>37</v>
      </c>
      <c r="P60" t="s">
        <v>83</v>
      </c>
      <c r="Q60" t="s">
        <v>39</v>
      </c>
      <c r="R60" t="s">
        <v>2723</v>
      </c>
      <c r="S60" t="s">
        <v>41</v>
      </c>
      <c r="T60" t="s">
        <v>42</v>
      </c>
      <c r="U60" t="s">
        <v>43</v>
      </c>
      <c r="V60" t="s">
        <v>2724</v>
      </c>
      <c r="W60" t="s">
        <v>2725</v>
      </c>
      <c r="X60" t="s">
        <v>2726</v>
      </c>
      <c r="Y60" t="s">
        <v>43</v>
      </c>
      <c r="Z60" t="s">
        <v>3107</v>
      </c>
      <c r="AA60" t="s">
        <v>43</v>
      </c>
      <c r="AB60" t="s">
        <v>2728</v>
      </c>
      <c r="AC60" s="4" t="str">
        <f>VLOOKUP(Table136[[#This Row],[Capacitance]],Values!A$13:B$50,2,0)</f>
        <v>STOCK</v>
      </c>
      <c r="AE60" s="4" t="str">
        <f>CONCATENATE(Table136[[#This Row],[Capacitance]],Table136[[#This Row],[Stock]])</f>
        <v>0.22ÂuF</v>
      </c>
    </row>
    <row r="61" spans="1:31" hidden="1">
      <c r="A61" t="s">
        <v>2715</v>
      </c>
      <c r="B61" t="s">
        <v>2716</v>
      </c>
      <c r="C61" t="s">
        <v>4327</v>
      </c>
      <c r="D61" t="s">
        <v>4328</v>
      </c>
      <c r="E61" t="s">
        <v>2719</v>
      </c>
      <c r="F61" t="s">
        <v>3354</v>
      </c>
      <c r="G61">
        <v>675</v>
      </c>
      <c r="H61">
        <v>0</v>
      </c>
      <c r="I61">
        <v>0.35</v>
      </c>
      <c r="J61">
        <v>0</v>
      </c>
      <c r="K61">
        <v>1</v>
      </c>
      <c r="L61" t="s">
        <v>2721</v>
      </c>
      <c r="M61" t="s">
        <v>2722</v>
      </c>
      <c r="N61" t="s">
        <v>6746</v>
      </c>
      <c r="O61" t="s">
        <v>37</v>
      </c>
      <c r="P61" t="s">
        <v>83</v>
      </c>
      <c r="Q61" t="s">
        <v>54</v>
      </c>
      <c r="R61" t="s">
        <v>2723</v>
      </c>
      <c r="S61" t="s">
        <v>55</v>
      </c>
      <c r="T61" t="s">
        <v>42</v>
      </c>
      <c r="U61" t="s">
        <v>43</v>
      </c>
      <c r="V61" t="s">
        <v>2724</v>
      </c>
      <c r="W61" t="s">
        <v>2725</v>
      </c>
      <c r="X61" t="s">
        <v>2726</v>
      </c>
      <c r="Y61" t="s">
        <v>43</v>
      </c>
      <c r="Z61" t="s">
        <v>3107</v>
      </c>
      <c r="AA61" t="s">
        <v>43</v>
      </c>
      <c r="AB61" t="s">
        <v>2728</v>
      </c>
      <c r="AC61" s="4" t="str">
        <f>VLOOKUP(Table136[[#This Row],[Capacitance]],Values!A$13:B$50,2,0)</f>
        <v>STOCK</v>
      </c>
      <c r="AE61" s="4" t="str">
        <f>CONCATENATE(Table136[[#This Row],[Capacitance]],Table136[[#This Row],[Stock]])</f>
        <v>0.22ÂuF</v>
      </c>
    </row>
    <row r="62" spans="1:31" hidden="1">
      <c r="A62" t="s">
        <v>2715</v>
      </c>
      <c r="B62" t="s">
        <v>2716</v>
      </c>
      <c r="C62" t="s">
        <v>2762</v>
      </c>
      <c r="D62" t="s">
        <v>2763</v>
      </c>
      <c r="E62" t="s">
        <v>2719</v>
      </c>
      <c r="F62" t="s">
        <v>2764</v>
      </c>
      <c r="G62">
        <v>3211</v>
      </c>
      <c r="H62">
        <v>0</v>
      </c>
      <c r="I62">
        <v>0.3</v>
      </c>
      <c r="J62">
        <v>0</v>
      </c>
      <c r="K62">
        <v>1</v>
      </c>
      <c r="L62" t="s">
        <v>2721</v>
      </c>
      <c r="M62" t="s">
        <v>2722</v>
      </c>
      <c r="N62" t="s">
        <v>847</v>
      </c>
      <c r="O62" t="s">
        <v>72</v>
      </c>
      <c r="P62" t="s">
        <v>38</v>
      </c>
      <c r="Q62" t="s">
        <v>73</v>
      </c>
      <c r="R62" t="s">
        <v>2723</v>
      </c>
      <c r="S62" t="s">
        <v>41</v>
      </c>
      <c r="T62" t="s">
        <v>42</v>
      </c>
      <c r="U62" t="s">
        <v>43</v>
      </c>
      <c r="V62" t="s">
        <v>2724</v>
      </c>
      <c r="W62" t="s">
        <v>2725</v>
      </c>
      <c r="X62" t="s">
        <v>2726</v>
      </c>
      <c r="Y62" t="s">
        <v>43</v>
      </c>
      <c r="Z62" t="s">
        <v>2727</v>
      </c>
      <c r="AA62" t="s">
        <v>43</v>
      </c>
      <c r="AB62" t="s">
        <v>2728</v>
      </c>
      <c r="AC62" s="4" t="e">
        <f>VLOOKUP(Table136[[#This Row],[Capacitance]],Values!A$13:B$50,2,0)</f>
        <v>#N/A</v>
      </c>
      <c r="AE62" s="4" t="str">
        <f>CONCATENATE(Table136[[#This Row],[Capacitance]],Table136[[#This Row],[Stock]])</f>
        <v>33pF</v>
      </c>
    </row>
    <row r="63" spans="1:31" hidden="1">
      <c r="A63" t="s">
        <v>2715</v>
      </c>
      <c r="B63" t="s">
        <v>2716</v>
      </c>
      <c r="C63" t="s">
        <v>3229</v>
      </c>
      <c r="D63" t="s">
        <v>3230</v>
      </c>
      <c r="E63" t="s">
        <v>2719</v>
      </c>
      <c r="F63" t="s">
        <v>2819</v>
      </c>
      <c r="G63">
        <v>3077</v>
      </c>
      <c r="H63">
        <v>0</v>
      </c>
      <c r="I63">
        <v>0.3</v>
      </c>
      <c r="J63">
        <v>0</v>
      </c>
      <c r="K63">
        <v>1</v>
      </c>
      <c r="L63" t="s">
        <v>2721</v>
      </c>
      <c r="M63" t="s">
        <v>2722</v>
      </c>
      <c r="N63" t="s">
        <v>1284</v>
      </c>
      <c r="O63" t="s">
        <v>1278</v>
      </c>
      <c r="P63" t="s">
        <v>38</v>
      </c>
      <c r="Q63" t="s">
        <v>73</v>
      </c>
      <c r="R63" t="s">
        <v>2723</v>
      </c>
      <c r="S63" t="s">
        <v>41</v>
      </c>
      <c r="T63" t="s">
        <v>42</v>
      </c>
      <c r="U63" t="s">
        <v>43</v>
      </c>
      <c r="V63" t="s">
        <v>2724</v>
      </c>
      <c r="W63" t="s">
        <v>2725</v>
      </c>
      <c r="X63" t="s">
        <v>2726</v>
      </c>
      <c r="Y63" t="s">
        <v>43</v>
      </c>
      <c r="Z63" t="s">
        <v>3107</v>
      </c>
      <c r="AA63" t="s">
        <v>43</v>
      </c>
      <c r="AB63" t="s">
        <v>2728</v>
      </c>
      <c r="AC63" s="4" t="e">
        <f>VLOOKUP(Table136[[#This Row],[Capacitance]],Values!A$13:B$50,2,0)</f>
        <v>#N/A</v>
      </c>
      <c r="AE63" s="4" t="str">
        <f>CONCATENATE(Table136[[#This Row],[Capacitance]],Table136[[#This Row],[Stock]])</f>
        <v>8pF</v>
      </c>
    </row>
    <row r="64" spans="1:31" hidden="1">
      <c r="A64" t="s">
        <v>2715</v>
      </c>
      <c r="B64" t="s">
        <v>2716</v>
      </c>
      <c r="C64" t="s">
        <v>3154</v>
      </c>
      <c r="D64" t="s">
        <v>3155</v>
      </c>
      <c r="E64" t="s">
        <v>2719</v>
      </c>
      <c r="F64" t="s">
        <v>2758</v>
      </c>
      <c r="G64">
        <v>13823</v>
      </c>
      <c r="H64">
        <v>0</v>
      </c>
      <c r="I64">
        <v>0.28999999999999998</v>
      </c>
      <c r="J64">
        <v>0</v>
      </c>
      <c r="K64">
        <v>1</v>
      </c>
      <c r="L64" t="s">
        <v>2721</v>
      </c>
      <c r="M64" t="s">
        <v>2722</v>
      </c>
      <c r="N64" t="s">
        <v>504</v>
      </c>
      <c r="O64" t="s">
        <v>72</v>
      </c>
      <c r="P64" t="s">
        <v>38</v>
      </c>
      <c r="Q64" t="s">
        <v>73</v>
      </c>
      <c r="R64" t="s">
        <v>2723</v>
      </c>
      <c r="S64" t="s">
        <v>41</v>
      </c>
      <c r="T64" t="s">
        <v>42</v>
      </c>
      <c r="U64" t="s">
        <v>43</v>
      </c>
      <c r="V64" t="s">
        <v>2724</v>
      </c>
      <c r="W64" t="s">
        <v>2725</v>
      </c>
      <c r="X64" t="s">
        <v>2726</v>
      </c>
      <c r="Y64" t="s">
        <v>43</v>
      </c>
      <c r="Z64" t="s">
        <v>3107</v>
      </c>
      <c r="AA64" t="s">
        <v>43</v>
      </c>
      <c r="AB64" t="s">
        <v>2728</v>
      </c>
      <c r="AC64" s="4" t="str">
        <f>VLOOKUP(Table136[[#This Row],[Capacitance]],Values!A$13:B$50,2,0)</f>
        <v>STOCK</v>
      </c>
      <c r="AD64" t="s">
        <v>1247</v>
      </c>
      <c r="AE64" s="4" t="str">
        <f>CONCATENATE(Table136[[#This Row],[Capacitance]],Table136[[#This Row],[Stock]])</f>
        <v>22pFSTOCK</v>
      </c>
    </row>
    <row r="65" spans="1:31" hidden="1">
      <c r="A65" t="s">
        <v>2715</v>
      </c>
      <c r="B65" t="s">
        <v>2716</v>
      </c>
      <c r="C65" t="s">
        <v>2765</v>
      </c>
      <c r="D65" t="s">
        <v>2766</v>
      </c>
      <c r="E65" t="s">
        <v>2719</v>
      </c>
      <c r="F65" t="s">
        <v>2767</v>
      </c>
      <c r="G65">
        <v>2597</v>
      </c>
      <c r="H65">
        <v>0</v>
      </c>
      <c r="I65">
        <v>0.3</v>
      </c>
      <c r="J65">
        <v>0</v>
      </c>
      <c r="K65">
        <v>1</v>
      </c>
      <c r="L65" t="s">
        <v>2721</v>
      </c>
      <c r="M65" t="s">
        <v>2722</v>
      </c>
      <c r="N65" t="s">
        <v>1270</v>
      </c>
      <c r="O65" t="s">
        <v>1257</v>
      </c>
      <c r="P65" t="s">
        <v>38</v>
      </c>
      <c r="Q65" t="s">
        <v>73</v>
      </c>
      <c r="R65" t="s">
        <v>2723</v>
      </c>
      <c r="S65" t="s">
        <v>41</v>
      </c>
      <c r="T65" t="s">
        <v>42</v>
      </c>
      <c r="U65" t="s">
        <v>43</v>
      </c>
      <c r="V65" t="s">
        <v>2724</v>
      </c>
      <c r="W65" t="s">
        <v>2725</v>
      </c>
      <c r="X65" t="s">
        <v>2726</v>
      </c>
      <c r="Y65" t="s">
        <v>43</v>
      </c>
      <c r="Z65" t="s">
        <v>2727</v>
      </c>
      <c r="AA65" t="s">
        <v>43</v>
      </c>
      <c r="AB65" t="s">
        <v>2728</v>
      </c>
      <c r="AC65" s="4" t="e">
        <f>VLOOKUP(Table136[[#This Row],[Capacitance]],Values!A$13:B$50,2,0)</f>
        <v>#N/A</v>
      </c>
      <c r="AE65" s="4" t="str">
        <f>CONCATENATE(Table136[[#This Row],[Capacitance]],Table136[[#This Row],[Stock]])</f>
        <v>3.3pF</v>
      </c>
    </row>
    <row r="66" spans="1:31" hidden="1">
      <c r="A66" t="s">
        <v>2793</v>
      </c>
      <c r="B66" t="s">
        <v>3135</v>
      </c>
      <c r="C66" t="s">
        <v>4696</v>
      </c>
      <c r="D66" t="s">
        <v>4697</v>
      </c>
      <c r="E66" t="s">
        <v>2719</v>
      </c>
      <c r="F66" t="s">
        <v>3557</v>
      </c>
      <c r="G66">
        <v>1</v>
      </c>
      <c r="H66">
        <v>0</v>
      </c>
      <c r="I66">
        <v>1.69</v>
      </c>
      <c r="J66">
        <v>0</v>
      </c>
      <c r="K66">
        <v>1</v>
      </c>
      <c r="L66" t="s">
        <v>2721</v>
      </c>
      <c r="M66" t="s">
        <v>2722</v>
      </c>
      <c r="N66" t="s">
        <v>6746</v>
      </c>
      <c r="O66" t="s">
        <v>37</v>
      </c>
      <c r="P66" t="s">
        <v>287</v>
      </c>
      <c r="Q66" t="s">
        <v>39</v>
      </c>
      <c r="R66" t="s">
        <v>2723</v>
      </c>
      <c r="S66" t="s">
        <v>41</v>
      </c>
      <c r="T66" t="s">
        <v>42</v>
      </c>
      <c r="U66" t="s">
        <v>43</v>
      </c>
      <c r="V66" t="s">
        <v>2724</v>
      </c>
      <c r="W66" t="s">
        <v>3139</v>
      </c>
      <c r="X66" t="s">
        <v>3140</v>
      </c>
      <c r="Y66" t="s">
        <v>43</v>
      </c>
      <c r="Z66" t="s">
        <v>3107</v>
      </c>
      <c r="AA66" t="s">
        <v>43</v>
      </c>
      <c r="AB66" t="s">
        <v>2728</v>
      </c>
      <c r="AC66" s="4" t="str">
        <f>VLOOKUP(Table136[[#This Row],[Capacitance]],Values!A$13:B$50,2,0)</f>
        <v>STOCK</v>
      </c>
      <c r="AE66" s="4" t="str">
        <f>CONCATENATE(Table136[[#This Row],[Capacitance]],Table136[[#This Row],[Stock]])</f>
        <v>0.22ÂuF</v>
      </c>
    </row>
    <row r="67" spans="1:31" hidden="1">
      <c r="A67" t="s">
        <v>2715</v>
      </c>
      <c r="B67" t="s">
        <v>2716</v>
      </c>
      <c r="C67" t="s">
        <v>3222</v>
      </c>
      <c r="D67" t="s">
        <v>3223</v>
      </c>
      <c r="E67" t="s">
        <v>2719</v>
      </c>
      <c r="F67" t="s">
        <v>3224</v>
      </c>
      <c r="G67">
        <v>4010</v>
      </c>
      <c r="H67">
        <v>0</v>
      </c>
      <c r="I67">
        <v>0.3</v>
      </c>
      <c r="J67">
        <v>0</v>
      </c>
      <c r="K67">
        <v>1</v>
      </c>
      <c r="L67" t="s">
        <v>2721</v>
      </c>
      <c r="M67" t="s">
        <v>2722</v>
      </c>
      <c r="N67" t="s">
        <v>6746</v>
      </c>
      <c r="O67" t="s">
        <v>37</v>
      </c>
      <c r="P67" t="s">
        <v>78</v>
      </c>
      <c r="Q67" t="s">
        <v>39</v>
      </c>
      <c r="R67" t="s">
        <v>2723</v>
      </c>
      <c r="S67" t="s">
        <v>41</v>
      </c>
      <c r="T67" t="s">
        <v>42</v>
      </c>
      <c r="U67" t="s">
        <v>43</v>
      </c>
      <c r="V67" t="s">
        <v>2724</v>
      </c>
      <c r="W67" t="s">
        <v>2725</v>
      </c>
      <c r="X67" t="s">
        <v>2726</v>
      </c>
      <c r="Y67" t="s">
        <v>43</v>
      </c>
      <c r="Z67" t="s">
        <v>3107</v>
      </c>
      <c r="AA67" t="s">
        <v>43</v>
      </c>
      <c r="AB67" t="s">
        <v>2728</v>
      </c>
      <c r="AC67" s="4" t="str">
        <f>VLOOKUP(Table136[[#This Row],[Capacitance]],Values!A$13:B$50,2,0)</f>
        <v>STOCK</v>
      </c>
      <c r="AE67" s="4" t="str">
        <f>CONCATENATE(Table136[[#This Row],[Capacitance]],Table136[[#This Row],[Stock]])</f>
        <v>0.22ÂuF</v>
      </c>
    </row>
    <row r="68" spans="1:31" hidden="1">
      <c r="A68" t="s">
        <v>2715</v>
      </c>
      <c r="B68" t="s">
        <v>2716</v>
      </c>
      <c r="C68" t="s">
        <v>3238</v>
      </c>
      <c r="D68" t="s">
        <v>3239</v>
      </c>
      <c r="E68" t="s">
        <v>2719</v>
      </c>
      <c r="F68" t="s">
        <v>3045</v>
      </c>
      <c r="G68">
        <v>2198</v>
      </c>
      <c r="H68">
        <v>0</v>
      </c>
      <c r="I68">
        <v>0.3</v>
      </c>
      <c r="J68">
        <v>0</v>
      </c>
      <c r="K68">
        <v>1</v>
      </c>
      <c r="L68" t="s">
        <v>2721</v>
      </c>
      <c r="M68" t="s">
        <v>2722</v>
      </c>
      <c r="N68" t="s">
        <v>259</v>
      </c>
      <c r="O68" t="s">
        <v>72</v>
      </c>
      <c r="P68" t="s">
        <v>38</v>
      </c>
      <c r="Q68" t="s">
        <v>73</v>
      </c>
      <c r="R68" t="s">
        <v>2723</v>
      </c>
      <c r="S68" t="s">
        <v>41</v>
      </c>
      <c r="T68" t="s">
        <v>42</v>
      </c>
      <c r="U68" t="s">
        <v>43</v>
      </c>
      <c r="V68" t="s">
        <v>2724</v>
      </c>
      <c r="W68" t="s">
        <v>2725</v>
      </c>
      <c r="X68" t="s">
        <v>2726</v>
      </c>
      <c r="Y68" t="s">
        <v>43</v>
      </c>
      <c r="Z68" t="s">
        <v>3107</v>
      </c>
      <c r="AA68" t="s">
        <v>43</v>
      </c>
      <c r="AB68" t="s">
        <v>2728</v>
      </c>
      <c r="AC68" s="4" t="e">
        <f>VLOOKUP(Table136[[#This Row],[Capacitance]],Values!A$13:B$50,2,0)</f>
        <v>#N/A</v>
      </c>
      <c r="AE68" s="4" t="str">
        <f>CONCATENATE(Table136[[#This Row],[Capacitance]],Table136[[#This Row],[Stock]])</f>
        <v>180pF</v>
      </c>
    </row>
    <row r="69" spans="1:31" hidden="1">
      <c r="A69" t="s">
        <v>2715</v>
      </c>
      <c r="B69" t="s">
        <v>2716</v>
      </c>
      <c r="C69" t="s">
        <v>4190</v>
      </c>
      <c r="D69" t="s">
        <v>4191</v>
      </c>
      <c r="E69" t="s">
        <v>2719</v>
      </c>
      <c r="F69" t="s">
        <v>3224</v>
      </c>
      <c r="G69">
        <v>384</v>
      </c>
      <c r="H69">
        <v>0</v>
      </c>
      <c r="I69">
        <v>0.28999999999999998</v>
      </c>
      <c r="J69">
        <v>0</v>
      </c>
      <c r="K69">
        <v>1</v>
      </c>
      <c r="L69" t="s">
        <v>2721</v>
      </c>
      <c r="M69" t="s">
        <v>2722</v>
      </c>
      <c r="N69" t="s">
        <v>6746</v>
      </c>
      <c r="O69" t="s">
        <v>37</v>
      </c>
      <c r="P69" t="s">
        <v>78</v>
      </c>
      <c r="Q69" t="s">
        <v>39</v>
      </c>
      <c r="R69" t="s">
        <v>2723</v>
      </c>
      <c r="S69" t="s">
        <v>41</v>
      </c>
      <c r="T69" t="s">
        <v>42</v>
      </c>
      <c r="U69" t="s">
        <v>43</v>
      </c>
      <c r="V69" t="s">
        <v>2724</v>
      </c>
      <c r="W69" t="s">
        <v>2725</v>
      </c>
      <c r="X69" t="s">
        <v>2726</v>
      </c>
      <c r="Y69" t="s">
        <v>43</v>
      </c>
      <c r="Z69" t="s">
        <v>2727</v>
      </c>
      <c r="AA69" t="s">
        <v>43</v>
      </c>
      <c r="AB69" t="s">
        <v>2728</v>
      </c>
      <c r="AC69" s="4" t="str">
        <f>VLOOKUP(Table136[[#This Row],[Capacitance]],Values!A$13:B$50,2,0)</f>
        <v>STOCK</v>
      </c>
      <c r="AE69" s="4" t="str">
        <f>CONCATENATE(Table136[[#This Row],[Capacitance]],Table136[[#This Row],[Stock]])</f>
        <v>0.22ÂuF</v>
      </c>
    </row>
    <row r="70" spans="1:31" hidden="1">
      <c r="A70" t="s">
        <v>2793</v>
      </c>
      <c r="B70" t="s">
        <v>2794</v>
      </c>
      <c r="C70" t="s">
        <v>3816</v>
      </c>
      <c r="D70" t="s">
        <v>3817</v>
      </c>
      <c r="E70" t="s">
        <v>2719</v>
      </c>
      <c r="F70" t="s">
        <v>3818</v>
      </c>
      <c r="G70">
        <v>10065</v>
      </c>
      <c r="H70">
        <v>0</v>
      </c>
      <c r="I70">
        <v>0.49</v>
      </c>
      <c r="J70">
        <v>0</v>
      </c>
      <c r="K70">
        <v>1</v>
      </c>
      <c r="L70" t="s">
        <v>2721</v>
      </c>
      <c r="M70" t="s">
        <v>2722</v>
      </c>
      <c r="N70" t="s">
        <v>6746</v>
      </c>
      <c r="O70" t="s">
        <v>37</v>
      </c>
      <c r="P70" t="s">
        <v>178</v>
      </c>
      <c r="Q70" t="s">
        <v>39</v>
      </c>
      <c r="R70" t="s">
        <v>2723</v>
      </c>
      <c r="S70" t="s">
        <v>41</v>
      </c>
      <c r="T70" t="s">
        <v>42</v>
      </c>
      <c r="U70" t="s">
        <v>43</v>
      </c>
      <c r="V70" t="s">
        <v>2724</v>
      </c>
      <c r="W70" t="s">
        <v>2798</v>
      </c>
      <c r="X70" t="s">
        <v>2799</v>
      </c>
      <c r="Y70" t="s">
        <v>43</v>
      </c>
      <c r="Z70" t="s">
        <v>3107</v>
      </c>
      <c r="AA70" t="s">
        <v>43</v>
      </c>
      <c r="AB70" t="s">
        <v>2728</v>
      </c>
      <c r="AC70" s="4" t="str">
        <f>VLOOKUP(Table136[[#This Row],[Capacitance]],Values!A$13:B$50,2,0)</f>
        <v>STOCK</v>
      </c>
      <c r="AE70" s="4" t="str">
        <f>CONCATENATE(Table136[[#This Row],[Capacitance]],Table136[[#This Row],[Stock]])</f>
        <v>0.22ÂuF</v>
      </c>
    </row>
    <row r="71" spans="1:31" hidden="1">
      <c r="A71" t="s">
        <v>2715</v>
      </c>
      <c r="B71" t="s">
        <v>2716</v>
      </c>
      <c r="C71" t="s">
        <v>2768</v>
      </c>
      <c r="D71" t="s">
        <v>2769</v>
      </c>
      <c r="E71" t="s">
        <v>2719</v>
      </c>
      <c r="F71" t="s">
        <v>2770</v>
      </c>
      <c r="G71">
        <v>8149</v>
      </c>
      <c r="H71">
        <v>0</v>
      </c>
      <c r="I71">
        <v>0.3</v>
      </c>
      <c r="J71">
        <v>0</v>
      </c>
      <c r="K71">
        <v>1</v>
      </c>
      <c r="L71" t="s">
        <v>2721</v>
      </c>
      <c r="M71" t="s">
        <v>2722</v>
      </c>
      <c r="N71" t="s">
        <v>211</v>
      </c>
      <c r="O71" t="s">
        <v>72</v>
      </c>
      <c r="P71" t="s">
        <v>38</v>
      </c>
      <c r="Q71" t="s">
        <v>73</v>
      </c>
      <c r="R71" t="s">
        <v>2723</v>
      </c>
      <c r="S71" t="s">
        <v>41</v>
      </c>
      <c r="T71" t="s">
        <v>42</v>
      </c>
      <c r="U71" t="s">
        <v>43</v>
      </c>
      <c r="V71" t="s">
        <v>2724</v>
      </c>
      <c r="W71" t="s">
        <v>2725</v>
      </c>
      <c r="X71" t="s">
        <v>2726</v>
      </c>
      <c r="Y71" t="s">
        <v>43</v>
      </c>
      <c r="Z71" t="s">
        <v>2727</v>
      </c>
      <c r="AA71" t="s">
        <v>43</v>
      </c>
      <c r="AB71" t="s">
        <v>2728</v>
      </c>
      <c r="AC71" s="4" t="str">
        <f>VLOOKUP(Table136[[#This Row],[Capacitance]],Values!A$13:B$50,2,0)</f>
        <v>STOCK</v>
      </c>
      <c r="AE71" s="4" t="str">
        <f>CONCATENATE(Table136[[#This Row],[Capacitance]],Table136[[#This Row],[Stock]])</f>
        <v>100pF</v>
      </c>
    </row>
    <row r="72" spans="1:31" hidden="1">
      <c r="A72" t="s">
        <v>2715</v>
      </c>
      <c r="B72" t="s">
        <v>2716</v>
      </c>
      <c r="C72" t="s">
        <v>3244</v>
      </c>
      <c r="D72" t="s">
        <v>3245</v>
      </c>
      <c r="E72" t="s">
        <v>2719</v>
      </c>
      <c r="F72" t="s">
        <v>3246</v>
      </c>
      <c r="G72">
        <v>1518</v>
      </c>
      <c r="H72">
        <v>0</v>
      </c>
      <c r="I72">
        <v>0.3</v>
      </c>
      <c r="J72">
        <v>0</v>
      </c>
      <c r="K72">
        <v>1</v>
      </c>
      <c r="L72" t="s">
        <v>2721</v>
      </c>
      <c r="M72" t="s">
        <v>2722</v>
      </c>
      <c r="N72" t="s">
        <v>6754</v>
      </c>
      <c r="O72" t="s">
        <v>37</v>
      </c>
      <c r="P72" t="s">
        <v>38</v>
      </c>
      <c r="Q72" t="s">
        <v>39</v>
      </c>
      <c r="R72" t="s">
        <v>2723</v>
      </c>
      <c r="S72" t="s">
        <v>41</v>
      </c>
      <c r="T72" t="s">
        <v>42</v>
      </c>
      <c r="U72" t="s">
        <v>43</v>
      </c>
      <c r="V72" t="s">
        <v>2724</v>
      </c>
      <c r="W72" t="s">
        <v>2725</v>
      </c>
      <c r="X72" t="s">
        <v>2726</v>
      </c>
      <c r="Y72" t="s">
        <v>43</v>
      </c>
      <c r="Z72" t="s">
        <v>2727</v>
      </c>
      <c r="AA72" t="s">
        <v>43</v>
      </c>
      <c r="AB72" t="s">
        <v>2728</v>
      </c>
      <c r="AC72" s="4" t="e">
        <f>VLOOKUP(Table136[[#This Row],[Capacitance]],Values!A$13:B$50,2,0)</f>
        <v>#N/A</v>
      </c>
      <c r="AE72" s="4" t="str">
        <f>CONCATENATE(Table136[[#This Row],[Capacitance]],Table136[[#This Row],[Stock]])</f>
        <v>0.015ÂuF</v>
      </c>
    </row>
    <row r="73" spans="1:31" hidden="1">
      <c r="A73" t="s">
        <v>2715</v>
      </c>
      <c r="B73" t="s">
        <v>2716</v>
      </c>
      <c r="C73" t="s">
        <v>3247</v>
      </c>
      <c r="D73" t="s">
        <v>3248</v>
      </c>
      <c r="E73" t="s">
        <v>2719</v>
      </c>
      <c r="F73" t="s">
        <v>3249</v>
      </c>
      <c r="G73">
        <v>1404</v>
      </c>
      <c r="H73">
        <v>0</v>
      </c>
      <c r="I73">
        <v>0.3</v>
      </c>
      <c r="J73">
        <v>0</v>
      </c>
      <c r="K73">
        <v>1</v>
      </c>
      <c r="L73" t="s">
        <v>2721</v>
      </c>
      <c r="M73" t="s">
        <v>2722</v>
      </c>
      <c r="N73" t="s">
        <v>6763</v>
      </c>
      <c r="O73" t="s">
        <v>37</v>
      </c>
      <c r="P73" t="s">
        <v>83</v>
      </c>
      <c r="Q73" t="s">
        <v>39</v>
      </c>
      <c r="R73" t="s">
        <v>2723</v>
      </c>
      <c r="S73" t="s">
        <v>41</v>
      </c>
      <c r="T73" t="s">
        <v>42</v>
      </c>
      <c r="U73" t="s">
        <v>43</v>
      </c>
      <c r="V73" t="s">
        <v>2724</v>
      </c>
      <c r="W73" t="s">
        <v>2725</v>
      </c>
      <c r="X73" t="s">
        <v>2726</v>
      </c>
      <c r="Y73" t="s">
        <v>43</v>
      </c>
      <c r="Z73" t="s">
        <v>3107</v>
      </c>
      <c r="AA73" t="s">
        <v>43</v>
      </c>
      <c r="AB73" t="s">
        <v>2728</v>
      </c>
      <c r="AC73" s="4" t="e">
        <f>VLOOKUP(Table136[[#This Row],[Capacitance]],Values!A$13:B$50,2,0)</f>
        <v>#N/A</v>
      </c>
      <c r="AE73" s="4" t="str">
        <f>CONCATENATE(Table136[[#This Row],[Capacitance]],Table136[[#This Row],[Stock]])</f>
        <v>0.15ÂuF</v>
      </c>
    </row>
    <row r="74" spans="1:31" hidden="1">
      <c r="A74" t="s">
        <v>2715</v>
      </c>
      <c r="B74" t="s">
        <v>2716</v>
      </c>
      <c r="C74" t="s">
        <v>3250</v>
      </c>
      <c r="D74" t="s">
        <v>3251</v>
      </c>
      <c r="E74" t="s">
        <v>2719</v>
      </c>
      <c r="F74" t="s">
        <v>3246</v>
      </c>
      <c r="G74">
        <v>1480</v>
      </c>
      <c r="H74">
        <v>0</v>
      </c>
      <c r="I74">
        <v>0.3</v>
      </c>
      <c r="J74">
        <v>0</v>
      </c>
      <c r="K74">
        <v>1</v>
      </c>
      <c r="L74" t="s">
        <v>2721</v>
      </c>
      <c r="M74" t="s">
        <v>2722</v>
      </c>
      <c r="N74" t="s">
        <v>6754</v>
      </c>
      <c r="O74" t="s">
        <v>37</v>
      </c>
      <c r="P74" t="s">
        <v>38</v>
      </c>
      <c r="Q74" t="s">
        <v>39</v>
      </c>
      <c r="R74" t="s">
        <v>2723</v>
      </c>
      <c r="S74" t="s">
        <v>41</v>
      </c>
      <c r="T74" t="s">
        <v>42</v>
      </c>
      <c r="U74" t="s">
        <v>43</v>
      </c>
      <c r="V74" t="s">
        <v>2724</v>
      </c>
      <c r="W74" t="s">
        <v>2725</v>
      </c>
      <c r="X74" t="s">
        <v>2726</v>
      </c>
      <c r="Y74" t="s">
        <v>43</v>
      </c>
      <c r="Z74" t="s">
        <v>3107</v>
      </c>
      <c r="AA74" t="s">
        <v>43</v>
      </c>
      <c r="AB74" t="s">
        <v>2728</v>
      </c>
      <c r="AC74" s="4" t="e">
        <f>VLOOKUP(Table136[[#This Row],[Capacitance]],Values!A$13:B$50,2,0)</f>
        <v>#N/A</v>
      </c>
      <c r="AE74" s="4" t="str">
        <f>CONCATENATE(Table136[[#This Row],[Capacitance]],Table136[[#This Row],[Stock]])</f>
        <v>0.015ÂuF</v>
      </c>
    </row>
    <row r="75" spans="1:31" hidden="1">
      <c r="A75" t="s">
        <v>2793</v>
      </c>
      <c r="B75" t="s">
        <v>2876</v>
      </c>
      <c r="C75" t="s">
        <v>4017</v>
      </c>
      <c r="D75" t="s">
        <v>4018</v>
      </c>
      <c r="E75" t="s">
        <v>2719</v>
      </c>
      <c r="F75" t="s">
        <v>3818</v>
      </c>
      <c r="G75">
        <v>1343</v>
      </c>
      <c r="H75">
        <v>0</v>
      </c>
      <c r="I75">
        <v>0.48</v>
      </c>
      <c r="J75">
        <v>0</v>
      </c>
      <c r="K75">
        <v>1</v>
      </c>
      <c r="L75" t="s">
        <v>2721</v>
      </c>
      <c r="M75" t="s">
        <v>2722</v>
      </c>
      <c r="N75" t="s">
        <v>6746</v>
      </c>
      <c r="O75" t="s">
        <v>37</v>
      </c>
      <c r="P75" t="s">
        <v>178</v>
      </c>
      <c r="Q75" t="s">
        <v>1060</v>
      </c>
      <c r="R75" t="s">
        <v>2723</v>
      </c>
      <c r="S75" t="s">
        <v>41</v>
      </c>
      <c r="T75" t="s">
        <v>42</v>
      </c>
      <c r="U75" t="s">
        <v>43</v>
      </c>
      <c r="V75" t="s">
        <v>2724</v>
      </c>
      <c r="W75" t="s">
        <v>2880</v>
      </c>
      <c r="X75" t="s">
        <v>2726</v>
      </c>
      <c r="Y75" t="s">
        <v>43</v>
      </c>
      <c r="Z75" t="s">
        <v>2727</v>
      </c>
      <c r="AA75" t="s">
        <v>43</v>
      </c>
      <c r="AB75" t="s">
        <v>2728</v>
      </c>
      <c r="AC75" s="4" t="str">
        <f>VLOOKUP(Table136[[#This Row],[Capacitance]],Values!A$13:B$50,2,0)</f>
        <v>STOCK</v>
      </c>
      <c r="AE75" s="4" t="str">
        <f>CONCATENATE(Table136[[#This Row],[Capacitance]],Table136[[#This Row],[Stock]])</f>
        <v>0.22ÂuF</v>
      </c>
    </row>
    <row r="76" spans="1:31" hidden="1">
      <c r="A76" t="s">
        <v>2715</v>
      </c>
      <c r="B76" t="s">
        <v>2716</v>
      </c>
      <c r="C76" t="s">
        <v>3254</v>
      </c>
      <c r="D76" t="s">
        <v>3255</v>
      </c>
      <c r="E76" t="s">
        <v>2719</v>
      </c>
      <c r="F76" t="s">
        <v>2737</v>
      </c>
      <c r="G76">
        <v>1352</v>
      </c>
      <c r="H76">
        <v>0</v>
      </c>
      <c r="I76">
        <v>0.3</v>
      </c>
      <c r="J76">
        <v>0</v>
      </c>
      <c r="K76">
        <v>1</v>
      </c>
      <c r="L76" t="s">
        <v>2721</v>
      </c>
      <c r="M76" t="s">
        <v>2722</v>
      </c>
      <c r="N76" t="s">
        <v>520</v>
      </c>
      <c r="O76" t="s">
        <v>72</v>
      </c>
      <c r="P76" t="s">
        <v>38</v>
      </c>
      <c r="Q76" t="s">
        <v>73</v>
      </c>
      <c r="R76" t="s">
        <v>2723</v>
      </c>
      <c r="S76" t="s">
        <v>41</v>
      </c>
      <c r="T76" t="s">
        <v>42</v>
      </c>
      <c r="U76" t="s">
        <v>43</v>
      </c>
      <c r="V76" t="s">
        <v>2724</v>
      </c>
      <c r="W76" t="s">
        <v>2725</v>
      </c>
      <c r="X76" t="s">
        <v>2726</v>
      </c>
      <c r="Y76" t="s">
        <v>43</v>
      </c>
      <c r="Z76" t="s">
        <v>3107</v>
      </c>
      <c r="AA76" t="s">
        <v>43</v>
      </c>
      <c r="AB76" t="s">
        <v>2728</v>
      </c>
      <c r="AC76" s="4" t="e">
        <f>VLOOKUP(Table136[[#This Row],[Capacitance]],Values!A$13:B$50,2,0)</f>
        <v>#N/A</v>
      </c>
      <c r="AE76" s="4" t="str">
        <f>CONCATENATE(Table136[[#This Row],[Capacitance]],Table136[[#This Row],[Stock]])</f>
        <v>27pF</v>
      </c>
    </row>
    <row r="77" spans="1:31" hidden="1">
      <c r="A77" t="s">
        <v>2715</v>
      </c>
      <c r="B77" t="s">
        <v>2716</v>
      </c>
      <c r="C77" t="s">
        <v>3256</v>
      </c>
      <c r="D77" t="s">
        <v>3257</v>
      </c>
      <c r="E77" t="s">
        <v>2719</v>
      </c>
      <c r="F77" t="s">
        <v>2936</v>
      </c>
      <c r="G77">
        <v>1276</v>
      </c>
      <c r="H77">
        <v>0</v>
      </c>
      <c r="I77">
        <v>0.3</v>
      </c>
      <c r="J77">
        <v>0</v>
      </c>
      <c r="K77">
        <v>1</v>
      </c>
      <c r="L77" t="s">
        <v>2721</v>
      </c>
      <c r="M77" t="s">
        <v>2722</v>
      </c>
      <c r="N77" t="s">
        <v>1276</v>
      </c>
      <c r="O77" t="s">
        <v>1257</v>
      </c>
      <c r="P77" t="s">
        <v>38</v>
      </c>
      <c r="Q77" t="s">
        <v>73</v>
      </c>
      <c r="R77" t="s">
        <v>2723</v>
      </c>
      <c r="S77" t="s">
        <v>41</v>
      </c>
      <c r="T77" t="s">
        <v>42</v>
      </c>
      <c r="U77" t="s">
        <v>43</v>
      </c>
      <c r="V77" t="s">
        <v>2724</v>
      </c>
      <c r="W77" t="s">
        <v>2725</v>
      </c>
      <c r="X77" t="s">
        <v>2726</v>
      </c>
      <c r="Y77" t="s">
        <v>43</v>
      </c>
      <c r="Z77" t="s">
        <v>3107</v>
      </c>
      <c r="AA77" t="s">
        <v>43</v>
      </c>
      <c r="AB77" t="s">
        <v>2728</v>
      </c>
      <c r="AC77" s="4" t="e">
        <f>VLOOKUP(Table136[[#This Row],[Capacitance]],Values!A$13:B$50,2,0)</f>
        <v>#N/A</v>
      </c>
      <c r="AE77" s="4" t="str">
        <f>CONCATENATE(Table136[[#This Row],[Capacitance]],Table136[[#This Row],[Stock]])</f>
        <v>4pF</v>
      </c>
    </row>
    <row r="78" spans="1:31" hidden="1">
      <c r="A78" t="s">
        <v>2715</v>
      </c>
      <c r="B78" t="s">
        <v>2716</v>
      </c>
      <c r="C78" t="s">
        <v>3258</v>
      </c>
      <c r="D78" t="s">
        <v>3259</v>
      </c>
      <c r="E78" t="s">
        <v>2719</v>
      </c>
      <c r="F78" t="s">
        <v>2767</v>
      </c>
      <c r="G78">
        <v>1104</v>
      </c>
      <c r="H78">
        <v>0</v>
      </c>
      <c r="I78">
        <v>0.3</v>
      </c>
      <c r="J78">
        <v>0</v>
      </c>
      <c r="K78">
        <v>1</v>
      </c>
      <c r="L78" t="s">
        <v>2721</v>
      </c>
      <c r="M78" t="s">
        <v>2722</v>
      </c>
      <c r="N78" t="s">
        <v>1270</v>
      </c>
      <c r="O78" t="s">
        <v>1257</v>
      </c>
      <c r="P78" t="s">
        <v>38</v>
      </c>
      <c r="Q78" t="s">
        <v>73</v>
      </c>
      <c r="R78" t="s">
        <v>2723</v>
      </c>
      <c r="S78" t="s">
        <v>41</v>
      </c>
      <c r="T78" t="s">
        <v>42</v>
      </c>
      <c r="U78" t="s">
        <v>43</v>
      </c>
      <c r="V78" t="s">
        <v>2724</v>
      </c>
      <c r="W78" t="s">
        <v>2725</v>
      </c>
      <c r="X78" t="s">
        <v>2726</v>
      </c>
      <c r="Y78" t="s">
        <v>43</v>
      </c>
      <c r="Z78" t="s">
        <v>3107</v>
      </c>
      <c r="AA78" t="s">
        <v>43</v>
      </c>
      <c r="AB78" t="s">
        <v>2728</v>
      </c>
      <c r="AC78" s="4" t="e">
        <f>VLOOKUP(Table136[[#This Row],[Capacitance]],Values!A$13:B$50,2,0)</f>
        <v>#N/A</v>
      </c>
      <c r="AE78" s="4" t="str">
        <f>CONCATENATE(Table136[[#This Row],[Capacitance]],Table136[[#This Row],[Stock]])</f>
        <v>3.3pF</v>
      </c>
    </row>
    <row r="79" spans="1:31" hidden="1">
      <c r="A79" t="s">
        <v>2715</v>
      </c>
      <c r="B79" t="s">
        <v>2716</v>
      </c>
      <c r="C79" t="s">
        <v>3260</v>
      </c>
      <c r="D79" t="s">
        <v>3261</v>
      </c>
      <c r="E79" t="s">
        <v>2719</v>
      </c>
      <c r="F79" t="s">
        <v>3176</v>
      </c>
      <c r="G79">
        <v>1077</v>
      </c>
      <c r="H79">
        <v>0</v>
      </c>
      <c r="I79">
        <v>0.3</v>
      </c>
      <c r="J79">
        <v>0</v>
      </c>
      <c r="K79">
        <v>1</v>
      </c>
      <c r="L79" t="s">
        <v>2721</v>
      </c>
      <c r="M79" t="s">
        <v>2722</v>
      </c>
      <c r="N79" t="s">
        <v>6758</v>
      </c>
      <c r="O79" t="s">
        <v>37</v>
      </c>
      <c r="P79" t="s">
        <v>38</v>
      </c>
      <c r="Q79" t="s">
        <v>39</v>
      </c>
      <c r="R79" t="s">
        <v>2723</v>
      </c>
      <c r="S79" t="s">
        <v>41</v>
      </c>
      <c r="T79" t="s">
        <v>42</v>
      </c>
      <c r="U79" t="s">
        <v>43</v>
      </c>
      <c r="V79" t="s">
        <v>2724</v>
      </c>
      <c r="W79" t="s">
        <v>2725</v>
      </c>
      <c r="X79" t="s">
        <v>2726</v>
      </c>
      <c r="Y79" t="s">
        <v>43</v>
      </c>
      <c r="Z79" t="s">
        <v>2727</v>
      </c>
      <c r="AA79" t="s">
        <v>43</v>
      </c>
      <c r="AB79" t="s">
        <v>2728</v>
      </c>
      <c r="AC79" s="4" t="e">
        <f>VLOOKUP(Table136[[#This Row],[Capacitance]],Values!A$13:B$50,2,0)</f>
        <v>#N/A</v>
      </c>
      <c r="AE79" s="4" t="str">
        <f>CONCATENATE(Table136[[#This Row],[Capacitance]],Table136[[#This Row],[Stock]])</f>
        <v>0.033ÂuF</v>
      </c>
    </row>
    <row r="80" spans="1:31" hidden="1">
      <c r="A80" t="s">
        <v>2793</v>
      </c>
      <c r="B80" t="s">
        <v>2789</v>
      </c>
      <c r="C80" t="s">
        <v>4033</v>
      </c>
      <c r="D80" t="s">
        <v>4034</v>
      </c>
      <c r="E80" t="s">
        <v>2719</v>
      </c>
      <c r="F80" t="s">
        <v>3818</v>
      </c>
      <c r="G80">
        <v>1228</v>
      </c>
      <c r="H80">
        <v>0</v>
      </c>
      <c r="I80">
        <v>0.49</v>
      </c>
      <c r="J80">
        <v>0</v>
      </c>
      <c r="K80">
        <v>1</v>
      </c>
      <c r="L80" t="s">
        <v>2721</v>
      </c>
      <c r="M80" t="s">
        <v>2722</v>
      </c>
      <c r="N80" t="s">
        <v>6746</v>
      </c>
      <c r="O80" t="s">
        <v>37</v>
      </c>
      <c r="P80" t="s">
        <v>178</v>
      </c>
      <c r="Q80" t="s">
        <v>1060</v>
      </c>
      <c r="R80" t="s">
        <v>2723</v>
      </c>
      <c r="S80" t="s">
        <v>41</v>
      </c>
      <c r="T80" t="s">
        <v>42</v>
      </c>
      <c r="U80" t="s">
        <v>43</v>
      </c>
      <c r="V80" t="s">
        <v>2724</v>
      </c>
      <c r="W80" t="s">
        <v>2880</v>
      </c>
      <c r="X80" t="s">
        <v>2726</v>
      </c>
      <c r="Y80" t="s">
        <v>43</v>
      </c>
      <c r="Z80" t="s">
        <v>3107</v>
      </c>
      <c r="AA80" t="s">
        <v>43</v>
      </c>
      <c r="AB80" t="s">
        <v>2728</v>
      </c>
      <c r="AC80" s="4" t="str">
        <f>VLOOKUP(Table136[[#This Row],[Capacitance]],Values!A$13:B$50,2,0)</f>
        <v>STOCK</v>
      </c>
      <c r="AE80" s="4" t="str">
        <f>CONCATENATE(Table136[[#This Row],[Capacitance]],Table136[[#This Row],[Stock]])</f>
        <v>0.22ÂuF</v>
      </c>
    </row>
    <row r="81" spans="1:31" hidden="1">
      <c r="A81" t="s">
        <v>2793</v>
      </c>
      <c r="B81" t="s">
        <v>2794</v>
      </c>
      <c r="C81" t="s">
        <v>4366</v>
      </c>
      <c r="D81" t="s">
        <v>4367</v>
      </c>
      <c r="E81" t="s">
        <v>2719</v>
      </c>
      <c r="F81" t="s">
        <v>3818</v>
      </c>
      <c r="G81">
        <v>988</v>
      </c>
      <c r="H81">
        <v>0</v>
      </c>
      <c r="I81">
        <v>0.48</v>
      </c>
      <c r="J81">
        <v>0</v>
      </c>
      <c r="K81">
        <v>1</v>
      </c>
      <c r="L81" t="s">
        <v>2721</v>
      </c>
      <c r="M81" t="s">
        <v>2722</v>
      </c>
      <c r="N81" t="s">
        <v>6746</v>
      </c>
      <c r="O81" t="s">
        <v>37</v>
      </c>
      <c r="P81" t="s">
        <v>178</v>
      </c>
      <c r="Q81" t="s">
        <v>39</v>
      </c>
      <c r="R81" t="s">
        <v>2723</v>
      </c>
      <c r="S81" t="s">
        <v>41</v>
      </c>
      <c r="T81" t="s">
        <v>42</v>
      </c>
      <c r="U81" t="s">
        <v>43</v>
      </c>
      <c r="V81" t="s">
        <v>2724</v>
      </c>
      <c r="W81" t="s">
        <v>2798</v>
      </c>
      <c r="X81" t="s">
        <v>2799</v>
      </c>
      <c r="Y81" t="s">
        <v>43</v>
      </c>
      <c r="Z81" t="s">
        <v>2727</v>
      </c>
      <c r="AA81" t="s">
        <v>43</v>
      </c>
      <c r="AB81" t="s">
        <v>2728</v>
      </c>
      <c r="AC81" s="4" t="str">
        <f>VLOOKUP(Table136[[#This Row],[Capacitance]],Values!A$13:B$50,2,0)</f>
        <v>STOCK</v>
      </c>
      <c r="AE81" s="4" t="str">
        <f>CONCATENATE(Table136[[#This Row],[Capacitance]],Table136[[#This Row],[Stock]])</f>
        <v>0.22ÂuF</v>
      </c>
    </row>
    <row r="82" spans="1:31" hidden="1">
      <c r="A82" t="s">
        <v>2715</v>
      </c>
      <c r="B82" t="s">
        <v>2716</v>
      </c>
      <c r="C82" t="s">
        <v>4774</v>
      </c>
      <c r="D82" t="s">
        <v>4775</v>
      </c>
      <c r="E82" t="s">
        <v>2719</v>
      </c>
      <c r="F82" t="s">
        <v>4776</v>
      </c>
      <c r="G82">
        <v>0</v>
      </c>
      <c r="H82">
        <v>0</v>
      </c>
      <c r="I82" t="s">
        <v>1067</v>
      </c>
      <c r="J82">
        <v>0</v>
      </c>
      <c r="K82">
        <v>1</v>
      </c>
      <c r="L82" t="s">
        <v>2721</v>
      </c>
      <c r="M82" t="s">
        <v>2722</v>
      </c>
      <c r="N82" t="s">
        <v>6746</v>
      </c>
      <c r="O82" t="s">
        <v>189</v>
      </c>
      <c r="P82" t="s">
        <v>38</v>
      </c>
      <c r="Q82" t="s">
        <v>190</v>
      </c>
      <c r="R82" t="s">
        <v>2723</v>
      </c>
      <c r="S82" t="s">
        <v>191</v>
      </c>
      <c r="T82" t="s">
        <v>42</v>
      </c>
      <c r="U82" t="s">
        <v>43</v>
      </c>
      <c r="V82" t="s">
        <v>2724</v>
      </c>
      <c r="W82" t="s">
        <v>2725</v>
      </c>
      <c r="X82" t="s">
        <v>2726</v>
      </c>
      <c r="Y82" t="s">
        <v>43</v>
      </c>
      <c r="Z82" t="s">
        <v>3107</v>
      </c>
      <c r="AA82" t="s">
        <v>43</v>
      </c>
      <c r="AB82" t="s">
        <v>2728</v>
      </c>
      <c r="AC82" s="4" t="str">
        <f>VLOOKUP(Table136[[#This Row],[Capacitance]],Values!A$13:B$50,2,0)</f>
        <v>STOCK</v>
      </c>
      <c r="AE82" s="4" t="str">
        <f>CONCATENATE(Table136[[#This Row],[Capacitance]],Table136[[#This Row],[Stock]])</f>
        <v>0.22ÂuF</v>
      </c>
    </row>
    <row r="83" spans="1:31" hidden="1">
      <c r="A83" t="s">
        <v>2715</v>
      </c>
      <c r="B83" t="s">
        <v>2716</v>
      </c>
      <c r="C83" t="s">
        <v>4780</v>
      </c>
      <c r="D83" t="s">
        <v>4781</v>
      </c>
      <c r="E83" t="s">
        <v>2719</v>
      </c>
      <c r="F83" t="s">
        <v>4776</v>
      </c>
      <c r="G83">
        <v>0</v>
      </c>
      <c r="H83">
        <v>0</v>
      </c>
      <c r="I83" t="s">
        <v>1067</v>
      </c>
      <c r="J83">
        <v>0</v>
      </c>
      <c r="K83">
        <v>1</v>
      </c>
      <c r="L83" t="s">
        <v>2721</v>
      </c>
      <c r="M83" t="s">
        <v>2722</v>
      </c>
      <c r="N83" t="s">
        <v>6746</v>
      </c>
      <c r="O83" t="s">
        <v>189</v>
      </c>
      <c r="P83" t="s">
        <v>38</v>
      </c>
      <c r="Q83" t="s">
        <v>190</v>
      </c>
      <c r="R83" t="s">
        <v>2723</v>
      </c>
      <c r="S83" t="s">
        <v>191</v>
      </c>
      <c r="T83" t="s">
        <v>42</v>
      </c>
      <c r="U83" t="s">
        <v>43</v>
      </c>
      <c r="V83" t="s">
        <v>2724</v>
      </c>
      <c r="W83" t="s">
        <v>2725</v>
      </c>
      <c r="X83" t="s">
        <v>2726</v>
      </c>
      <c r="Y83" t="s">
        <v>43</v>
      </c>
      <c r="Z83" t="s">
        <v>2727</v>
      </c>
      <c r="AA83" t="s">
        <v>43</v>
      </c>
      <c r="AB83" t="s">
        <v>2728</v>
      </c>
      <c r="AC83" s="4" t="str">
        <f>VLOOKUP(Table136[[#This Row],[Capacitance]],Values!A$13:B$50,2,0)</f>
        <v>STOCK</v>
      </c>
      <c r="AE83" s="4" t="str">
        <f>CONCATENATE(Table136[[#This Row],[Capacitance]],Table136[[#This Row],[Stock]])</f>
        <v>0.22ÂuF</v>
      </c>
    </row>
    <row r="84" spans="1:31" hidden="1">
      <c r="A84" t="s">
        <v>2715</v>
      </c>
      <c r="B84" t="s">
        <v>2789</v>
      </c>
      <c r="C84" t="s">
        <v>3265</v>
      </c>
      <c r="D84" t="s">
        <v>3266</v>
      </c>
      <c r="E84" t="s">
        <v>2719</v>
      </c>
      <c r="F84" t="s">
        <v>3267</v>
      </c>
      <c r="G84">
        <v>5922</v>
      </c>
      <c r="H84">
        <v>0</v>
      </c>
      <c r="I84">
        <v>0.32</v>
      </c>
      <c r="J84">
        <v>0</v>
      </c>
      <c r="K84">
        <v>1</v>
      </c>
      <c r="L84" t="s">
        <v>2721</v>
      </c>
      <c r="M84" t="s">
        <v>2722</v>
      </c>
      <c r="N84" t="s">
        <v>6747</v>
      </c>
      <c r="O84" t="s">
        <v>37</v>
      </c>
      <c r="P84" t="s">
        <v>38</v>
      </c>
      <c r="Q84" t="s">
        <v>39</v>
      </c>
      <c r="R84" t="s">
        <v>2723</v>
      </c>
      <c r="S84" t="s">
        <v>41</v>
      </c>
      <c r="T84" t="s">
        <v>42</v>
      </c>
      <c r="U84" t="s">
        <v>43</v>
      </c>
      <c r="V84" t="s">
        <v>2724</v>
      </c>
      <c r="W84" t="s">
        <v>2792</v>
      </c>
      <c r="X84" t="s">
        <v>2726</v>
      </c>
      <c r="Y84" t="s">
        <v>43</v>
      </c>
      <c r="Z84" t="s">
        <v>2727</v>
      </c>
      <c r="AA84" t="s">
        <v>43</v>
      </c>
      <c r="AB84" t="s">
        <v>2728</v>
      </c>
      <c r="AC84" s="4" t="str">
        <f>VLOOKUP(Table136[[#This Row],[Capacitance]],Values!A$13:B$50,2,0)</f>
        <v>STOCK</v>
      </c>
      <c r="AE84" s="4" t="str">
        <f>CONCATENATE(Table136[[#This Row],[Capacitance]],Table136[[#This Row],[Stock]])</f>
        <v>0.33ÂuF</v>
      </c>
    </row>
    <row r="85" spans="1:31" hidden="1">
      <c r="A85" t="s">
        <v>2715</v>
      </c>
      <c r="B85" t="s">
        <v>2789</v>
      </c>
      <c r="C85" t="s">
        <v>3268</v>
      </c>
      <c r="D85" t="s">
        <v>3269</v>
      </c>
      <c r="E85" t="s">
        <v>2719</v>
      </c>
      <c r="F85" t="s">
        <v>3267</v>
      </c>
      <c r="G85">
        <v>9536</v>
      </c>
      <c r="H85">
        <v>0</v>
      </c>
      <c r="I85">
        <v>0.32</v>
      </c>
      <c r="J85">
        <v>0</v>
      </c>
      <c r="K85">
        <v>1</v>
      </c>
      <c r="L85" t="s">
        <v>2721</v>
      </c>
      <c r="M85" t="s">
        <v>2722</v>
      </c>
      <c r="N85" t="s">
        <v>6747</v>
      </c>
      <c r="O85" t="s">
        <v>37</v>
      </c>
      <c r="P85" t="s">
        <v>38</v>
      </c>
      <c r="Q85" t="s">
        <v>39</v>
      </c>
      <c r="R85" t="s">
        <v>2723</v>
      </c>
      <c r="S85" t="s">
        <v>41</v>
      </c>
      <c r="T85" t="s">
        <v>42</v>
      </c>
      <c r="U85" t="s">
        <v>43</v>
      </c>
      <c r="V85" t="s">
        <v>2724</v>
      </c>
      <c r="W85" t="s">
        <v>2792</v>
      </c>
      <c r="X85" t="s">
        <v>2726</v>
      </c>
      <c r="Y85" t="s">
        <v>43</v>
      </c>
      <c r="Z85" t="s">
        <v>3107</v>
      </c>
      <c r="AA85" t="s">
        <v>43</v>
      </c>
      <c r="AB85" t="s">
        <v>2728</v>
      </c>
      <c r="AC85" s="4" t="str">
        <f>VLOOKUP(Table136[[#This Row],[Capacitance]],Values!A$13:B$50,2,0)</f>
        <v>STOCK</v>
      </c>
      <c r="AE85" s="4" t="str">
        <f>CONCATENATE(Table136[[#This Row],[Capacitance]],Table136[[#This Row],[Stock]])</f>
        <v>0.33ÂuF</v>
      </c>
    </row>
    <row r="86" spans="1:31" hidden="1">
      <c r="A86" t="s">
        <v>2715</v>
      </c>
      <c r="B86" t="s">
        <v>2716</v>
      </c>
      <c r="C86" t="s">
        <v>3328</v>
      </c>
      <c r="D86" t="s">
        <v>3329</v>
      </c>
      <c r="E86" t="s">
        <v>2719</v>
      </c>
      <c r="F86" t="s">
        <v>3330</v>
      </c>
      <c r="G86">
        <v>5767</v>
      </c>
      <c r="H86">
        <v>0</v>
      </c>
      <c r="I86">
        <v>0.34</v>
      </c>
      <c r="J86">
        <v>0</v>
      </c>
      <c r="K86">
        <v>1</v>
      </c>
      <c r="L86" t="s">
        <v>2721</v>
      </c>
      <c r="M86" t="s">
        <v>2722</v>
      </c>
      <c r="N86" t="s">
        <v>6747</v>
      </c>
      <c r="O86" t="s">
        <v>37</v>
      </c>
      <c r="P86" t="s">
        <v>83</v>
      </c>
      <c r="Q86" t="s">
        <v>54</v>
      </c>
      <c r="R86" t="s">
        <v>2723</v>
      </c>
      <c r="S86" t="s">
        <v>55</v>
      </c>
      <c r="T86" t="s">
        <v>42</v>
      </c>
      <c r="U86" t="s">
        <v>43</v>
      </c>
      <c r="V86" t="s">
        <v>2724</v>
      </c>
      <c r="W86" t="s">
        <v>2725</v>
      </c>
      <c r="X86" t="s">
        <v>2726</v>
      </c>
      <c r="Y86" t="s">
        <v>43</v>
      </c>
      <c r="Z86" t="s">
        <v>3107</v>
      </c>
      <c r="AA86" t="s">
        <v>43</v>
      </c>
      <c r="AB86" t="s">
        <v>2728</v>
      </c>
      <c r="AC86" s="4" t="str">
        <f>VLOOKUP(Table136[[#This Row],[Capacitance]],Values!A$13:B$50,2,0)</f>
        <v>STOCK</v>
      </c>
      <c r="AE86" s="4" t="str">
        <f>CONCATENATE(Table136[[#This Row],[Capacitance]],Table136[[#This Row],[Stock]])</f>
        <v>0.33ÂuF</v>
      </c>
    </row>
    <row r="87" spans="1:31" hidden="1">
      <c r="A87" t="s">
        <v>2715</v>
      </c>
      <c r="B87" t="s">
        <v>2716</v>
      </c>
      <c r="C87" t="s">
        <v>3331</v>
      </c>
      <c r="D87" t="s">
        <v>3332</v>
      </c>
      <c r="E87" t="s">
        <v>2719</v>
      </c>
      <c r="F87" t="s">
        <v>3330</v>
      </c>
      <c r="G87">
        <v>5503</v>
      </c>
      <c r="H87">
        <v>0</v>
      </c>
      <c r="I87">
        <v>0.34</v>
      </c>
      <c r="J87">
        <v>0</v>
      </c>
      <c r="K87">
        <v>1</v>
      </c>
      <c r="L87" t="s">
        <v>2721</v>
      </c>
      <c r="M87" t="s">
        <v>2722</v>
      </c>
      <c r="N87" t="s">
        <v>6747</v>
      </c>
      <c r="O87" t="s">
        <v>37</v>
      </c>
      <c r="P87" t="s">
        <v>83</v>
      </c>
      <c r="Q87" t="s">
        <v>54</v>
      </c>
      <c r="R87" t="s">
        <v>2723</v>
      </c>
      <c r="S87" t="s">
        <v>55</v>
      </c>
      <c r="T87" t="s">
        <v>42</v>
      </c>
      <c r="U87" t="s">
        <v>43</v>
      </c>
      <c r="V87" t="s">
        <v>2724</v>
      </c>
      <c r="W87" t="s">
        <v>2725</v>
      </c>
      <c r="X87" t="s">
        <v>2726</v>
      </c>
      <c r="Y87" t="s">
        <v>43</v>
      </c>
      <c r="Z87" t="s">
        <v>2727</v>
      </c>
      <c r="AA87" t="s">
        <v>43</v>
      </c>
      <c r="AB87" t="s">
        <v>2728</v>
      </c>
      <c r="AC87" s="4" t="str">
        <f>VLOOKUP(Table136[[#This Row],[Capacitance]],Values!A$13:B$50,2,0)</f>
        <v>STOCK</v>
      </c>
      <c r="AE87" s="4" t="str">
        <f>CONCATENATE(Table136[[#This Row],[Capacitance]],Table136[[#This Row],[Stock]])</f>
        <v>0.33ÂuF</v>
      </c>
    </row>
    <row r="88" spans="1:31" hidden="1">
      <c r="A88" t="s">
        <v>2715</v>
      </c>
      <c r="B88" t="s">
        <v>2716</v>
      </c>
      <c r="C88" t="s">
        <v>3284</v>
      </c>
      <c r="D88" t="s">
        <v>3285</v>
      </c>
      <c r="E88" t="s">
        <v>2719</v>
      </c>
      <c r="F88" t="s">
        <v>3286</v>
      </c>
      <c r="G88">
        <v>1773</v>
      </c>
      <c r="H88">
        <v>0</v>
      </c>
      <c r="I88">
        <v>0.32</v>
      </c>
      <c r="J88">
        <v>0</v>
      </c>
      <c r="K88">
        <v>1</v>
      </c>
      <c r="L88" t="s">
        <v>2721</v>
      </c>
      <c r="M88" t="s">
        <v>2722</v>
      </c>
      <c r="N88" t="s">
        <v>6766</v>
      </c>
      <c r="O88" t="s">
        <v>37</v>
      </c>
      <c r="P88" t="s">
        <v>83</v>
      </c>
      <c r="Q88" t="s">
        <v>39</v>
      </c>
      <c r="R88" t="s">
        <v>2723</v>
      </c>
      <c r="S88" t="s">
        <v>41</v>
      </c>
      <c r="T88" t="s">
        <v>42</v>
      </c>
      <c r="U88" t="s">
        <v>43</v>
      </c>
      <c r="V88" t="s">
        <v>2724</v>
      </c>
      <c r="W88" t="s">
        <v>2725</v>
      </c>
      <c r="X88" t="s">
        <v>2726</v>
      </c>
      <c r="Y88" t="s">
        <v>43</v>
      </c>
      <c r="Z88" t="s">
        <v>3107</v>
      </c>
      <c r="AA88" t="s">
        <v>43</v>
      </c>
      <c r="AB88" t="s">
        <v>2728</v>
      </c>
      <c r="AC88" s="4" t="e">
        <f>VLOOKUP(Table136[[#This Row],[Capacitance]],Values!A$13:B$50,2,0)</f>
        <v>#N/A</v>
      </c>
      <c r="AE88" s="4" t="str">
        <f>CONCATENATE(Table136[[#This Row],[Capacitance]],Table136[[#This Row],[Stock]])</f>
        <v>0.47ÂuF</v>
      </c>
    </row>
    <row r="89" spans="1:31" hidden="1">
      <c r="A89" t="s">
        <v>2715</v>
      </c>
      <c r="B89" t="s">
        <v>2716</v>
      </c>
      <c r="C89" t="s">
        <v>3287</v>
      </c>
      <c r="D89" t="s">
        <v>3288</v>
      </c>
      <c r="E89" t="s">
        <v>2719</v>
      </c>
      <c r="F89" t="s">
        <v>3289</v>
      </c>
      <c r="G89">
        <v>1272</v>
      </c>
      <c r="H89">
        <v>0</v>
      </c>
      <c r="I89">
        <v>0.32</v>
      </c>
      <c r="J89">
        <v>0</v>
      </c>
      <c r="K89">
        <v>1</v>
      </c>
      <c r="L89" t="s">
        <v>2721</v>
      </c>
      <c r="M89" t="s">
        <v>2722</v>
      </c>
      <c r="N89" t="s">
        <v>6766</v>
      </c>
      <c r="O89" t="s">
        <v>37</v>
      </c>
      <c r="P89" t="s">
        <v>78</v>
      </c>
      <c r="Q89" t="s">
        <v>39</v>
      </c>
      <c r="R89" t="s">
        <v>2723</v>
      </c>
      <c r="S89" t="s">
        <v>41</v>
      </c>
      <c r="T89" t="s">
        <v>42</v>
      </c>
      <c r="U89" t="s">
        <v>43</v>
      </c>
      <c r="V89" t="s">
        <v>2724</v>
      </c>
      <c r="W89" t="s">
        <v>2725</v>
      </c>
      <c r="X89" t="s">
        <v>2726</v>
      </c>
      <c r="Y89" t="s">
        <v>43</v>
      </c>
      <c r="Z89" t="s">
        <v>2727</v>
      </c>
      <c r="AA89" t="s">
        <v>43</v>
      </c>
      <c r="AB89" t="s">
        <v>2728</v>
      </c>
      <c r="AC89" s="4" t="e">
        <f>VLOOKUP(Table136[[#This Row],[Capacitance]],Values!A$13:B$50,2,0)</f>
        <v>#N/A</v>
      </c>
      <c r="AE89" s="4" t="str">
        <f>CONCATENATE(Table136[[#This Row],[Capacitance]],Table136[[#This Row],[Stock]])</f>
        <v>0.47ÂuF</v>
      </c>
    </row>
    <row r="90" spans="1:31" hidden="1">
      <c r="A90" t="s">
        <v>2715</v>
      </c>
      <c r="B90" t="s">
        <v>2716</v>
      </c>
      <c r="C90" t="s">
        <v>3290</v>
      </c>
      <c r="D90" t="s">
        <v>3291</v>
      </c>
      <c r="E90" t="s">
        <v>2719</v>
      </c>
      <c r="F90" t="s">
        <v>3292</v>
      </c>
      <c r="G90">
        <v>1072</v>
      </c>
      <c r="H90">
        <v>0</v>
      </c>
      <c r="I90">
        <v>0.32</v>
      </c>
      <c r="J90">
        <v>0</v>
      </c>
      <c r="K90">
        <v>1</v>
      </c>
      <c r="L90" t="s">
        <v>2721</v>
      </c>
      <c r="M90" t="s">
        <v>2722</v>
      </c>
      <c r="N90" t="s">
        <v>6766</v>
      </c>
      <c r="O90" t="s">
        <v>37</v>
      </c>
      <c r="P90" t="s">
        <v>64</v>
      </c>
      <c r="Q90" t="s">
        <v>54</v>
      </c>
      <c r="R90" t="s">
        <v>2723</v>
      </c>
      <c r="S90" t="s">
        <v>55</v>
      </c>
      <c r="T90" t="s">
        <v>42</v>
      </c>
      <c r="U90" t="s">
        <v>43</v>
      </c>
      <c r="V90" t="s">
        <v>2724</v>
      </c>
      <c r="W90" t="s">
        <v>2725</v>
      </c>
      <c r="X90" t="s">
        <v>2726</v>
      </c>
      <c r="Y90" t="s">
        <v>43</v>
      </c>
      <c r="Z90" t="s">
        <v>3107</v>
      </c>
      <c r="AA90" t="s">
        <v>43</v>
      </c>
      <c r="AB90" t="s">
        <v>2728</v>
      </c>
      <c r="AC90" s="4" t="e">
        <f>VLOOKUP(Table136[[#This Row],[Capacitance]],Values!A$13:B$50,2,0)</f>
        <v>#N/A</v>
      </c>
      <c r="AE90" s="4" t="str">
        <f>CONCATENATE(Table136[[#This Row],[Capacitance]],Table136[[#This Row],[Stock]])</f>
        <v>0.47ÂuF</v>
      </c>
    </row>
    <row r="91" spans="1:31" hidden="1">
      <c r="A91" t="s">
        <v>2715</v>
      </c>
      <c r="B91" t="s">
        <v>2716</v>
      </c>
      <c r="C91" t="s">
        <v>4206</v>
      </c>
      <c r="D91" t="s">
        <v>4207</v>
      </c>
      <c r="E91" t="s">
        <v>2719</v>
      </c>
      <c r="F91" t="s">
        <v>3330</v>
      </c>
      <c r="G91">
        <v>919</v>
      </c>
      <c r="H91">
        <v>0</v>
      </c>
      <c r="I91">
        <v>0.32</v>
      </c>
      <c r="J91">
        <v>0</v>
      </c>
      <c r="K91">
        <v>1</v>
      </c>
      <c r="L91" t="s">
        <v>2721</v>
      </c>
      <c r="M91" t="s">
        <v>2722</v>
      </c>
      <c r="N91" t="s">
        <v>6747</v>
      </c>
      <c r="O91" t="s">
        <v>37</v>
      </c>
      <c r="P91" t="s">
        <v>83</v>
      </c>
      <c r="Q91" t="s">
        <v>39</v>
      </c>
      <c r="R91" t="s">
        <v>2723</v>
      </c>
      <c r="S91" t="s">
        <v>41</v>
      </c>
      <c r="T91" t="s">
        <v>42</v>
      </c>
      <c r="U91" t="s">
        <v>43</v>
      </c>
      <c r="V91" t="s">
        <v>2724</v>
      </c>
      <c r="W91" t="s">
        <v>2725</v>
      </c>
      <c r="X91" t="s">
        <v>2726</v>
      </c>
      <c r="Y91" t="s">
        <v>43</v>
      </c>
      <c r="Z91" t="s">
        <v>3107</v>
      </c>
      <c r="AA91" t="s">
        <v>43</v>
      </c>
      <c r="AB91" t="s">
        <v>2728</v>
      </c>
      <c r="AC91" s="4" t="str">
        <f>VLOOKUP(Table136[[#This Row],[Capacitance]],Values!A$13:B$50,2,0)</f>
        <v>STOCK</v>
      </c>
      <c r="AE91" s="4" t="str">
        <f>CONCATENATE(Table136[[#This Row],[Capacitance]],Table136[[#This Row],[Stock]])</f>
        <v>0.33ÂuF</v>
      </c>
    </row>
    <row r="92" spans="1:31" hidden="1">
      <c r="A92" t="s">
        <v>2715</v>
      </c>
      <c r="B92" t="s">
        <v>2716</v>
      </c>
      <c r="C92" t="s">
        <v>4311</v>
      </c>
      <c r="D92" t="s">
        <v>4312</v>
      </c>
      <c r="E92" t="s">
        <v>2719</v>
      </c>
      <c r="F92" t="s">
        <v>3330</v>
      </c>
      <c r="G92">
        <v>437</v>
      </c>
      <c r="H92">
        <v>0</v>
      </c>
      <c r="I92">
        <v>0.33</v>
      </c>
      <c r="J92">
        <v>0</v>
      </c>
      <c r="K92">
        <v>1</v>
      </c>
      <c r="L92" t="s">
        <v>2721</v>
      </c>
      <c r="M92" t="s">
        <v>2722</v>
      </c>
      <c r="N92" t="s">
        <v>6747</v>
      </c>
      <c r="O92" t="s">
        <v>37</v>
      </c>
      <c r="P92" t="s">
        <v>83</v>
      </c>
      <c r="Q92" t="s">
        <v>39</v>
      </c>
      <c r="R92" t="s">
        <v>2723</v>
      </c>
      <c r="S92" t="s">
        <v>41</v>
      </c>
      <c r="T92" t="s">
        <v>42</v>
      </c>
      <c r="U92" t="s">
        <v>43</v>
      </c>
      <c r="V92" t="s">
        <v>2724</v>
      </c>
      <c r="W92" t="s">
        <v>2725</v>
      </c>
      <c r="X92" t="s">
        <v>2726</v>
      </c>
      <c r="Y92" t="s">
        <v>43</v>
      </c>
      <c r="Z92" t="s">
        <v>2727</v>
      </c>
      <c r="AA92" t="s">
        <v>43</v>
      </c>
      <c r="AB92" t="s">
        <v>2728</v>
      </c>
      <c r="AC92" s="4" t="str">
        <f>VLOOKUP(Table136[[#This Row],[Capacitance]],Values!A$13:B$50,2,0)</f>
        <v>STOCK</v>
      </c>
      <c r="AE92" s="4" t="str">
        <f>CONCATENATE(Table136[[#This Row],[Capacitance]],Table136[[#This Row],[Stock]])</f>
        <v>0.33ÂuF</v>
      </c>
    </row>
    <row r="93" spans="1:31" hidden="1">
      <c r="A93" t="s">
        <v>2715</v>
      </c>
      <c r="B93" t="s">
        <v>2716</v>
      </c>
      <c r="C93" t="s">
        <v>3298</v>
      </c>
      <c r="D93" t="s">
        <v>3299</v>
      </c>
      <c r="E93" t="s">
        <v>2719</v>
      </c>
      <c r="F93" t="s">
        <v>3286</v>
      </c>
      <c r="G93">
        <v>3009</v>
      </c>
      <c r="H93">
        <v>0</v>
      </c>
      <c r="I93">
        <v>0.33</v>
      </c>
      <c r="J93">
        <v>0</v>
      </c>
      <c r="K93">
        <v>1</v>
      </c>
      <c r="L93" t="s">
        <v>2721</v>
      </c>
      <c r="M93" t="s">
        <v>2722</v>
      </c>
      <c r="N93" t="s">
        <v>6766</v>
      </c>
      <c r="O93" t="s">
        <v>37</v>
      </c>
      <c r="P93" t="s">
        <v>83</v>
      </c>
      <c r="Q93" t="s">
        <v>39</v>
      </c>
      <c r="R93" t="s">
        <v>2723</v>
      </c>
      <c r="S93" t="s">
        <v>41</v>
      </c>
      <c r="T93" t="s">
        <v>42</v>
      </c>
      <c r="U93" t="s">
        <v>43</v>
      </c>
      <c r="V93" t="s">
        <v>2724</v>
      </c>
      <c r="W93" t="s">
        <v>2725</v>
      </c>
      <c r="X93" t="s">
        <v>2726</v>
      </c>
      <c r="Y93" t="s">
        <v>43</v>
      </c>
      <c r="Z93" t="s">
        <v>2727</v>
      </c>
      <c r="AA93" t="s">
        <v>43</v>
      </c>
      <c r="AB93" t="s">
        <v>2728</v>
      </c>
      <c r="AC93" s="4" t="e">
        <f>VLOOKUP(Table136[[#This Row],[Capacitance]],Values!A$13:B$50,2,0)</f>
        <v>#N/A</v>
      </c>
      <c r="AE93" s="4" t="str">
        <f>CONCATENATE(Table136[[#This Row],[Capacitance]],Table136[[#This Row],[Stock]])</f>
        <v>0.47ÂuF</v>
      </c>
    </row>
    <row r="94" spans="1:31" hidden="1">
      <c r="A94" t="s">
        <v>2793</v>
      </c>
      <c r="B94" t="s">
        <v>2716</v>
      </c>
      <c r="C94" t="s">
        <v>3391</v>
      </c>
      <c r="D94" t="s">
        <v>3392</v>
      </c>
      <c r="E94" t="s">
        <v>2719</v>
      </c>
      <c r="F94" t="s">
        <v>3068</v>
      </c>
      <c r="G94">
        <v>1403</v>
      </c>
      <c r="H94">
        <v>0</v>
      </c>
      <c r="I94">
        <v>0.35</v>
      </c>
      <c r="J94">
        <v>0</v>
      </c>
      <c r="K94">
        <v>1</v>
      </c>
      <c r="L94" t="s">
        <v>2721</v>
      </c>
      <c r="M94" t="s">
        <v>2722</v>
      </c>
      <c r="N94" t="s">
        <v>362</v>
      </c>
      <c r="O94" t="s">
        <v>72</v>
      </c>
      <c r="P94" t="s">
        <v>287</v>
      </c>
      <c r="Q94" t="s">
        <v>73</v>
      </c>
      <c r="R94" t="s">
        <v>2723</v>
      </c>
      <c r="S94" t="s">
        <v>41</v>
      </c>
      <c r="T94" t="s">
        <v>42</v>
      </c>
      <c r="U94" t="s">
        <v>43</v>
      </c>
      <c r="V94" t="s">
        <v>2724</v>
      </c>
      <c r="W94" t="s">
        <v>2725</v>
      </c>
      <c r="X94" t="s">
        <v>2726</v>
      </c>
      <c r="Y94" t="s">
        <v>43</v>
      </c>
      <c r="Z94" t="s">
        <v>3107</v>
      </c>
      <c r="AA94" t="s">
        <v>43</v>
      </c>
      <c r="AB94" t="s">
        <v>2728</v>
      </c>
      <c r="AC94" s="4" t="str">
        <f>VLOOKUP(Table136[[#This Row],[Capacitance]],Values!A$13:B$50,2,0)</f>
        <v>STOCK</v>
      </c>
      <c r="AD94" t="s">
        <v>1247</v>
      </c>
      <c r="AE94" s="4" t="str">
        <f>CONCATENATE(Table136[[#This Row],[Capacitance]],Table136[[#This Row],[Stock]])</f>
        <v>470pFSTOCK</v>
      </c>
    </row>
    <row r="95" spans="1:31" hidden="1">
      <c r="A95" t="s">
        <v>2715</v>
      </c>
      <c r="B95" t="s">
        <v>2716</v>
      </c>
      <c r="C95" t="s">
        <v>3318</v>
      </c>
      <c r="D95" t="s">
        <v>3319</v>
      </c>
      <c r="E95" t="s">
        <v>2719</v>
      </c>
      <c r="F95" t="s">
        <v>3320</v>
      </c>
      <c r="G95">
        <v>1178</v>
      </c>
      <c r="H95">
        <v>0</v>
      </c>
      <c r="I95">
        <v>0.33</v>
      </c>
      <c r="J95">
        <v>0</v>
      </c>
      <c r="K95">
        <v>1</v>
      </c>
      <c r="L95" t="s">
        <v>2721</v>
      </c>
      <c r="M95" t="s">
        <v>2722</v>
      </c>
      <c r="N95" t="s">
        <v>6747</v>
      </c>
      <c r="O95" t="s">
        <v>37</v>
      </c>
      <c r="P95" t="s">
        <v>78</v>
      </c>
      <c r="Q95" t="s">
        <v>39</v>
      </c>
      <c r="R95" t="s">
        <v>2723</v>
      </c>
      <c r="S95" t="s">
        <v>41</v>
      </c>
      <c r="T95" t="s">
        <v>42</v>
      </c>
      <c r="U95" t="s">
        <v>43</v>
      </c>
      <c r="V95" t="s">
        <v>2724</v>
      </c>
      <c r="W95" t="s">
        <v>2725</v>
      </c>
      <c r="X95" t="s">
        <v>2726</v>
      </c>
      <c r="Y95" t="s">
        <v>43</v>
      </c>
      <c r="Z95" t="s">
        <v>2727</v>
      </c>
      <c r="AA95" t="s">
        <v>43</v>
      </c>
      <c r="AB95" t="s">
        <v>2728</v>
      </c>
      <c r="AC95" s="4" t="str">
        <f>VLOOKUP(Table136[[#This Row],[Capacitance]],Values!A$13:B$50,2,0)</f>
        <v>STOCK</v>
      </c>
      <c r="AE95" s="4" t="str">
        <f>CONCATENATE(Table136[[#This Row],[Capacitance]],Table136[[#This Row],[Stock]])</f>
        <v>0.33ÂuF</v>
      </c>
    </row>
    <row r="96" spans="1:31" hidden="1">
      <c r="A96" t="s">
        <v>2715</v>
      </c>
      <c r="B96" t="s">
        <v>2716</v>
      </c>
      <c r="C96" t="s">
        <v>3304</v>
      </c>
      <c r="D96" t="s">
        <v>3305</v>
      </c>
      <c r="E96" t="s">
        <v>2719</v>
      </c>
      <c r="F96" t="s">
        <v>2921</v>
      </c>
      <c r="G96">
        <v>2559</v>
      </c>
      <c r="H96">
        <v>0</v>
      </c>
      <c r="I96">
        <v>0.33</v>
      </c>
      <c r="J96">
        <v>0</v>
      </c>
      <c r="K96">
        <v>1</v>
      </c>
      <c r="L96" t="s">
        <v>2721</v>
      </c>
      <c r="M96" t="s">
        <v>2722</v>
      </c>
      <c r="N96" t="s">
        <v>95</v>
      </c>
      <c r="O96" t="s">
        <v>72</v>
      </c>
      <c r="P96" t="s">
        <v>38</v>
      </c>
      <c r="Q96" t="s">
        <v>73</v>
      </c>
      <c r="R96" t="s">
        <v>2723</v>
      </c>
      <c r="S96" t="s">
        <v>41</v>
      </c>
      <c r="T96" t="s">
        <v>42</v>
      </c>
      <c r="U96" t="s">
        <v>43</v>
      </c>
      <c r="V96" t="s">
        <v>2724</v>
      </c>
      <c r="W96" t="s">
        <v>2725</v>
      </c>
      <c r="X96" t="s">
        <v>2726</v>
      </c>
      <c r="Y96" t="s">
        <v>43</v>
      </c>
      <c r="Z96" t="s">
        <v>3107</v>
      </c>
      <c r="AA96" t="s">
        <v>43</v>
      </c>
      <c r="AB96" t="s">
        <v>2728</v>
      </c>
      <c r="AC96" s="4" t="e">
        <f>VLOOKUP(Table136[[#This Row],[Capacitance]],Values!A$13:B$50,2,0)</f>
        <v>#N/A</v>
      </c>
      <c r="AE96" s="4" t="str">
        <f>CONCATENATE(Table136[[#This Row],[Capacitance]],Table136[[#This Row],[Stock]])</f>
        <v>6800pF</v>
      </c>
    </row>
    <row r="97" spans="1:31" hidden="1">
      <c r="A97" t="s">
        <v>2793</v>
      </c>
      <c r="B97" t="s">
        <v>2789</v>
      </c>
      <c r="C97" t="s">
        <v>3306</v>
      </c>
      <c r="D97" t="s">
        <v>3307</v>
      </c>
      <c r="E97" t="s">
        <v>2719</v>
      </c>
      <c r="F97" t="s">
        <v>3308</v>
      </c>
      <c r="G97">
        <v>2207</v>
      </c>
      <c r="H97">
        <v>0</v>
      </c>
      <c r="I97">
        <v>0.33</v>
      </c>
      <c r="J97">
        <v>0</v>
      </c>
      <c r="K97">
        <v>1</v>
      </c>
      <c r="L97" t="s">
        <v>2721</v>
      </c>
      <c r="M97" t="s">
        <v>2722</v>
      </c>
      <c r="N97" t="s">
        <v>6756</v>
      </c>
      <c r="O97" t="s">
        <v>37</v>
      </c>
      <c r="P97" t="s">
        <v>287</v>
      </c>
      <c r="Q97" t="s">
        <v>39</v>
      </c>
      <c r="R97" t="s">
        <v>2723</v>
      </c>
      <c r="S97" t="s">
        <v>41</v>
      </c>
      <c r="T97" t="s">
        <v>42</v>
      </c>
      <c r="U97" t="s">
        <v>43</v>
      </c>
      <c r="V97" t="s">
        <v>2724</v>
      </c>
      <c r="W97" t="s">
        <v>2792</v>
      </c>
      <c r="X97" t="s">
        <v>2726</v>
      </c>
      <c r="Y97" t="s">
        <v>43</v>
      </c>
      <c r="Z97" t="s">
        <v>2727</v>
      </c>
      <c r="AA97" t="s">
        <v>43</v>
      </c>
      <c r="AB97" t="s">
        <v>2728</v>
      </c>
      <c r="AC97" s="4" t="e">
        <f>VLOOKUP(Table136[[#This Row],[Capacitance]],Values!A$13:B$50,2,0)</f>
        <v>#N/A</v>
      </c>
      <c r="AE97" s="4" t="str">
        <f>CONCATENATE(Table136[[#This Row],[Capacitance]],Table136[[#This Row],[Stock]])</f>
        <v>0.022ÂuF</v>
      </c>
    </row>
    <row r="98" spans="1:31" hidden="1">
      <c r="A98" t="s">
        <v>2715</v>
      </c>
      <c r="B98" t="s">
        <v>2716</v>
      </c>
      <c r="C98" t="s">
        <v>4292</v>
      </c>
      <c r="D98" t="s">
        <v>4293</v>
      </c>
      <c r="E98" t="s">
        <v>2719</v>
      </c>
      <c r="F98" t="s">
        <v>3320</v>
      </c>
      <c r="G98">
        <v>514</v>
      </c>
      <c r="H98">
        <v>0</v>
      </c>
      <c r="I98">
        <v>0.32</v>
      </c>
      <c r="J98">
        <v>0</v>
      </c>
      <c r="K98">
        <v>1</v>
      </c>
      <c r="L98" t="s">
        <v>2721</v>
      </c>
      <c r="M98" t="s">
        <v>2722</v>
      </c>
      <c r="N98" t="s">
        <v>6747</v>
      </c>
      <c r="O98" t="s">
        <v>37</v>
      </c>
      <c r="P98" t="s">
        <v>78</v>
      </c>
      <c r="Q98" t="s">
        <v>39</v>
      </c>
      <c r="R98" t="s">
        <v>2723</v>
      </c>
      <c r="S98" t="s">
        <v>41</v>
      </c>
      <c r="T98" t="s">
        <v>42</v>
      </c>
      <c r="U98" t="s">
        <v>43</v>
      </c>
      <c r="V98" t="s">
        <v>2724</v>
      </c>
      <c r="W98" t="s">
        <v>2725</v>
      </c>
      <c r="X98" t="s">
        <v>2726</v>
      </c>
      <c r="Y98" t="s">
        <v>43</v>
      </c>
      <c r="Z98" t="s">
        <v>3107</v>
      </c>
      <c r="AA98" t="s">
        <v>43</v>
      </c>
      <c r="AB98" t="s">
        <v>2728</v>
      </c>
      <c r="AC98" s="4" t="str">
        <f>VLOOKUP(Table136[[#This Row],[Capacitance]],Values!A$13:B$50,2,0)</f>
        <v>STOCK</v>
      </c>
      <c r="AE98" s="4" t="str">
        <f>CONCATENATE(Table136[[#This Row],[Capacitance]],Table136[[#This Row],[Stock]])</f>
        <v>0.33ÂuF</v>
      </c>
    </row>
    <row r="99" spans="1:31" hidden="1">
      <c r="A99" t="s">
        <v>2715</v>
      </c>
      <c r="B99" t="s">
        <v>2716</v>
      </c>
      <c r="C99" t="s">
        <v>4298</v>
      </c>
      <c r="D99" t="s">
        <v>4299</v>
      </c>
      <c r="E99" t="s">
        <v>2719</v>
      </c>
      <c r="F99" t="s">
        <v>4300</v>
      </c>
      <c r="G99">
        <v>159</v>
      </c>
      <c r="H99">
        <v>0</v>
      </c>
      <c r="I99">
        <v>0.32</v>
      </c>
      <c r="J99">
        <v>0</v>
      </c>
      <c r="K99">
        <v>1</v>
      </c>
      <c r="L99" t="s">
        <v>2721</v>
      </c>
      <c r="M99" t="s">
        <v>2722</v>
      </c>
      <c r="N99" t="s">
        <v>6747</v>
      </c>
      <c r="O99" t="s">
        <v>37</v>
      </c>
      <c r="P99" t="s">
        <v>64</v>
      </c>
      <c r="Q99" t="s">
        <v>54</v>
      </c>
      <c r="R99" t="s">
        <v>2723</v>
      </c>
      <c r="S99" t="s">
        <v>55</v>
      </c>
      <c r="T99" t="s">
        <v>42</v>
      </c>
      <c r="U99" t="s">
        <v>43</v>
      </c>
      <c r="V99" t="s">
        <v>2724</v>
      </c>
      <c r="W99" t="s">
        <v>2725</v>
      </c>
      <c r="X99" t="s">
        <v>2726</v>
      </c>
      <c r="Y99" t="s">
        <v>43</v>
      </c>
      <c r="Z99" t="s">
        <v>2727</v>
      </c>
      <c r="AA99" t="s">
        <v>43</v>
      </c>
      <c r="AB99" t="s">
        <v>2728</v>
      </c>
      <c r="AC99" s="4" t="str">
        <f>VLOOKUP(Table136[[#This Row],[Capacitance]],Values!A$13:B$50,2,0)</f>
        <v>STOCK</v>
      </c>
      <c r="AE99" s="4" t="str">
        <f>CONCATENATE(Table136[[#This Row],[Capacitance]],Table136[[#This Row],[Stock]])</f>
        <v>0.33ÂuF</v>
      </c>
    </row>
    <row r="100" spans="1:31" hidden="1">
      <c r="A100" t="s">
        <v>2715</v>
      </c>
      <c r="B100" t="s">
        <v>2716</v>
      </c>
      <c r="C100" t="s">
        <v>4301</v>
      </c>
      <c r="D100" t="s">
        <v>4302</v>
      </c>
      <c r="E100" t="s">
        <v>2719</v>
      </c>
      <c r="F100" t="s">
        <v>4300</v>
      </c>
      <c r="G100">
        <v>992</v>
      </c>
      <c r="H100">
        <v>0</v>
      </c>
      <c r="I100">
        <v>0.33</v>
      </c>
      <c r="J100">
        <v>0</v>
      </c>
      <c r="K100">
        <v>1</v>
      </c>
      <c r="L100" t="s">
        <v>2721</v>
      </c>
      <c r="M100" t="s">
        <v>2722</v>
      </c>
      <c r="N100" t="s">
        <v>6747</v>
      </c>
      <c r="O100" t="s">
        <v>37</v>
      </c>
      <c r="P100" t="s">
        <v>64</v>
      </c>
      <c r="Q100" t="s">
        <v>54</v>
      </c>
      <c r="R100" t="s">
        <v>2723</v>
      </c>
      <c r="S100" t="s">
        <v>55</v>
      </c>
      <c r="T100" t="s">
        <v>42</v>
      </c>
      <c r="U100" t="s">
        <v>43</v>
      </c>
      <c r="V100" t="s">
        <v>2724</v>
      </c>
      <c r="W100" t="s">
        <v>2725</v>
      </c>
      <c r="X100" t="s">
        <v>2726</v>
      </c>
      <c r="Y100" t="s">
        <v>43</v>
      </c>
      <c r="Z100" t="s">
        <v>3107</v>
      </c>
      <c r="AA100" t="s">
        <v>43</v>
      </c>
      <c r="AB100" t="s">
        <v>2728</v>
      </c>
      <c r="AC100" s="4" t="str">
        <f>VLOOKUP(Table136[[#This Row],[Capacitance]],Values!A$13:B$50,2,0)</f>
        <v>STOCK</v>
      </c>
      <c r="AE100" s="4" t="str">
        <f>CONCATENATE(Table136[[#This Row],[Capacitance]],Table136[[#This Row],[Stock]])</f>
        <v>0.33ÂuF</v>
      </c>
    </row>
    <row r="101" spans="1:31" hidden="1">
      <c r="A101" t="s">
        <v>2793</v>
      </c>
      <c r="B101" t="s">
        <v>2876</v>
      </c>
      <c r="C101" t="s">
        <v>3767</v>
      </c>
      <c r="D101" t="s">
        <v>3768</v>
      </c>
      <c r="E101" t="s">
        <v>2719</v>
      </c>
      <c r="F101" t="s">
        <v>3769</v>
      </c>
      <c r="G101">
        <v>1990</v>
      </c>
      <c r="H101">
        <v>0</v>
      </c>
      <c r="I101">
        <v>0.45</v>
      </c>
      <c r="J101">
        <v>0</v>
      </c>
      <c r="K101">
        <v>1</v>
      </c>
      <c r="L101" t="s">
        <v>2721</v>
      </c>
      <c r="M101" t="s">
        <v>2722</v>
      </c>
      <c r="N101" t="s">
        <v>6747</v>
      </c>
      <c r="O101" t="s">
        <v>37</v>
      </c>
      <c r="P101" t="s">
        <v>178</v>
      </c>
      <c r="Q101" t="s">
        <v>1060</v>
      </c>
      <c r="R101" t="s">
        <v>2723</v>
      </c>
      <c r="S101" t="s">
        <v>41</v>
      </c>
      <c r="T101" t="s">
        <v>42</v>
      </c>
      <c r="U101" t="s">
        <v>43</v>
      </c>
      <c r="V101" t="s">
        <v>2724</v>
      </c>
      <c r="W101" t="s">
        <v>2880</v>
      </c>
      <c r="X101" t="s">
        <v>2726</v>
      </c>
      <c r="Y101" t="s">
        <v>43</v>
      </c>
      <c r="Z101" t="s">
        <v>2727</v>
      </c>
      <c r="AA101" t="s">
        <v>43</v>
      </c>
      <c r="AB101" t="s">
        <v>2728</v>
      </c>
      <c r="AC101" s="4" t="str">
        <f>VLOOKUP(Table136[[#This Row],[Capacitance]],Values!A$13:B$50,2,0)</f>
        <v>STOCK</v>
      </c>
      <c r="AE101" s="4" t="str">
        <f>CONCATENATE(Table136[[#This Row],[Capacitance]],Table136[[#This Row],[Stock]])</f>
        <v>0.33ÂuF</v>
      </c>
    </row>
    <row r="102" spans="1:31" hidden="1">
      <c r="A102" t="s">
        <v>2793</v>
      </c>
      <c r="B102" t="s">
        <v>2794</v>
      </c>
      <c r="C102" t="s">
        <v>3849</v>
      </c>
      <c r="D102" t="s">
        <v>3850</v>
      </c>
      <c r="E102" t="s">
        <v>2719</v>
      </c>
      <c r="F102" t="s">
        <v>3769</v>
      </c>
      <c r="G102">
        <v>1493</v>
      </c>
      <c r="H102">
        <v>0</v>
      </c>
      <c r="I102">
        <v>0.52</v>
      </c>
      <c r="J102">
        <v>0</v>
      </c>
      <c r="K102">
        <v>1</v>
      </c>
      <c r="L102" t="s">
        <v>2721</v>
      </c>
      <c r="M102" t="s">
        <v>2722</v>
      </c>
      <c r="N102" t="s">
        <v>6747</v>
      </c>
      <c r="O102" t="s">
        <v>37</v>
      </c>
      <c r="P102" t="s">
        <v>178</v>
      </c>
      <c r="Q102" t="s">
        <v>39</v>
      </c>
      <c r="R102" t="s">
        <v>2723</v>
      </c>
      <c r="S102" t="s">
        <v>41</v>
      </c>
      <c r="T102" t="s">
        <v>42</v>
      </c>
      <c r="U102" t="s">
        <v>43</v>
      </c>
      <c r="V102" t="s">
        <v>2724</v>
      </c>
      <c r="W102" t="s">
        <v>2798</v>
      </c>
      <c r="X102" t="s">
        <v>2799</v>
      </c>
      <c r="Y102" t="s">
        <v>43</v>
      </c>
      <c r="Z102" t="s">
        <v>3107</v>
      </c>
      <c r="AA102" t="s">
        <v>43</v>
      </c>
      <c r="AB102" t="s">
        <v>2728</v>
      </c>
      <c r="AC102" s="4" t="str">
        <f>VLOOKUP(Table136[[#This Row],[Capacitance]],Values!A$13:B$50,2,0)</f>
        <v>STOCK</v>
      </c>
      <c r="AE102" s="4" t="str">
        <f>CONCATENATE(Table136[[#This Row],[Capacitance]],Table136[[#This Row],[Stock]])</f>
        <v>0.33ÂuF</v>
      </c>
    </row>
    <row r="103" spans="1:31" hidden="1">
      <c r="A103" t="s">
        <v>2793</v>
      </c>
      <c r="B103" t="s">
        <v>2806</v>
      </c>
      <c r="C103" t="s">
        <v>4079</v>
      </c>
      <c r="D103" t="s">
        <v>4080</v>
      </c>
      <c r="E103" t="s">
        <v>2719</v>
      </c>
      <c r="F103" t="s">
        <v>3769</v>
      </c>
      <c r="G103">
        <v>1589</v>
      </c>
      <c r="H103">
        <v>0</v>
      </c>
      <c r="I103">
        <v>0.66</v>
      </c>
      <c r="J103">
        <v>0</v>
      </c>
      <c r="K103">
        <v>1</v>
      </c>
      <c r="L103" t="s">
        <v>2721</v>
      </c>
      <c r="M103" t="s">
        <v>2722</v>
      </c>
      <c r="N103" t="s">
        <v>6747</v>
      </c>
      <c r="O103" t="s">
        <v>37</v>
      </c>
      <c r="P103" t="s">
        <v>178</v>
      </c>
      <c r="Q103" t="s">
        <v>39</v>
      </c>
      <c r="R103" t="s">
        <v>2723</v>
      </c>
      <c r="S103" t="s">
        <v>41</v>
      </c>
      <c r="T103" t="s">
        <v>42</v>
      </c>
      <c r="U103" t="s">
        <v>43</v>
      </c>
      <c r="V103" t="s">
        <v>2724</v>
      </c>
      <c r="W103" t="s">
        <v>2809</v>
      </c>
      <c r="X103" t="s">
        <v>2810</v>
      </c>
      <c r="Y103" t="s">
        <v>43</v>
      </c>
      <c r="Z103" t="s">
        <v>2727</v>
      </c>
      <c r="AA103" t="s">
        <v>43</v>
      </c>
      <c r="AB103" t="s">
        <v>2728</v>
      </c>
      <c r="AC103" s="4" t="str">
        <f>VLOOKUP(Table136[[#This Row],[Capacitance]],Values!A$13:B$50,2,0)</f>
        <v>STOCK</v>
      </c>
      <c r="AE103" s="4" t="str">
        <f>CONCATENATE(Table136[[#This Row],[Capacitance]],Table136[[#This Row],[Stock]])</f>
        <v>0.33ÂuF</v>
      </c>
    </row>
    <row r="104" spans="1:31" hidden="1">
      <c r="A104" t="s">
        <v>2793</v>
      </c>
      <c r="B104" t="s">
        <v>2789</v>
      </c>
      <c r="C104" t="s">
        <v>4353</v>
      </c>
      <c r="D104" t="s">
        <v>4354</v>
      </c>
      <c r="E104" t="s">
        <v>2719</v>
      </c>
      <c r="F104" t="s">
        <v>3769</v>
      </c>
      <c r="G104">
        <v>897</v>
      </c>
      <c r="H104">
        <v>0</v>
      </c>
      <c r="I104">
        <v>0.45</v>
      </c>
      <c r="J104">
        <v>0</v>
      </c>
      <c r="K104">
        <v>1</v>
      </c>
      <c r="L104" t="s">
        <v>2721</v>
      </c>
      <c r="M104" t="s">
        <v>2722</v>
      </c>
      <c r="N104" t="s">
        <v>6747</v>
      </c>
      <c r="O104" t="s">
        <v>37</v>
      </c>
      <c r="P104" t="s">
        <v>178</v>
      </c>
      <c r="Q104" t="s">
        <v>1060</v>
      </c>
      <c r="R104" t="s">
        <v>2723</v>
      </c>
      <c r="S104" t="s">
        <v>41</v>
      </c>
      <c r="T104" t="s">
        <v>42</v>
      </c>
      <c r="U104" t="s">
        <v>43</v>
      </c>
      <c r="V104" t="s">
        <v>2724</v>
      </c>
      <c r="W104" t="s">
        <v>2880</v>
      </c>
      <c r="X104" t="s">
        <v>2726</v>
      </c>
      <c r="Y104" t="s">
        <v>43</v>
      </c>
      <c r="Z104" t="s">
        <v>3107</v>
      </c>
      <c r="AA104" t="s">
        <v>43</v>
      </c>
      <c r="AB104" t="s">
        <v>2728</v>
      </c>
      <c r="AC104" s="4" t="str">
        <f>VLOOKUP(Table136[[#This Row],[Capacitance]],Values!A$13:B$50,2,0)</f>
        <v>STOCK</v>
      </c>
      <c r="AE104" s="4" t="str">
        <f>CONCATENATE(Table136[[#This Row],[Capacitance]],Table136[[#This Row],[Stock]])</f>
        <v>0.33ÂuF</v>
      </c>
    </row>
    <row r="105" spans="1:31" hidden="1">
      <c r="A105" t="s">
        <v>2793</v>
      </c>
      <c r="B105" t="s">
        <v>2794</v>
      </c>
      <c r="C105" t="s">
        <v>4570</v>
      </c>
      <c r="D105" t="s">
        <v>4571</v>
      </c>
      <c r="E105" t="s">
        <v>2719</v>
      </c>
      <c r="F105" t="s">
        <v>3769</v>
      </c>
      <c r="G105">
        <v>0</v>
      </c>
      <c r="H105">
        <v>0</v>
      </c>
      <c r="I105">
        <v>0.53</v>
      </c>
      <c r="J105">
        <v>0</v>
      </c>
      <c r="K105">
        <v>1</v>
      </c>
      <c r="L105" t="s">
        <v>2721</v>
      </c>
      <c r="M105" t="s">
        <v>2722</v>
      </c>
      <c r="N105" t="s">
        <v>6747</v>
      </c>
      <c r="O105" t="s">
        <v>37</v>
      </c>
      <c r="P105" t="s">
        <v>178</v>
      </c>
      <c r="Q105" t="s">
        <v>39</v>
      </c>
      <c r="R105" t="s">
        <v>2723</v>
      </c>
      <c r="S105" t="s">
        <v>41</v>
      </c>
      <c r="T105" t="s">
        <v>42</v>
      </c>
      <c r="U105" t="s">
        <v>43</v>
      </c>
      <c r="V105" t="s">
        <v>2724</v>
      </c>
      <c r="W105" t="s">
        <v>2798</v>
      </c>
      <c r="X105" t="s">
        <v>2799</v>
      </c>
      <c r="Y105" t="s">
        <v>43</v>
      </c>
      <c r="Z105" t="s">
        <v>2727</v>
      </c>
      <c r="AA105" t="s">
        <v>43</v>
      </c>
      <c r="AB105" t="s">
        <v>2728</v>
      </c>
      <c r="AC105" s="4" t="str">
        <f>VLOOKUP(Table136[[#This Row],[Capacitance]],Values!A$13:B$50,2,0)</f>
        <v>STOCK</v>
      </c>
      <c r="AE105" s="4" t="str">
        <f>CONCATENATE(Table136[[#This Row],[Capacitance]],Table136[[#This Row],[Stock]])</f>
        <v>0.33ÂuF</v>
      </c>
    </row>
    <row r="106" spans="1:31" hidden="1">
      <c r="A106" t="s">
        <v>2793</v>
      </c>
      <c r="B106" t="s">
        <v>2806</v>
      </c>
      <c r="C106" t="s">
        <v>4576</v>
      </c>
      <c r="D106" t="s">
        <v>4577</v>
      </c>
      <c r="E106" t="s">
        <v>2719</v>
      </c>
      <c r="F106" t="s">
        <v>3769</v>
      </c>
      <c r="G106">
        <v>0</v>
      </c>
      <c r="H106">
        <v>0</v>
      </c>
      <c r="I106">
        <v>0.66</v>
      </c>
      <c r="J106">
        <v>0</v>
      </c>
      <c r="K106">
        <v>1</v>
      </c>
      <c r="L106" t="s">
        <v>2721</v>
      </c>
      <c r="M106" t="s">
        <v>2722</v>
      </c>
      <c r="N106" t="s">
        <v>6747</v>
      </c>
      <c r="O106" t="s">
        <v>37</v>
      </c>
      <c r="P106" t="s">
        <v>178</v>
      </c>
      <c r="Q106" t="s">
        <v>39</v>
      </c>
      <c r="R106" t="s">
        <v>2723</v>
      </c>
      <c r="S106" t="s">
        <v>41</v>
      </c>
      <c r="T106" t="s">
        <v>42</v>
      </c>
      <c r="U106" t="s">
        <v>43</v>
      </c>
      <c r="V106" t="s">
        <v>2724</v>
      </c>
      <c r="W106" t="s">
        <v>2809</v>
      </c>
      <c r="X106" t="s">
        <v>2810</v>
      </c>
      <c r="Y106" t="s">
        <v>43</v>
      </c>
      <c r="Z106" t="s">
        <v>3107</v>
      </c>
      <c r="AA106" t="s">
        <v>43</v>
      </c>
      <c r="AB106" t="s">
        <v>2728</v>
      </c>
      <c r="AC106" s="4" t="str">
        <f>VLOOKUP(Table136[[#This Row],[Capacitance]],Values!A$13:B$50,2,0)</f>
        <v>STOCK</v>
      </c>
      <c r="AE106" s="4" t="str">
        <f>CONCATENATE(Table136[[#This Row],[Capacitance]],Table136[[#This Row],[Stock]])</f>
        <v>0.33ÂuF</v>
      </c>
    </row>
    <row r="107" spans="1:31" hidden="1">
      <c r="A107" t="s">
        <v>2793</v>
      </c>
      <c r="B107" t="s">
        <v>3135</v>
      </c>
      <c r="C107" t="s">
        <v>3136</v>
      </c>
      <c r="D107" t="s">
        <v>3137</v>
      </c>
      <c r="E107" t="s">
        <v>2719</v>
      </c>
      <c r="F107" t="s">
        <v>3138</v>
      </c>
      <c r="G107">
        <v>11835</v>
      </c>
      <c r="H107">
        <v>0</v>
      </c>
      <c r="I107">
        <v>1.27</v>
      </c>
      <c r="J107">
        <v>0</v>
      </c>
      <c r="K107">
        <v>1</v>
      </c>
      <c r="L107" t="s">
        <v>2721</v>
      </c>
      <c r="M107" t="s">
        <v>2722</v>
      </c>
      <c r="N107" t="s">
        <v>36</v>
      </c>
      <c r="O107" t="s">
        <v>72</v>
      </c>
      <c r="P107" t="s">
        <v>3113</v>
      </c>
      <c r="Q107" t="s">
        <v>73</v>
      </c>
      <c r="R107" t="s">
        <v>2723</v>
      </c>
      <c r="S107" t="s">
        <v>41</v>
      </c>
      <c r="T107" t="s">
        <v>42</v>
      </c>
      <c r="U107" t="s">
        <v>43</v>
      </c>
      <c r="V107" t="s">
        <v>2724</v>
      </c>
      <c r="W107" t="s">
        <v>3139</v>
      </c>
      <c r="X107" t="s">
        <v>3140</v>
      </c>
      <c r="Y107" t="s">
        <v>43</v>
      </c>
      <c r="Z107" t="s">
        <v>3107</v>
      </c>
      <c r="AA107" t="s">
        <v>43</v>
      </c>
      <c r="AB107" t="s">
        <v>2728</v>
      </c>
      <c r="AC107" s="4" t="str">
        <f>VLOOKUP(Table136[[#This Row],[Capacitance]],Values!A$13:B$50,2,0)</f>
        <v>STOCK</v>
      </c>
      <c r="AE107" s="4" t="str">
        <f>CONCATENATE(Table136[[#This Row],[Capacitance]],Table136[[#This Row],[Stock]])</f>
        <v>10000pF</v>
      </c>
    </row>
    <row r="108" spans="1:31" hidden="1">
      <c r="A108" t="s">
        <v>2715</v>
      </c>
      <c r="B108" t="s">
        <v>2789</v>
      </c>
      <c r="C108" t="s">
        <v>3108</v>
      </c>
      <c r="D108" t="s">
        <v>3109</v>
      </c>
      <c r="E108" t="s">
        <v>2719</v>
      </c>
      <c r="F108" t="s">
        <v>2788</v>
      </c>
      <c r="G108">
        <v>35354</v>
      </c>
      <c r="H108">
        <v>0</v>
      </c>
      <c r="I108">
        <v>0.41</v>
      </c>
      <c r="J108">
        <v>0</v>
      </c>
      <c r="K108">
        <v>1</v>
      </c>
      <c r="L108" t="s">
        <v>2721</v>
      </c>
      <c r="M108" t="s">
        <v>2722</v>
      </c>
      <c r="N108" t="s">
        <v>36</v>
      </c>
      <c r="O108" t="s">
        <v>72</v>
      </c>
      <c r="P108" t="s">
        <v>38</v>
      </c>
      <c r="Q108" t="s">
        <v>73</v>
      </c>
      <c r="R108" t="s">
        <v>2723</v>
      </c>
      <c r="S108" t="s">
        <v>41</v>
      </c>
      <c r="T108" t="s">
        <v>42</v>
      </c>
      <c r="U108" t="s">
        <v>43</v>
      </c>
      <c r="V108" t="s">
        <v>2724</v>
      </c>
      <c r="W108" t="s">
        <v>2792</v>
      </c>
      <c r="X108" t="s">
        <v>2726</v>
      </c>
      <c r="Y108" t="s">
        <v>43</v>
      </c>
      <c r="Z108" t="s">
        <v>3107</v>
      </c>
      <c r="AA108" t="s">
        <v>43</v>
      </c>
      <c r="AB108" t="s">
        <v>2728</v>
      </c>
      <c r="AC108" s="4" t="str">
        <f>VLOOKUP(Table136[[#This Row],[Capacitance]],Values!A$13:B$50,2,0)</f>
        <v>STOCK</v>
      </c>
      <c r="AE108" s="4" t="str">
        <f>CONCATENATE(Table136[[#This Row],[Capacitance]],Table136[[#This Row],[Stock]])</f>
        <v>10000pF</v>
      </c>
    </row>
    <row r="109" spans="1:31" hidden="1">
      <c r="A109" t="s">
        <v>2715</v>
      </c>
      <c r="B109" t="s">
        <v>2716</v>
      </c>
      <c r="C109" t="s">
        <v>3207</v>
      </c>
      <c r="D109" t="s">
        <v>3208</v>
      </c>
      <c r="E109" t="s">
        <v>2719</v>
      </c>
      <c r="F109" t="s">
        <v>3209</v>
      </c>
      <c r="G109">
        <v>13246</v>
      </c>
      <c r="H109">
        <v>0</v>
      </c>
      <c r="I109">
        <v>0.3</v>
      </c>
      <c r="J109">
        <v>0</v>
      </c>
      <c r="K109">
        <v>1</v>
      </c>
      <c r="L109" t="s">
        <v>2721</v>
      </c>
      <c r="M109" t="s">
        <v>2722</v>
      </c>
      <c r="N109" t="s">
        <v>36</v>
      </c>
      <c r="O109" t="s">
        <v>37</v>
      </c>
      <c r="P109" t="s">
        <v>38</v>
      </c>
      <c r="Q109" t="s">
        <v>39</v>
      </c>
      <c r="R109" t="s">
        <v>2723</v>
      </c>
      <c r="S109" t="s">
        <v>41</v>
      </c>
      <c r="T109" t="s">
        <v>42</v>
      </c>
      <c r="U109" t="s">
        <v>43</v>
      </c>
      <c r="V109" t="s">
        <v>2724</v>
      </c>
      <c r="W109" t="s">
        <v>2725</v>
      </c>
      <c r="X109" t="s">
        <v>2726</v>
      </c>
      <c r="Y109" t="s">
        <v>43</v>
      </c>
      <c r="Z109" t="s">
        <v>3107</v>
      </c>
      <c r="AA109" t="s">
        <v>43</v>
      </c>
      <c r="AB109" t="s">
        <v>2728</v>
      </c>
      <c r="AC109" s="4" t="str">
        <f>VLOOKUP(Table136[[#This Row],[Capacitance]],Values!A$13:B$50,2,0)</f>
        <v>STOCK</v>
      </c>
      <c r="AE109" s="4" t="str">
        <f>CONCATENATE(Table136[[#This Row],[Capacitance]],Table136[[#This Row],[Stock]])</f>
        <v>10000pF</v>
      </c>
    </row>
    <row r="110" spans="1:31" hidden="1">
      <c r="A110" t="s">
        <v>2715</v>
      </c>
      <c r="B110" t="s">
        <v>2716</v>
      </c>
      <c r="C110" t="s">
        <v>2786</v>
      </c>
      <c r="D110" t="s">
        <v>2787</v>
      </c>
      <c r="E110" t="s">
        <v>2719</v>
      </c>
      <c r="F110" t="s">
        <v>2788</v>
      </c>
      <c r="G110">
        <v>1804</v>
      </c>
      <c r="H110">
        <v>0</v>
      </c>
      <c r="I110">
        <v>0.36</v>
      </c>
      <c r="J110">
        <v>0</v>
      </c>
      <c r="K110">
        <v>1</v>
      </c>
      <c r="L110" t="s">
        <v>2721</v>
      </c>
      <c r="M110" t="s">
        <v>2722</v>
      </c>
      <c r="N110" t="s">
        <v>36</v>
      </c>
      <c r="O110" t="s">
        <v>72</v>
      </c>
      <c r="P110" t="s">
        <v>38</v>
      </c>
      <c r="Q110" t="s">
        <v>73</v>
      </c>
      <c r="R110" t="s">
        <v>2723</v>
      </c>
      <c r="S110" t="s">
        <v>41</v>
      </c>
      <c r="T110" t="s">
        <v>42</v>
      </c>
      <c r="U110" t="s">
        <v>43</v>
      </c>
      <c r="V110" t="s">
        <v>2724</v>
      </c>
      <c r="W110" t="s">
        <v>2725</v>
      </c>
      <c r="X110" t="s">
        <v>2726</v>
      </c>
      <c r="Y110" t="s">
        <v>43</v>
      </c>
      <c r="Z110" t="s">
        <v>2727</v>
      </c>
      <c r="AA110" t="s">
        <v>43</v>
      </c>
      <c r="AB110" t="s">
        <v>2728</v>
      </c>
      <c r="AC110" s="4" t="str">
        <f>VLOOKUP(Table136[[#This Row],[Capacitance]],Values!A$13:B$50,2,0)</f>
        <v>STOCK</v>
      </c>
      <c r="AE110" s="4" t="str">
        <f>CONCATENATE(Table136[[#This Row],[Capacitance]],Table136[[#This Row],[Stock]])</f>
        <v>10000pF</v>
      </c>
    </row>
    <row r="111" spans="1:31" hidden="1">
      <c r="A111" t="s">
        <v>2715</v>
      </c>
      <c r="B111" t="s">
        <v>2716</v>
      </c>
      <c r="C111" t="s">
        <v>2777</v>
      </c>
      <c r="D111" t="s">
        <v>2778</v>
      </c>
      <c r="E111" t="s">
        <v>2719</v>
      </c>
      <c r="F111" t="s">
        <v>2779</v>
      </c>
      <c r="G111">
        <v>3568</v>
      </c>
      <c r="H111">
        <v>0</v>
      </c>
      <c r="I111">
        <v>0.34</v>
      </c>
      <c r="J111">
        <v>0</v>
      </c>
      <c r="K111">
        <v>1</v>
      </c>
      <c r="L111" t="s">
        <v>2721</v>
      </c>
      <c r="M111" t="s">
        <v>2722</v>
      </c>
      <c r="N111" t="s">
        <v>242</v>
      </c>
      <c r="O111" t="s">
        <v>72</v>
      </c>
      <c r="P111" t="s">
        <v>38</v>
      </c>
      <c r="Q111" t="s">
        <v>73</v>
      </c>
      <c r="R111" t="s">
        <v>2723</v>
      </c>
      <c r="S111" t="s">
        <v>41</v>
      </c>
      <c r="T111" t="s">
        <v>42</v>
      </c>
      <c r="U111" t="s">
        <v>43</v>
      </c>
      <c r="V111" t="s">
        <v>2724</v>
      </c>
      <c r="W111" t="s">
        <v>2725</v>
      </c>
      <c r="X111" t="s">
        <v>2726</v>
      </c>
      <c r="Y111" t="s">
        <v>43</v>
      </c>
      <c r="Z111" t="s">
        <v>2727</v>
      </c>
      <c r="AA111" t="s">
        <v>43</v>
      </c>
      <c r="AB111" t="s">
        <v>2728</v>
      </c>
      <c r="AC111" s="4" t="e">
        <f>VLOOKUP(Table136[[#This Row],[Capacitance]],Values!A$13:B$50,2,0)</f>
        <v>#N/A</v>
      </c>
      <c r="AE111" s="4" t="str">
        <f>CONCATENATE(Table136[[#This Row],[Capacitance]],Table136[[#This Row],[Stock]])</f>
        <v>1800pF</v>
      </c>
    </row>
    <row r="112" spans="1:31" hidden="1">
      <c r="A112" t="s">
        <v>2793</v>
      </c>
      <c r="B112" t="s">
        <v>2716</v>
      </c>
      <c r="C112" t="s">
        <v>3336</v>
      </c>
      <c r="D112" t="s">
        <v>3337</v>
      </c>
      <c r="E112" t="s">
        <v>2719</v>
      </c>
      <c r="F112" t="s">
        <v>3054</v>
      </c>
      <c r="G112">
        <v>3425</v>
      </c>
      <c r="H112">
        <v>0</v>
      </c>
      <c r="I112">
        <v>0.34</v>
      </c>
      <c r="J112">
        <v>0</v>
      </c>
      <c r="K112">
        <v>1</v>
      </c>
      <c r="L112" t="s">
        <v>2721</v>
      </c>
      <c r="M112" t="s">
        <v>2722</v>
      </c>
      <c r="N112" t="s">
        <v>349</v>
      </c>
      <c r="O112" t="s">
        <v>72</v>
      </c>
      <c r="P112" t="s">
        <v>178</v>
      </c>
      <c r="Q112" t="s">
        <v>73</v>
      </c>
      <c r="R112" t="s">
        <v>2723</v>
      </c>
      <c r="S112" t="s">
        <v>41</v>
      </c>
      <c r="T112" t="s">
        <v>42</v>
      </c>
      <c r="U112" t="s">
        <v>43</v>
      </c>
      <c r="V112" t="s">
        <v>2724</v>
      </c>
      <c r="W112" t="s">
        <v>2725</v>
      </c>
      <c r="X112" t="s">
        <v>2726</v>
      </c>
      <c r="Y112" t="s">
        <v>43</v>
      </c>
      <c r="Z112" t="s">
        <v>3107</v>
      </c>
      <c r="AA112" t="s">
        <v>43</v>
      </c>
      <c r="AB112" t="s">
        <v>2728</v>
      </c>
      <c r="AC112" s="4" t="e">
        <f>VLOOKUP(Table136[[#This Row],[Capacitance]],Values!A$13:B$50,2,0)</f>
        <v>#N/A</v>
      </c>
      <c r="AE112" s="4" t="str">
        <f>CONCATENATE(Table136[[#This Row],[Capacitance]],Table136[[#This Row],[Stock]])</f>
        <v>390pF</v>
      </c>
    </row>
    <row r="113" spans="1:31" hidden="1">
      <c r="A113" t="s">
        <v>2715</v>
      </c>
      <c r="B113" t="s">
        <v>2716</v>
      </c>
      <c r="C113" t="s">
        <v>2780</v>
      </c>
      <c r="D113" t="s">
        <v>2781</v>
      </c>
      <c r="E113" t="s">
        <v>2719</v>
      </c>
      <c r="F113" t="s">
        <v>2782</v>
      </c>
      <c r="G113">
        <v>2861</v>
      </c>
      <c r="H113">
        <v>0</v>
      </c>
      <c r="I113">
        <v>0.34</v>
      </c>
      <c r="J113">
        <v>0</v>
      </c>
      <c r="K113">
        <v>1</v>
      </c>
      <c r="L113" t="s">
        <v>2721</v>
      </c>
      <c r="M113" t="s">
        <v>2722</v>
      </c>
      <c r="N113" t="s">
        <v>292</v>
      </c>
      <c r="O113" t="s">
        <v>72</v>
      </c>
      <c r="P113" t="s">
        <v>38</v>
      </c>
      <c r="Q113" t="s">
        <v>73</v>
      </c>
      <c r="R113" t="s">
        <v>2723</v>
      </c>
      <c r="S113" t="s">
        <v>41</v>
      </c>
      <c r="T113" t="s">
        <v>42</v>
      </c>
      <c r="U113" t="s">
        <v>43</v>
      </c>
      <c r="V113" t="s">
        <v>2724</v>
      </c>
      <c r="W113" t="s">
        <v>2725</v>
      </c>
      <c r="X113" t="s">
        <v>2726</v>
      </c>
      <c r="Y113" t="s">
        <v>43</v>
      </c>
      <c r="Z113" t="s">
        <v>2727</v>
      </c>
      <c r="AA113" t="s">
        <v>43</v>
      </c>
      <c r="AB113" t="s">
        <v>2728</v>
      </c>
      <c r="AC113" s="4" t="e">
        <f>VLOOKUP(Table136[[#This Row],[Capacitance]],Values!A$13:B$50,2,0)</f>
        <v>#N/A</v>
      </c>
      <c r="AE113" s="4" t="str">
        <f>CONCATENATE(Table136[[#This Row],[Capacitance]],Table136[[#This Row],[Stock]])</f>
        <v>330pF</v>
      </c>
    </row>
    <row r="114" spans="1:31" hidden="1">
      <c r="A114" t="s">
        <v>2715</v>
      </c>
      <c r="B114" t="s">
        <v>2716</v>
      </c>
      <c r="C114" t="s">
        <v>3395</v>
      </c>
      <c r="D114" t="s">
        <v>3396</v>
      </c>
      <c r="E114" t="s">
        <v>2719</v>
      </c>
      <c r="F114" t="s">
        <v>2788</v>
      </c>
      <c r="G114">
        <v>6581</v>
      </c>
      <c r="H114">
        <v>0</v>
      </c>
      <c r="I114">
        <v>0.37</v>
      </c>
      <c r="J114">
        <v>0</v>
      </c>
      <c r="K114">
        <v>1</v>
      </c>
      <c r="L114" t="s">
        <v>2721</v>
      </c>
      <c r="M114" t="s">
        <v>2722</v>
      </c>
      <c r="N114" t="s">
        <v>36</v>
      </c>
      <c r="O114" t="s">
        <v>72</v>
      </c>
      <c r="P114" t="s">
        <v>38</v>
      </c>
      <c r="Q114" t="s">
        <v>73</v>
      </c>
      <c r="R114" t="s">
        <v>2723</v>
      </c>
      <c r="S114" t="s">
        <v>41</v>
      </c>
      <c r="T114" t="s">
        <v>42</v>
      </c>
      <c r="U114" t="s">
        <v>43</v>
      </c>
      <c r="V114" t="s">
        <v>2724</v>
      </c>
      <c r="W114" t="s">
        <v>2725</v>
      </c>
      <c r="X114" t="s">
        <v>2726</v>
      </c>
      <c r="Y114" t="s">
        <v>43</v>
      </c>
      <c r="Z114" t="s">
        <v>3107</v>
      </c>
      <c r="AA114" t="s">
        <v>43</v>
      </c>
      <c r="AB114" t="s">
        <v>2728</v>
      </c>
      <c r="AC114" s="4" t="str">
        <f>VLOOKUP(Table136[[#This Row],[Capacitance]],Values!A$13:B$50,2,0)</f>
        <v>STOCK</v>
      </c>
      <c r="AE114" s="4" t="str">
        <f>CONCATENATE(Table136[[#This Row],[Capacitance]],Table136[[#This Row],[Stock]])</f>
        <v>10000pF</v>
      </c>
    </row>
    <row r="115" spans="1:31" hidden="1">
      <c r="A115" t="s">
        <v>2715</v>
      </c>
      <c r="B115" t="s">
        <v>2789</v>
      </c>
      <c r="C115" t="s">
        <v>2790</v>
      </c>
      <c r="D115" t="s">
        <v>2791</v>
      </c>
      <c r="E115" t="s">
        <v>2719</v>
      </c>
      <c r="F115" t="s">
        <v>2788</v>
      </c>
      <c r="G115">
        <v>6927</v>
      </c>
      <c r="H115">
        <v>0</v>
      </c>
      <c r="I115">
        <v>0.4</v>
      </c>
      <c r="J115">
        <v>0</v>
      </c>
      <c r="K115">
        <v>1</v>
      </c>
      <c r="L115" t="s">
        <v>2721</v>
      </c>
      <c r="M115" t="s">
        <v>2722</v>
      </c>
      <c r="N115" t="s">
        <v>36</v>
      </c>
      <c r="O115" t="s">
        <v>72</v>
      </c>
      <c r="P115" t="s">
        <v>38</v>
      </c>
      <c r="Q115" t="s">
        <v>73</v>
      </c>
      <c r="R115" t="s">
        <v>2723</v>
      </c>
      <c r="S115" t="s">
        <v>41</v>
      </c>
      <c r="T115" t="s">
        <v>42</v>
      </c>
      <c r="U115" t="s">
        <v>43</v>
      </c>
      <c r="V115" t="s">
        <v>2724</v>
      </c>
      <c r="W115" t="s">
        <v>2792</v>
      </c>
      <c r="X115" t="s">
        <v>2726</v>
      </c>
      <c r="Y115" t="s">
        <v>43</v>
      </c>
      <c r="Z115" t="s">
        <v>2727</v>
      </c>
      <c r="AA115" t="s">
        <v>43</v>
      </c>
      <c r="AB115" t="s">
        <v>2728</v>
      </c>
      <c r="AC115" s="4" t="str">
        <f>VLOOKUP(Table136[[#This Row],[Capacitance]],Values!A$13:B$50,2,0)</f>
        <v>STOCK</v>
      </c>
      <c r="AE115" s="4" t="str">
        <f>CONCATENATE(Table136[[#This Row],[Capacitance]],Table136[[#This Row],[Stock]])</f>
        <v>10000pF</v>
      </c>
    </row>
    <row r="116" spans="1:31" hidden="1">
      <c r="A116" t="s">
        <v>2715</v>
      </c>
      <c r="B116" t="s">
        <v>2794</v>
      </c>
      <c r="C116" t="s">
        <v>3851</v>
      </c>
      <c r="D116" t="s">
        <v>3852</v>
      </c>
      <c r="E116" t="s">
        <v>2719</v>
      </c>
      <c r="F116" t="s">
        <v>2788</v>
      </c>
      <c r="G116">
        <v>1333</v>
      </c>
      <c r="H116">
        <v>0</v>
      </c>
      <c r="I116">
        <v>0.52</v>
      </c>
      <c r="J116">
        <v>0</v>
      </c>
      <c r="K116">
        <v>1</v>
      </c>
      <c r="L116" t="s">
        <v>2721</v>
      </c>
      <c r="M116" t="s">
        <v>2722</v>
      </c>
      <c r="N116" t="s">
        <v>36</v>
      </c>
      <c r="O116" t="s">
        <v>72</v>
      </c>
      <c r="P116" t="s">
        <v>38</v>
      </c>
      <c r="Q116" t="s">
        <v>73</v>
      </c>
      <c r="R116" t="s">
        <v>2723</v>
      </c>
      <c r="S116" t="s">
        <v>41</v>
      </c>
      <c r="T116" t="s">
        <v>42</v>
      </c>
      <c r="U116" t="s">
        <v>43</v>
      </c>
      <c r="V116" t="s">
        <v>2724</v>
      </c>
      <c r="W116" t="s">
        <v>2798</v>
      </c>
      <c r="X116" t="s">
        <v>2799</v>
      </c>
      <c r="Y116" t="s">
        <v>43</v>
      </c>
      <c r="Z116" t="s">
        <v>3107</v>
      </c>
      <c r="AA116" t="s">
        <v>43</v>
      </c>
      <c r="AB116" t="s">
        <v>2728</v>
      </c>
      <c r="AC116" s="4" t="str">
        <f>VLOOKUP(Table136[[#This Row],[Capacitance]],Values!A$13:B$50,2,0)</f>
        <v>STOCK</v>
      </c>
      <c r="AE116" s="4" t="str">
        <f>CONCATENATE(Table136[[#This Row],[Capacitance]],Table136[[#This Row],[Stock]])</f>
        <v>10000pF</v>
      </c>
    </row>
    <row r="117" spans="1:31" hidden="1">
      <c r="A117" t="s">
        <v>2715</v>
      </c>
      <c r="B117" t="s">
        <v>2716</v>
      </c>
      <c r="C117" t="s">
        <v>4192</v>
      </c>
      <c r="D117" t="s">
        <v>4193</v>
      </c>
      <c r="E117" t="s">
        <v>2719</v>
      </c>
      <c r="F117" t="s">
        <v>3209</v>
      </c>
      <c r="G117">
        <v>2221</v>
      </c>
      <c r="H117">
        <v>0</v>
      </c>
      <c r="I117">
        <v>0.28999999999999998</v>
      </c>
      <c r="J117">
        <v>0</v>
      </c>
      <c r="K117">
        <v>1</v>
      </c>
      <c r="L117" t="s">
        <v>2721</v>
      </c>
      <c r="M117" t="s">
        <v>2722</v>
      </c>
      <c r="N117" t="s">
        <v>36</v>
      </c>
      <c r="O117" t="s">
        <v>37</v>
      </c>
      <c r="P117" t="s">
        <v>38</v>
      </c>
      <c r="Q117" t="s">
        <v>39</v>
      </c>
      <c r="R117" t="s">
        <v>2723</v>
      </c>
      <c r="S117" t="s">
        <v>41</v>
      </c>
      <c r="T117" t="s">
        <v>42</v>
      </c>
      <c r="U117" t="s">
        <v>43</v>
      </c>
      <c r="V117" t="s">
        <v>2724</v>
      </c>
      <c r="W117" t="s">
        <v>2725</v>
      </c>
      <c r="X117" t="s">
        <v>2726</v>
      </c>
      <c r="Y117" t="s">
        <v>43</v>
      </c>
      <c r="Z117" t="s">
        <v>2727</v>
      </c>
      <c r="AA117" t="s">
        <v>43</v>
      </c>
      <c r="AB117" t="s">
        <v>2728</v>
      </c>
      <c r="AC117" s="4" t="str">
        <f>VLOOKUP(Table136[[#This Row],[Capacitance]],Values!A$13:B$50,2,0)</f>
        <v>STOCK</v>
      </c>
      <c r="AE117" s="4" t="str">
        <f>CONCATENATE(Table136[[#This Row],[Capacitance]],Table136[[#This Row],[Stock]])</f>
        <v>10000pF</v>
      </c>
    </row>
    <row r="118" spans="1:31" hidden="1">
      <c r="A118" t="s">
        <v>2793</v>
      </c>
      <c r="B118" t="s">
        <v>2716</v>
      </c>
      <c r="C118" t="s">
        <v>3346</v>
      </c>
      <c r="D118" t="s">
        <v>3347</v>
      </c>
      <c r="E118" t="s">
        <v>2719</v>
      </c>
      <c r="F118" t="s">
        <v>2849</v>
      </c>
      <c r="G118">
        <v>1859</v>
      </c>
      <c r="H118">
        <v>0</v>
      </c>
      <c r="I118">
        <v>0.34</v>
      </c>
      <c r="J118">
        <v>0</v>
      </c>
      <c r="K118">
        <v>1</v>
      </c>
      <c r="L118" t="s">
        <v>2721</v>
      </c>
      <c r="M118" t="s">
        <v>2722</v>
      </c>
      <c r="N118" t="s">
        <v>211</v>
      </c>
      <c r="O118" t="s">
        <v>72</v>
      </c>
      <c r="P118" t="s">
        <v>178</v>
      </c>
      <c r="Q118" t="s">
        <v>73</v>
      </c>
      <c r="R118" t="s">
        <v>2723</v>
      </c>
      <c r="S118" t="s">
        <v>41</v>
      </c>
      <c r="T118" t="s">
        <v>42</v>
      </c>
      <c r="U118" t="s">
        <v>43</v>
      </c>
      <c r="V118" t="s">
        <v>2724</v>
      </c>
      <c r="W118" t="s">
        <v>2725</v>
      </c>
      <c r="X118" t="s">
        <v>2726</v>
      </c>
      <c r="Y118" t="s">
        <v>43</v>
      </c>
      <c r="Z118" t="s">
        <v>3107</v>
      </c>
      <c r="AA118" t="s">
        <v>43</v>
      </c>
      <c r="AB118" t="s">
        <v>2728</v>
      </c>
      <c r="AC118" s="4" t="str">
        <f>VLOOKUP(Table136[[#This Row],[Capacitance]],Values!A$13:B$50,2,0)</f>
        <v>STOCK</v>
      </c>
      <c r="AE118" s="4" t="str">
        <f>CONCATENATE(Table136[[#This Row],[Capacitance]],Table136[[#This Row],[Stock]])</f>
        <v>100pF</v>
      </c>
    </row>
    <row r="119" spans="1:31" hidden="1">
      <c r="A119" t="s">
        <v>2715</v>
      </c>
      <c r="B119" t="s">
        <v>2794</v>
      </c>
      <c r="C119" t="s">
        <v>2988</v>
      </c>
      <c r="D119" t="s">
        <v>2989</v>
      </c>
      <c r="E119" t="s">
        <v>2719</v>
      </c>
      <c r="F119" t="s">
        <v>2788</v>
      </c>
      <c r="G119">
        <v>757</v>
      </c>
      <c r="H119">
        <v>0</v>
      </c>
      <c r="I119">
        <v>0.53</v>
      </c>
      <c r="J119">
        <v>0</v>
      </c>
      <c r="K119">
        <v>1</v>
      </c>
      <c r="L119" t="s">
        <v>2721</v>
      </c>
      <c r="M119" t="s">
        <v>2722</v>
      </c>
      <c r="N119" t="s">
        <v>36</v>
      </c>
      <c r="O119" t="s">
        <v>72</v>
      </c>
      <c r="P119" t="s">
        <v>38</v>
      </c>
      <c r="Q119" t="s">
        <v>73</v>
      </c>
      <c r="R119" t="s">
        <v>2723</v>
      </c>
      <c r="S119" t="s">
        <v>41</v>
      </c>
      <c r="T119" t="s">
        <v>42</v>
      </c>
      <c r="U119" t="s">
        <v>43</v>
      </c>
      <c r="V119" t="s">
        <v>2724</v>
      </c>
      <c r="W119" t="s">
        <v>2798</v>
      </c>
      <c r="X119" t="s">
        <v>2799</v>
      </c>
      <c r="Y119" t="s">
        <v>43</v>
      </c>
      <c r="Z119" t="s">
        <v>2727</v>
      </c>
      <c r="AA119" t="s">
        <v>43</v>
      </c>
      <c r="AB119" t="s">
        <v>2728</v>
      </c>
      <c r="AC119" s="4" t="str">
        <f>VLOOKUP(Table136[[#This Row],[Capacitance]],Values!A$13:B$50,2,0)</f>
        <v>STOCK</v>
      </c>
      <c r="AE119" s="4" t="str">
        <f>CONCATENATE(Table136[[#This Row],[Capacitance]],Table136[[#This Row],[Stock]])</f>
        <v>10000pF</v>
      </c>
    </row>
    <row r="120" spans="1:31" hidden="1">
      <c r="A120" t="s">
        <v>2715</v>
      </c>
      <c r="B120" t="s">
        <v>2716</v>
      </c>
      <c r="C120" t="s">
        <v>3350</v>
      </c>
      <c r="D120" t="s">
        <v>3351</v>
      </c>
      <c r="E120" t="s">
        <v>2719</v>
      </c>
      <c r="F120" t="s">
        <v>2846</v>
      </c>
      <c r="G120">
        <v>1637</v>
      </c>
      <c r="H120">
        <v>0</v>
      </c>
      <c r="I120">
        <v>0.34</v>
      </c>
      <c r="J120">
        <v>0</v>
      </c>
      <c r="K120">
        <v>1</v>
      </c>
      <c r="L120" t="s">
        <v>2721</v>
      </c>
      <c r="M120" t="s">
        <v>2722</v>
      </c>
      <c r="N120" t="s">
        <v>314</v>
      </c>
      <c r="O120" t="s">
        <v>72</v>
      </c>
      <c r="P120" t="s">
        <v>38</v>
      </c>
      <c r="Q120" t="s">
        <v>73</v>
      </c>
      <c r="R120" t="s">
        <v>2723</v>
      </c>
      <c r="S120" t="s">
        <v>41</v>
      </c>
      <c r="T120" t="s">
        <v>42</v>
      </c>
      <c r="U120" t="s">
        <v>43</v>
      </c>
      <c r="V120" t="s">
        <v>2724</v>
      </c>
      <c r="W120" t="s">
        <v>2725</v>
      </c>
      <c r="X120" t="s">
        <v>2726</v>
      </c>
      <c r="Y120" t="s">
        <v>43</v>
      </c>
      <c r="Z120" t="s">
        <v>3107</v>
      </c>
      <c r="AA120" t="s">
        <v>43</v>
      </c>
      <c r="AB120" t="s">
        <v>2728</v>
      </c>
      <c r="AC120" s="4" t="e">
        <f>VLOOKUP(Table136[[#This Row],[Capacitance]],Values!A$13:B$50,2,0)</f>
        <v>#N/A</v>
      </c>
      <c r="AE120" s="4" t="str">
        <f>CONCATENATE(Table136[[#This Row],[Capacitance]],Table136[[#This Row],[Stock]])</f>
        <v>270pF</v>
      </c>
    </row>
    <row r="121" spans="1:31" hidden="1">
      <c r="A121" t="s">
        <v>2715</v>
      </c>
      <c r="B121" t="s">
        <v>2716</v>
      </c>
      <c r="C121" t="s">
        <v>4553</v>
      </c>
      <c r="D121" t="s">
        <v>4554</v>
      </c>
      <c r="E121" t="s">
        <v>2719</v>
      </c>
      <c r="F121" t="s">
        <v>2743</v>
      </c>
      <c r="G121">
        <v>79</v>
      </c>
      <c r="H121">
        <v>0</v>
      </c>
      <c r="I121">
        <v>0.28999999999999998</v>
      </c>
      <c r="J121">
        <v>0</v>
      </c>
      <c r="K121">
        <v>1</v>
      </c>
      <c r="L121" t="s">
        <v>2721</v>
      </c>
      <c r="M121" t="s">
        <v>2722</v>
      </c>
      <c r="N121" t="s">
        <v>532</v>
      </c>
      <c r="O121" t="s">
        <v>72</v>
      </c>
      <c r="P121" t="s">
        <v>38</v>
      </c>
      <c r="Q121" t="s">
        <v>73</v>
      </c>
      <c r="R121" t="s">
        <v>2723</v>
      </c>
      <c r="S121" t="s">
        <v>41</v>
      </c>
      <c r="T121" t="s">
        <v>42</v>
      </c>
      <c r="U121" t="s">
        <v>43</v>
      </c>
      <c r="V121" t="s">
        <v>2724</v>
      </c>
      <c r="W121" t="s">
        <v>2725</v>
      </c>
      <c r="X121" t="s">
        <v>2726</v>
      </c>
      <c r="Y121" t="s">
        <v>43</v>
      </c>
      <c r="Z121" t="s">
        <v>3107</v>
      </c>
      <c r="AA121" t="s">
        <v>43</v>
      </c>
      <c r="AB121" t="s">
        <v>2728</v>
      </c>
      <c r="AC121" s="4" t="str">
        <f>VLOOKUP(Table136[[#This Row],[Capacitance]],Values!A$13:B$50,2,0)</f>
        <v>STOCK</v>
      </c>
      <c r="AD121" t="s">
        <v>1247</v>
      </c>
      <c r="AE121" s="4" t="str">
        <f>CONCATENATE(Table136[[#This Row],[Capacitance]],Table136[[#This Row],[Stock]])</f>
        <v>47pFSTOCK</v>
      </c>
    </row>
    <row r="122" spans="1:31" hidden="1">
      <c r="A122" t="s">
        <v>2715</v>
      </c>
      <c r="B122" t="s">
        <v>2716</v>
      </c>
      <c r="C122" t="s">
        <v>3355</v>
      </c>
      <c r="D122" t="s">
        <v>3356</v>
      </c>
      <c r="E122" t="s">
        <v>2719</v>
      </c>
      <c r="F122" t="s">
        <v>3357</v>
      </c>
      <c r="G122">
        <v>1187</v>
      </c>
      <c r="H122">
        <v>0</v>
      </c>
      <c r="I122">
        <v>0.34</v>
      </c>
      <c r="J122">
        <v>0</v>
      </c>
      <c r="K122">
        <v>1</v>
      </c>
      <c r="L122" t="s">
        <v>2721</v>
      </c>
      <c r="M122" t="s">
        <v>2722</v>
      </c>
      <c r="N122" t="s">
        <v>6775</v>
      </c>
      <c r="O122" t="s">
        <v>37</v>
      </c>
      <c r="P122" t="s">
        <v>53</v>
      </c>
      <c r="Q122" t="s">
        <v>54</v>
      </c>
      <c r="R122" t="s">
        <v>2723</v>
      </c>
      <c r="S122" t="s">
        <v>55</v>
      </c>
      <c r="T122" t="s">
        <v>42</v>
      </c>
      <c r="U122" t="s">
        <v>43</v>
      </c>
      <c r="V122" t="s">
        <v>2724</v>
      </c>
      <c r="W122" t="s">
        <v>2725</v>
      </c>
      <c r="X122" t="s">
        <v>2726</v>
      </c>
      <c r="Y122" t="s">
        <v>43</v>
      </c>
      <c r="Z122" t="s">
        <v>3107</v>
      </c>
      <c r="AA122" t="s">
        <v>43</v>
      </c>
      <c r="AB122" t="s">
        <v>2728</v>
      </c>
      <c r="AC122" s="4" t="e">
        <f>VLOOKUP(Table136[[#This Row],[Capacitance]],Values!A$13:B$50,2,0)</f>
        <v>#N/A</v>
      </c>
      <c r="AE122" s="4" t="str">
        <f>CONCATENATE(Table136[[#This Row],[Capacitance]],Table136[[#This Row],[Stock]])</f>
        <v>6.8ÂuF</v>
      </c>
    </row>
    <row r="123" spans="1:31" hidden="1">
      <c r="A123" t="s">
        <v>2793</v>
      </c>
      <c r="B123" t="s">
        <v>2789</v>
      </c>
      <c r="C123" t="s">
        <v>4296</v>
      </c>
      <c r="D123" t="s">
        <v>4297</v>
      </c>
      <c r="E123" t="s">
        <v>2719</v>
      </c>
      <c r="F123" t="s">
        <v>3264</v>
      </c>
      <c r="G123">
        <v>289</v>
      </c>
      <c r="H123">
        <v>0</v>
      </c>
      <c r="I123">
        <v>0.32</v>
      </c>
      <c r="J123">
        <v>0</v>
      </c>
      <c r="K123">
        <v>1</v>
      </c>
      <c r="L123" t="s">
        <v>2721</v>
      </c>
      <c r="M123" t="s">
        <v>2722</v>
      </c>
      <c r="N123" t="s">
        <v>36</v>
      </c>
      <c r="O123" t="s">
        <v>37</v>
      </c>
      <c r="P123" t="s">
        <v>287</v>
      </c>
      <c r="Q123" t="s">
        <v>39</v>
      </c>
      <c r="R123" t="s">
        <v>2723</v>
      </c>
      <c r="S123" t="s">
        <v>41</v>
      </c>
      <c r="T123" t="s">
        <v>42</v>
      </c>
      <c r="U123" t="s">
        <v>43</v>
      </c>
      <c r="V123" t="s">
        <v>2724</v>
      </c>
      <c r="W123" t="s">
        <v>2792</v>
      </c>
      <c r="X123" t="s">
        <v>2726</v>
      </c>
      <c r="Y123" t="s">
        <v>43</v>
      </c>
      <c r="Z123" t="s">
        <v>2727</v>
      </c>
      <c r="AA123" t="s">
        <v>43</v>
      </c>
      <c r="AB123" t="s">
        <v>2728</v>
      </c>
      <c r="AC123" s="4" t="str">
        <f>VLOOKUP(Table136[[#This Row],[Capacitance]],Values!A$13:B$50,2,0)</f>
        <v>STOCK</v>
      </c>
      <c r="AE123" s="4" t="str">
        <f>CONCATENATE(Table136[[#This Row],[Capacitance]],Table136[[#This Row],[Stock]])</f>
        <v>10000pF</v>
      </c>
    </row>
    <row r="124" spans="1:31" hidden="1">
      <c r="A124" t="s">
        <v>2793</v>
      </c>
      <c r="B124" t="s">
        <v>2716</v>
      </c>
      <c r="C124" t="s">
        <v>3321</v>
      </c>
      <c r="D124" t="s">
        <v>3322</v>
      </c>
      <c r="E124" t="s">
        <v>2719</v>
      </c>
      <c r="F124" t="s">
        <v>3323</v>
      </c>
      <c r="G124">
        <v>20723</v>
      </c>
      <c r="H124">
        <v>0</v>
      </c>
      <c r="I124">
        <v>0.34</v>
      </c>
      <c r="J124">
        <v>0</v>
      </c>
      <c r="K124">
        <v>1</v>
      </c>
      <c r="L124" t="s">
        <v>2721</v>
      </c>
      <c r="M124" t="s">
        <v>2722</v>
      </c>
      <c r="N124" t="s">
        <v>36</v>
      </c>
      <c r="O124" t="s">
        <v>37</v>
      </c>
      <c r="P124" t="s">
        <v>178</v>
      </c>
      <c r="Q124" t="s">
        <v>39</v>
      </c>
      <c r="R124" t="s">
        <v>2723</v>
      </c>
      <c r="S124" t="s">
        <v>41</v>
      </c>
      <c r="T124" t="s">
        <v>42</v>
      </c>
      <c r="U124" t="s">
        <v>43</v>
      </c>
      <c r="V124" t="s">
        <v>2724</v>
      </c>
      <c r="W124" t="s">
        <v>2725</v>
      </c>
      <c r="X124" t="s">
        <v>2726</v>
      </c>
      <c r="Y124" t="s">
        <v>43</v>
      </c>
      <c r="Z124" t="s">
        <v>2727</v>
      </c>
      <c r="AA124" t="s">
        <v>43</v>
      </c>
      <c r="AB124" t="s">
        <v>2728</v>
      </c>
      <c r="AC124" s="4" t="str">
        <f>VLOOKUP(Table136[[#This Row],[Capacitance]],Values!A$13:B$50,2,0)</f>
        <v>STOCK</v>
      </c>
      <c r="AE124" s="4" t="str">
        <f>CONCATENATE(Table136[[#This Row],[Capacitance]],Table136[[#This Row],[Stock]])</f>
        <v>10000pF</v>
      </c>
    </row>
    <row r="125" spans="1:31" hidden="1">
      <c r="A125" t="s">
        <v>2793</v>
      </c>
      <c r="B125" t="s">
        <v>2794</v>
      </c>
      <c r="C125" t="s">
        <v>2795</v>
      </c>
      <c r="D125" t="s">
        <v>2796</v>
      </c>
      <c r="E125" t="s">
        <v>2719</v>
      </c>
      <c r="F125" t="s">
        <v>2797</v>
      </c>
      <c r="G125">
        <v>1412</v>
      </c>
      <c r="H125">
        <v>0</v>
      </c>
      <c r="I125">
        <v>0.45</v>
      </c>
      <c r="J125">
        <v>0</v>
      </c>
      <c r="K125">
        <v>1</v>
      </c>
      <c r="L125" t="s">
        <v>2721</v>
      </c>
      <c r="M125" t="s">
        <v>2722</v>
      </c>
      <c r="N125" t="s">
        <v>36</v>
      </c>
      <c r="O125" t="s">
        <v>72</v>
      </c>
      <c r="P125" t="s">
        <v>178</v>
      </c>
      <c r="Q125" t="s">
        <v>73</v>
      </c>
      <c r="R125" t="s">
        <v>2723</v>
      </c>
      <c r="S125" t="s">
        <v>41</v>
      </c>
      <c r="T125" t="s">
        <v>42</v>
      </c>
      <c r="U125" t="s">
        <v>43</v>
      </c>
      <c r="V125" t="s">
        <v>2724</v>
      </c>
      <c r="W125" t="s">
        <v>2798</v>
      </c>
      <c r="X125" t="s">
        <v>2799</v>
      </c>
      <c r="Y125" t="s">
        <v>43</v>
      </c>
      <c r="Z125" t="s">
        <v>2727</v>
      </c>
      <c r="AA125" t="s">
        <v>43</v>
      </c>
      <c r="AB125" t="s">
        <v>2728</v>
      </c>
      <c r="AC125" s="4" t="str">
        <f>VLOOKUP(Table136[[#This Row],[Capacitance]],Values!A$13:B$50,2,0)</f>
        <v>STOCK</v>
      </c>
      <c r="AD125" t="s">
        <v>1247</v>
      </c>
      <c r="AE125" s="4" t="str">
        <f>CONCATENATE(Table136[[#This Row],[Capacitance]],Table136[[#This Row],[Stock]])</f>
        <v>10000pFSTOCK</v>
      </c>
    </row>
    <row r="126" spans="1:31" hidden="1">
      <c r="A126" t="s">
        <v>2793</v>
      </c>
      <c r="B126" t="s">
        <v>2794</v>
      </c>
      <c r="C126" t="s">
        <v>3482</v>
      </c>
      <c r="D126" t="s">
        <v>3483</v>
      </c>
      <c r="E126" t="s">
        <v>2719</v>
      </c>
      <c r="F126" t="s">
        <v>2797</v>
      </c>
      <c r="G126">
        <v>7826</v>
      </c>
      <c r="H126">
        <v>0</v>
      </c>
      <c r="I126">
        <v>0.46</v>
      </c>
      <c r="J126">
        <v>0</v>
      </c>
      <c r="K126">
        <v>1</v>
      </c>
      <c r="L126" t="s">
        <v>2721</v>
      </c>
      <c r="M126" t="s">
        <v>2722</v>
      </c>
      <c r="N126" t="s">
        <v>36</v>
      </c>
      <c r="O126" t="s">
        <v>72</v>
      </c>
      <c r="P126" t="s">
        <v>178</v>
      </c>
      <c r="Q126" t="s">
        <v>73</v>
      </c>
      <c r="R126" t="s">
        <v>2723</v>
      </c>
      <c r="S126" t="s">
        <v>41</v>
      </c>
      <c r="T126" t="s">
        <v>42</v>
      </c>
      <c r="U126" t="s">
        <v>43</v>
      </c>
      <c r="V126" t="s">
        <v>2724</v>
      </c>
      <c r="W126" t="s">
        <v>2798</v>
      </c>
      <c r="X126" t="s">
        <v>2799</v>
      </c>
      <c r="Y126" t="s">
        <v>43</v>
      </c>
      <c r="Z126" t="s">
        <v>3107</v>
      </c>
      <c r="AA126" t="s">
        <v>43</v>
      </c>
      <c r="AB126" t="s">
        <v>2728</v>
      </c>
      <c r="AC126" s="4" t="str">
        <f>VLOOKUP(Table136[[#This Row],[Capacitance]],Values!A$13:B$50,2,0)</f>
        <v>STOCK</v>
      </c>
      <c r="AE126" s="4" t="str">
        <f>CONCATENATE(Table136[[#This Row],[Capacitance]],Table136[[#This Row],[Stock]])</f>
        <v>10000pF</v>
      </c>
    </row>
    <row r="127" spans="1:31" hidden="1">
      <c r="A127" t="s">
        <v>2715</v>
      </c>
      <c r="B127" t="s">
        <v>2716</v>
      </c>
      <c r="C127" t="s">
        <v>3369</v>
      </c>
      <c r="D127" t="s">
        <v>3370</v>
      </c>
      <c r="E127" t="s">
        <v>2719</v>
      </c>
      <c r="F127" t="s">
        <v>3071</v>
      </c>
      <c r="G127">
        <v>4515</v>
      </c>
      <c r="H127">
        <v>0</v>
      </c>
      <c r="I127">
        <v>0.35</v>
      </c>
      <c r="J127">
        <v>0</v>
      </c>
      <c r="K127">
        <v>1</v>
      </c>
      <c r="L127" t="s">
        <v>2721</v>
      </c>
      <c r="M127" t="s">
        <v>2722</v>
      </c>
      <c r="N127" t="s">
        <v>383</v>
      </c>
      <c r="O127" t="s">
        <v>72</v>
      </c>
      <c r="P127" t="s">
        <v>38</v>
      </c>
      <c r="Q127" t="s">
        <v>73</v>
      </c>
      <c r="R127" t="s">
        <v>2723</v>
      </c>
      <c r="S127" t="s">
        <v>41</v>
      </c>
      <c r="T127" t="s">
        <v>42</v>
      </c>
      <c r="U127" t="s">
        <v>43</v>
      </c>
      <c r="V127" t="s">
        <v>2724</v>
      </c>
      <c r="W127" t="s">
        <v>2725</v>
      </c>
      <c r="X127" t="s">
        <v>2726</v>
      </c>
      <c r="Y127" t="s">
        <v>43</v>
      </c>
      <c r="Z127" t="s">
        <v>3107</v>
      </c>
      <c r="AA127" t="s">
        <v>43</v>
      </c>
      <c r="AB127" t="s">
        <v>2728</v>
      </c>
      <c r="AC127" s="4" t="e">
        <f>VLOOKUP(Table136[[#This Row],[Capacitance]],Values!A$13:B$50,2,0)</f>
        <v>#N/A</v>
      </c>
      <c r="AE127" s="4" t="str">
        <f>CONCATENATE(Table136[[#This Row],[Capacitance]],Table136[[#This Row],[Stock]])</f>
        <v>680pF</v>
      </c>
    </row>
    <row r="128" spans="1:31" hidden="1">
      <c r="A128" t="s">
        <v>2715</v>
      </c>
      <c r="B128" t="s">
        <v>2716</v>
      </c>
      <c r="C128" t="s">
        <v>3371</v>
      </c>
      <c r="D128" t="s">
        <v>3372</v>
      </c>
      <c r="E128" t="s">
        <v>2719</v>
      </c>
      <c r="F128" t="s">
        <v>2782</v>
      </c>
      <c r="G128">
        <v>3795</v>
      </c>
      <c r="H128">
        <v>0</v>
      </c>
      <c r="I128">
        <v>0.35</v>
      </c>
      <c r="J128">
        <v>0</v>
      </c>
      <c r="K128">
        <v>1</v>
      </c>
      <c r="L128" t="s">
        <v>2721</v>
      </c>
      <c r="M128" t="s">
        <v>2722</v>
      </c>
      <c r="N128" t="s">
        <v>292</v>
      </c>
      <c r="O128" t="s">
        <v>72</v>
      </c>
      <c r="P128" t="s">
        <v>38</v>
      </c>
      <c r="Q128" t="s">
        <v>73</v>
      </c>
      <c r="R128" t="s">
        <v>2723</v>
      </c>
      <c r="S128" t="s">
        <v>41</v>
      </c>
      <c r="T128" t="s">
        <v>42</v>
      </c>
      <c r="U128" t="s">
        <v>43</v>
      </c>
      <c r="V128" t="s">
        <v>2724</v>
      </c>
      <c r="W128" t="s">
        <v>2725</v>
      </c>
      <c r="X128" t="s">
        <v>2726</v>
      </c>
      <c r="Y128" t="s">
        <v>43</v>
      </c>
      <c r="Z128" t="s">
        <v>3107</v>
      </c>
      <c r="AA128" t="s">
        <v>43</v>
      </c>
      <c r="AB128" t="s">
        <v>2728</v>
      </c>
      <c r="AC128" s="4" t="e">
        <f>VLOOKUP(Table136[[#This Row],[Capacitance]],Values!A$13:B$50,2,0)</f>
        <v>#N/A</v>
      </c>
      <c r="AE128" s="4" t="str">
        <f>CONCATENATE(Table136[[#This Row],[Capacitance]],Table136[[#This Row],[Stock]])</f>
        <v>330pF</v>
      </c>
    </row>
    <row r="129" spans="1:31" hidden="1">
      <c r="A129" t="s">
        <v>2793</v>
      </c>
      <c r="B129" t="s">
        <v>2716</v>
      </c>
      <c r="C129" t="s">
        <v>3373</v>
      </c>
      <c r="D129" t="s">
        <v>3374</v>
      </c>
      <c r="E129" t="s">
        <v>2719</v>
      </c>
      <c r="F129" t="s">
        <v>3089</v>
      </c>
      <c r="G129">
        <v>3612</v>
      </c>
      <c r="H129">
        <v>0</v>
      </c>
      <c r="I129">
        <v>0.35</v>
      </c>
      <c r="J129">
        <v>0</v>
      </c>
      <c r="K129">
        <v>1</v>
      </c>
      <c r="L129" t="s">
        <v>2721</v>
      </c>
      <c r="M129" t="s">
        <v>2722</v>
      </c>
      <c r="N129" t="s">
        <v>292</v>
      </c>
      <c r="O129" t="s">
        <v>72</v>
      </c>
      <c r="P129" t="s">
        <v>287</v>
      </c>
      <c r="Q129" t="s">
        <v>73</v>
      </c>
      <c r="R129" t="s">
        <v>2723</v>
      </c>
      <c r="S129" t="s">
        <v>41</v>
      </c>
      <c r="T129" t="s">
        <v>42</v>
      </c>
      <c r="U129" t="s">
        <v>43</v>
      </c>
      <c r="V129" t="s">
        <v>2724</v>
      </c>
      <c r="W129" t="s">
        <v>2725</v>
      </c>
      <c r="X129" t="s">
        <v>2726</v>
      </c>
      <c r="Y129" t="s">
        <v>43</v>
      </c>
      <c r="Z129" t="s">
        <v>3107</v>
      </c>
      <c r="AA129" t="s">
        <v>43</v>
      </c>
      <c r="AB129" t="s">
        <v>2728</v>
      </c>
      <c r="AC129" s="4" t="e">
        <f>VLOOKUP(Table136[[#This Row],[Capacitance]],Values!A$13:B$50,2,0)</f>
        <v>#N/A</v>
      </c>
      <c r="AE129" s="4" t="str">
        <f>CONCATENATE(Table136[[#This Row],[Capacitance]],Table136[[#This Row],[Stock]])</f>
        <v>330pF</v>
      </c>
    </row>
    <row r="130" spans="1:31" hidden="1">
      <c r="A130" t="s">
        <v>2715</v>
      </c>
      <c r="B130" t="s">
        <v>2716</v>
      </c>
      <c r="C130" t="s">
        <v>3375</v>
      </c>
      <c r="D130" t="s">
        <v>3376</v>
      </c>
      <c r="E130" t="s">
        <v>2719</v>
      </c>
      <c r="F130" t="s">
        <v>2840</v>
      </c>
      <c r="G130">
        <v>3176</v>
      </c>
      <c r="H130">
        <v>0</v>
      </c>
      <c r="I130">
        <v>0.35</v>
      </c>
      <c r="J130">
        <v>0</v>
      </c>
      <c r="K130">
        <v>1</v>
      </c>
      <c r="L130" t="s">
        <v>2721</v>
      </c>
      <c r="M130" t="s">
        <v>2722</v>
      </c>
      <c r="N130" t="s">
        <v>230</v>
      </c>
      <c r="O130" t="s">
        <v>72</v>
      </c>
      <c r="P130" t="s">
        <v>38</v>
      </c>
      <c r="Q130" t="s">
        <v>73</v>
      </c>
      <c r="R130" t="s">
        <v>2723</v>
      </c>
      <c r="S130" t="s">
        <v>41</v>
      </c>
      <c r="T130" t="s">
        <v>42</v>
      </c>
      <c r="U130" t="s">
        <v>43</v>
      </c>
      <c r="V130" t="s">
        <v>2724</v>
      </c>
      <c r="W130" t="s">
        <v>2725</v>
      </c>
      <c r="X130" t="s">
        <v>2726</v>
      </c>
      <c r="Y130" t="s">
        <v>43</v>
      </c>
      <c r="Z130" t="s">
        <v>3107</v>
      </c>
      <c r="AA130" t="s">
        <v>43</v>
      </c>
      <c r="AB130" t="s">
        <v>2728</v>
      </c>
      <c r="AC130" s="4" t="e">
        <f>VLOOKUP(Table136[[#This Row],[Capacitance]],Values!A$13:B$50,2,0)</f>
        <v>#N/A</v>
      </c>
      <c r="AE130" s="4" t="str">
        <f>CONCATENATE(Table136[[#This Row],[Capacitance]],Table136[[#This Row],[Stock]])</f>
        <v>1500pF</v>
      </c>
    </row>
    <row r="131" spans="1:31" hidden="1">
      <c r="A131" t="s">
        <v>2715</v>
      </c>
      <c r="B131" t="s">
        <v>2716</v>
      </c>
      <c r="C131" t="s">
        <v>3377</v>
      </c>
      <c r="D131" t="s">
        <v>3378</v>
      </c>
      <c r="E131" t="s">
        <v>2719</v>
      </c>
      <c r="F131" t="s">
        <v>2779</v>
      </c>
      <c r="G131">
        <v>2863</v>
      </c>
      <c r="H131">
        <v>0</v>
      </c>
      <c r="I131">
        <v>0.35</v>
      </c>
      <c r="J131">
        <v>0</v>
      </c>
      <c r="K131">
        <v>1</v>
      </c>
      <c r="L131" t="s">
        <v>2721</v>
      </c>
      <c r="M131" t="s">
        <v>2722</v>
      </c>
      <c r="N131" t="s">
        <v>242</v>
      </c>
      <c r="O131" t="s">
        <v>72</v>
      </c>
      <c r="P131" t="s">
        <v>38</v>
      </c>
      <c r="Q131" t="s">
        <v>73</v>
      </c>
      <c r="R131" t="s">
        <v>2723</v>
      </c>
      <c r="S131" t="s">
        <v>41</v>
      </c>
      <c r="T131" t="s">
        <v>42</v>
      </c>
      <c r="U131" t="s">
        <v>43</v>
      </c>
      <c r="V131" t="s">
        <v>2724</v>
      </c>
      <c r="W131" t="s">
        <v>2725</v>
      </c>
      <c r="X131" t="s">
        <v>2726</v>
      </c>
      <c r="Y131" t="s">
        <v>43</v>
      </c>
      <c r="Z131" t="s">
        <v>3107</v>
      </c>
      <c r="AA131" t="s">
        <v>43</v>
      </c>
      <c r="AB131" t="s">
        <v>2728</v>
      </c>
      <c r="AC131" s="4" t="e">
        <f>VLOOKUP(Table136[[#This Row],[Capacitance]],Values!A$13:B$50,2,0)</f>
        <v>#N/A</v>
      </c>
      <c r="AE131" s="4" t="str">
        <f>CONCATENATE(Table136[[#This Row],[Capacitance]],Table136[[#This Row],[Stock]])</f>
        <v>1800pF</v>
      </c>
    </row>
    <row r="132" spans="1:31" hidden="1">
      <c r="A132" t="s">
        <v>2715</v>
      </c>
      <c r="B132" t="s">
        <v>2716</v>
      </c>
      <c r="C132" t="s">
        <v>3379</v>
      </c>
      <c r="D132" t="s">
        <v>3380</v>
      </c>
      <c r="E132" t="s">
        <v>2719</v>
      </c>
      <c r="F132" t="s">
        <v>2977</v>
      </c>
      <c r="G132">
        <v>2579</v>
      </c>
      <c r="H132">
        <v>0</v>
      </c>
      <c r="I132">
        <v>0.35</v>
      </c>
      <c r="J132">
        <v>0</v>
      </c>
      <c r="K132">
        <v>1</v>
      </c>
      <c r="L132" t="s">
        <v>2721</v>
      </c>
      <c r="M132" t="s">
        <v>2722</v>
      </c>
      <c r="N132" t="s">
        <v>789</v>
      </c>
      <c r="O132" t="s">
        <v>72</v>
      </c>
      <c r="P132" t="s">
        <v>38</v>
      </c>
      <c r="Q132" t="s">
        <v>73</v>
      </c>
      <c r="R132" t="s">
        <v>2723</v>
      </c>
      <c r="S132" t="s">
        <v>41</v>
      </c>
      <c r="T132" t="s">
        <v>42</v>
      </c>
      <c r="U132" t="s">
        <v>43</v>
      </c>
      <c r="V132" t="s">
        <v>2724</v>
      </c>
      <c r="W132" t="s">
        <v>2725</v>
      </c>
      <c r="X132" t="s">
        <v>2726</v>
      </c>
      <c r="Y132" t="s">
        <v>43</v>
      </c>
      <c r="Z132" t="s">
        <v>3107</v>
      </c>
      <c r="AA132" t="s">
        <v>43</v>
      </c>
      <c r="AB132" t="s">
        <v>2728</v>
      </c>
      <c r="AC132" s="4" t="e">
        <f>VLOOKUP(Table136[[#This Row],[Capacitance]],Values!A$13:B$50,2,0)</f>
        <v>#N/A</v>
      </c>
      <c r="AE132" s="4" t="str">
        <f>CONCATENATE(Table136[[#This Row],[Capacitance]],Table136[[#This Row],[Stock]])</f>
        <v>2700pF</v>
      </c>
    </row>
    <row r="133" spans="1:31" hidden="1">
      <c r="A133" t="s">
        <v>2715</v>
      </c>
      <c r="B133" t="s">
        <v>2716</v>
      </c>
      <c r="C133" t="s">
        <v>3381</v>
      </c>
      <c r="D133" t="s">
        <v>3382</v>
      </c>
      <c r="E133" t="s">
        <v>2719</v>
      </c>
      <c r="F133" t="s">
        <v>3286</v>
      </c>
      <c r="G133">
        <v>2188</v>
      </c>
      <c r="H133">
        <v>0</v>
      </c>
      <c r="I133">
        <v>0.35</v>
      </c>
      <c r="J133">
        <v>0</v>
      </c>
      <c r="K133">
        <v>1</v>
      </c>
      <c r="L133" t="s">
        <v>2721</v>
      </c>
      <c r="M133" t="s">
        <v>2722</v>
      </c>
      <c r="N133" t="s">
        <v>6766</v>
      </c>
      <c r="O133" t="s">
        <v>37</v>
      </c>
      <c r="P133" t="s">
        <v>83</v>
      </c>
      <c r="Q133" t="s">
        <v>54</v>
      </c>
      <c r="R133" t="s">
        <v>2723</v>
      </c>
      <c r="S133" t="s">
        <v>55</v>
      </c>
      <c r="T133" t="s">
        <v>42</v>
      </c>
      <c r="U133" t="s">
        <v>43</v>
      </c>
      <c r="V133" t="s">
        <v>2724</v>
      </c>
      <c r="W133" t="s">
        <v>2725</v>
      </c>
      <c r="X133" t="s">
        <v>2726</v>
      </c>
      <c r="Y133" t="s">
        <v>43</v>
      </c>
      <c r="Z133" t="s">
        <v>3107</v>
      </c>
      <c r="AA133" t="s">
        <v>43</v>
      </c>
      <c r="AB133" t="s">
        <v>2728</v>
      </c>
      <c r="AC133" s="4" t="e">
        <f>VLOOKUP(Table136[[#This Row],[Capacitance]],Values!A$13:B$50,2,0)</f>
        <v>#N/A</v>
      </c>
      <c r="AE133" s="4" t="str">
        <f>CONCATENATE(Table136[[#This Row],[Capacitance]],Table136[[#This Row],[Stock]])</f>
        <v>0.47ÂuF</v>
      </c>
    </row>
    <row r="134" spans="1:31" hidden="1">
      <c r="A134" t="s">
        <v>2793</v>
      </c>
      <c r="B134" t="s">
        <v>2716</v>
      </c>
      <c r="C134" t="s">
        <v>3383</v>
      </c>
      <c r="D134" t="s">
        <v>3384</v>
      </c>
      <c r="E134" t="s">
        <v>2719</v>
      </c>
      <c r="F134" t="s">
        <v>2843</v>
      </c>
      <c r="G134">
        <v>2140</v>
      </c>
      <c r="H134">
        <v>0</v>
      </c>
      <c r="I134">
        <v>0.35</v>
      </c>
      <c r="J134">
        <v>0</v>
      </c>
      <c r="K134">
        <v>1</v>
      </c>
      <c r="L134" t="s">
        <v>2721</v>
      </c>
      <c r="M134" t="s">
        <v>2722</v>
      </c>
      <c r="N134" t="s">
        <v>1233</v>
      </c>
      <c r="O134" t="s">
        <v>72</v>
      </c>
      <c r="P134" t="s">
        <v>178</v>
      </c>
      <c r="Q134" t="s">
        <v>73</v>
      </c>
      <c r="R134" t="s">
        <v>2723</v>
      </c>
      <c r="S134" t="s">
        <v>41</v>
      </c>
      <c r="T134" t="s">
        <v>42</v>
      </c>
      <c r="U134" t="s">
        <v>43</v>
      </c>
      <c r="V134" t="s">
        <v>2724</v>
      </c>
      <c r="W134" t="s">
        <v>2725</v>
      </c>
      <c r="X134" t="s">
        <v>2726</v>
      </c>
      <c r="Y134" t="s">
        <v>43</v>
      </c>
      <c r="Z134" t="s">
        <v>3107</v>
      </c>
      <c r="AA134" t="s">
        <v>43</v>
      </c>
      <c r="AB134" t="s">
        <v>2728</v>
      </c>
      <c r="AC134" s="4" t="e">
        <f>VLOOKUP(Table136[[#This Row],[Capacitance]],Values!A$13:B$50,2,0)</f>
        <v>#N/A</v>
      </c>
      <c r="AE134" s="4" t="str">
        <f>CONCATENATE(Table136[[#This Row],[Capacitance]],Table136[[#This Row],[Stock]])</f>
        <v>820pF</v>
      </c>
    </row>
    <row r="135" spans="1:31" hidden="1">
      <c r="A135" t="s">
        <v>2715</v>
      </c>
      <c r="B135" t="s">
        <v>2716</v>
      </c>
      <c r="C135" t="s">
        <v>3385</v>
      </c>
      <c r="D135" t="s">
        <v>3386</v>
      </c>
      <c r="E135" t="s">
        <v>2719</v>
      </c>
      <c r="F135" t="s">
        <v>3074</v>
      </c>
      <c r="G135">
        <v>1880</v>
      </c>
      <c r="H135">
        <v>0</v>
      </c>
      <c r="I135">
        <v>0.35</v>
      </c>
      <c r="J135">
        <v>0</v>
      </c>
      <c r="K135">
        <v>1</v>
      </c>
      <c r="L135" t="s">
        <v>2721</v>
      </c>
      <c r="M135" t="s">
        <v>2722</v>
      </c>
      <c r="N135" t="s">
        <v>282</v>
      </c>
      <c r="O135" t="s">
        <v>72</v>
      </c>
      <c r="P135" t="s">
        <v>38</v>
      </c>
      <c r="Q135" t="s">
        <v>73</v>
      </c>
      <c r="R135" t="s">
        <v>2723</v>
      </c>
      <c r="S135" t="s">
        <v>41</v>
      </c>
      <c r="T135" t="s">
        <v>42</v>
      </c>
      <c r="U135" t="s">
        <v>43</v>
      </c>
      <c r="V135" t="s">
        <v>2724</v>
      </c>
      <c r="W135" t="s">
        <v>2725</v>
      </c>
      <c r="X135" t="s">
        <v>2726</v>
      </c>
      <c r="Y135" t="s">
        <v>43</v>
      </c>
      <c r="Z135" t="s">
        <v>3107</v>
      </c>
      <c r="AA135" t="s">
        <v>43</v>
      </c>
      <c r="AB135" t="s">
        <v>2728</v>
      </c>
      <c r="AC135" s="4" t="e">
        <f>VLOOKUP(Table136[[#This Row],[Capacitance]],Values!A$13:B$50,2,0)</f>
        <v>#N/A</v>
      </c>
      <c r="AE135" s="4" t="str">
        <f>CONCATENATE(Table136[[#This Row],[Capacitance]],Table136[[#This Row],[Stock]])</f>
        <v>1200pF</v>
      </c>
    </row>
    <row r="136" spans="1:31" hidden="1">
      <c r="A136" t="s">
        <v>2715</v>
      </c>
      <c r="B136" t="s">
        <v>2716</v>
      </c>
      <c r="C136" t="s">
        <v>3387</v>
      </c>
      <c r="D136" t="s">
        <v>3388</v>
      </c>
      <c r="E136" t="s">
        <v>2719</v>
      </c>
      <c r="F136" t="s">
        <v>2855</v>
      </c>
      <c r="G136">
        <v>1571</v>
      </c>
      <c r="H136">
        <v>0</v>
      </c>
      <c r="I136">
        <v>0.35</v>
      </c>
      <c r="J136">
        <v>0</v>
      </c>
      <c r="K136">
        <v>1</v>
      </c>
      <c r="L136" t="s">
        <v>2721</v>
      </c>
      <c r="M136" t="s">
        <v>2722</v>
      </c>
      <c r="N136" t="s">
        <v>1233</v>
      </c>
      <c r="O136" t="s">
        <v>72</v>
      </c>
      <c r="P136" t="s">
        <v>38</v>
      </c>
      <c r="Q136" t="s">
        <v>73</v>
      </c>
      <c r="R136" t="s">
        <v>2723</v>
      </c>
      <c r="S136" t="s">
        <v>41</v>
      </c>
      <c r="T136" t="s">
        <v>42</v>
      </c>
      <c r="U136" t="s">
        <v>43</v>
      </c>
      <c r="V136" t="s">
        <v>2724</v>
      </c>
      <c r="W136" t="s">
        <v>2725</v>
      </c>
      <c r="X136" t="s">
        <v>2726</v>
      </c>
      <c r="Y136" t="s">
        <v>43</v>
      </c>
      <c r="Z136" t="s">
        <v>3107</v>
      </c>
      <c r="AA136" t="s">
        <v>43</v>
      </c>
      <c r="AB136" t="s">
        <v>2728</v>
      </c>
      <c r="AC136" s="4" t="e">
        <f>VLOOKUP(Table136[[#This Row],[Capacitance]],Values!A$13:B$50,2,0)</f>
        <v>#N/A</v>
      </c>
      <c r="AE136" s="4" t="str">
        <f>CONCATENATE(Table136[[#This Row],[Capacitance]],Table136[[#This Row],[Stock]])</f>
        <v>820pF</v>
      </c>
    </row>
    <row r="137" spans="1:31" hidden="1">
      <c r="A137" t="s">
        <v>2793</v>
      </c>
      <c r="B137" t="s">
        <v>2716</v>
      </c>
      <c r="C137" t="s">
        <v>3389</v>
      </c>
      <c r="D137" t="s">
        <v>3390</v>
      </c>
      <c r="E137" t="s">
        <v>2719</v>
      </c>
      <c r="F137" t="s">
        <v>3051</v>
      </c>
      <c r="G137">
        <v>1533</v>
      </c>
      <c r="H137">
        <v>0</v>
      </c>
      <c r="I137">
        <v>0.35</v>
      </c>
      <c r="J137">
        <v>0</v>
      </c>
      <c r="K137">
        <v>1</v>
      </c>
      <c r="L137" t="s">
        <v>2721</v>
      </c>
      <c r="M137" t="s">
        <v>2722</v>
      </c>
      <c r="N137" t="s">
        <v>696</v>
      </c>
      <c r="O137" t="s">
        <v>72</v>
      </c>
      <c r="P137" t="s">
        <v>178</v>
      </c>
      <c r="Q137" t="s">
        <v>73</v>
      </c>
      <c r="R137" t="s">
        <v>2723</v>
      </c>
      <c r="S137" t="s">
        <v>41</v>
      </c>
      <c r="T137" t="s">
        <v>42</v>
      </c>
      <c r="U137" t="s">
        <v>43</v>
      </c>
      <c r="V137" t="s">
        <v>2724</v>
      </c>
      <c r="W137" t="s">
        <v>2725</v>
      </c>
      <c r="X137" t="s">
        <v>2726</v>
      </c>
      <c r="Y137" t="s">
        <v>43</v>
      </c>
      <c r="Z137" t="s">
        <v>3107</v>
      </c>
      <c r="AA137" t="s">
        <v>43</v>
      </c>
      <c r="AB137" t="s">
        <v>2728</v>
      </c>
      <c r="AC137" s="4" t="e">
        <f>VLOOKUP(Table136[[#This Row],[Capacitance]],Values!A$13:B$50,2,0)</f>
        <v>#N/A</v>
      </c>
      <c r="AE137" s="4" t="str">
        <f>CONCATENATE(Table136[[#This Row],[Capacitance]],Table136[[#This Row],[Stock]])</f>
        <v>220pF</v>
      </c>
    </row>
    <row r="138" spans="1:31" hidden="1">
      <c r="A138" t="s">
        <v>2793</v>
      </c>
      <c r="B138" t="s">
        <v>2789</v>
      </c>
      <c r="C138" t="s">
        <v>3709</v>
      </c>
      <c r="D138" t="s">
        <v>3710</v>
      </c>
      <c r="E138" t="s">
        <v>2719</v>
      </c>
      <c r="F138" t="s">
        <v>3323</v>
      </c>
      <c r="G138">
        <v>2423</v>
      </c>
      <c r="H138">
        <v>0</v>
      </c>
      <c r="I138">
        <v>0.4</v>
      </c>
      <c r="J138">
        <v>0</v>
      </c>
      <c r="K138">
        <v>1</v>
      </c>
      <c r="L138" t="s">
        <v>2721</v>
      </c>
      <c r="M138" t="s">
        <v>2722</v>
      </c>
      <c r="N138" t="s">
        <v>36</v>
      </c>
      <c r="O138" t="s">
        <v>37</v>
      </c>
      <c r="P138" t="s">
        <v>178</v>
      </c>
      <c r="Q138" t="s">
        <v>39</v>
      </c>
      <c r="R138" t="s">
        <v>2723</v>
      </c>
      <c r="S138" t="s">
        <v>41</v>
      </c>
      <c r="T138" t="s">
        <v>42</v>
      </c>
      <c r="U138" t="s">
        <v>43</v>
      </c>
      <c r="V138" t="s">
        <v>2724</v>
      </c>
      <c r="W138" t="s">
        <v>2792</v>
      </c>
      <c r="X138" t="s">
        <v>2726</v>
      </c>
      <c r="Y138" t="s">
        <v>43</v>
      </c>
      <c r="Z138" t="s">
        <v>3107</v>
      </c>
      <c r="AA138" t="s">
        <v>43</v>
      </c>
      <c r="AB138" t="s">
        <v>2728</v>
      </c>
      <c r="AC138" s="4" t="str">
        <f>VLOOKUP(Table136[[#This Row],[Capacitance]],Values!A$13:B$50,2,0)</f>
        <v>STOCK</v>
      </c>
      <c r="AE138" s="4" t="str">
        <f>CONCATENATE(Table136[[#This Row],[Capacitance]],Table136[[#This Row],[Stock]])</f>
        <v>10000pF</v>
      </c>
    </row>
    <row r="139" spans="1:31" hidden="1">
      <c r="A139" t="s">
        <v>2793</v>
      </c>
      <c r="B139" t="s">
        <v>2716</v>
      </c>
      <c r="C139" t="s">
        <v>3393</v>
      </c>
      <c r="D139" t="s">
        <v>3394</v>
      </c>
      <c r="E139" t="s">
        <v>2719</v>
      </c>
      <c r="F139" t="s">
        <v>3062</v>
      </c>
      <c r="G139">
        <v>1038</v>
      </c>
      <c r="H139">
        <v>0</v>
      </c>
      <c r="I139">
        <v>0.35</v>
      </c>
      <c r="J139">
        <v>0</v>
      </c>
      <c r="K139">
        <v>1</v>
      </c>
      <c r="L139" t="s">
        <v>2721</v>
      </c>
      <c r="M139" t="s">
        <v>2722</v>
      </c>
      <c r="N139" t="s">
        <v>211</v>
      </c>
      <c r="O139" t="s">
        <v>72</v>
      </c>
      <c r="P139" t="s">
        <v>287</v>
      </c>
      <c r="Q139" t="s">
        <v>73</v>
      </c>
      <c r="R139" t="s">
        <v>2723</v>
      </c>
      <c r="S139" t="s">
        <v>41</v>
      </c>
      <c r="T139" t="s">
        <v>42</v>
      </c>
      <c r="U139" t="s">
        <v>43</v>
      </c>
      <c r="V139" t="s">
        <v>2724</v>
      </c>
      <c r="W139" t="s">
        <v>2725</v>
      </c>
      <c r="X139" t="s">
        <v>2726</v>
      </c>
      <c r="Y139" t="s">
        <v>43</v>
      </c>
      <c r="Z139" t="s">
        <v>3107</v>
      </c>
      <c r="AA139" t="s">
        <v>43</v>
      </c>
      <c r="AB139" t="s">
        <v>2728</v>
      </c>
      <c r="AC139" s="4" t="str">
        <f>VLOOKUP(Table136[[#This Row],[Capacitance]],Values!A$13:B$50,2,0)</f>
        <v>STOCK</v>
      </c>
      <c r="AE139" s="4" t="str">
        <f>CONCATENATE(Table136[[#This Row],[Capacitance]],Table136[[#This Row],[Stock]])</f>
        <v>100pF</v>
      </c>
    </row>
    <row r="140" spans="1:31" hidden="1">
      <c r="A140" t="s">
        <v>2793</v>
      </c>
      <c r="B140" t="s">
        <v>2789</v>
      </c>
      <c r="C140" t="s">
        <v>3745</v>
      </c>
      <c r="D140" t="s">
        <v>3746</v>
      </c>
      <c r="E140" t="s">
        <v>2719</v>
      </c>
      <c r="F140" t="s">
        <v>3323</v>
      </c>
      <c r="G140">
        <v>2146</v>
      </c>
      <c r="H140">
        <v>0</v>
      </c>
      <c r="I140">
        <v>0.41</v>
      </c>
      <c r="J140">
        <v>0</v>
      </c>
      <c r="K140">
        <v>1</v>
      </c>
      <c r="L140" t="s">
        <v>2721</v>
      </c>
      <c r="M140" t="s">
        <v>2722</v>
      </c>
      <c r="N140" t="s">
        <v>36</v>
      </c>
      <c r="O140" t="s">
        <v>37</v>
      </c>
      <c r="P140" t="s">
        <v>178</v>
      </c>
      <c r="Q140" t="s">
        <v>39</v>
      </c>
      <c r="R140" t="s">
        <v>2723</v>
      </c>
      <c r="S140" t="s">
        <v>41</v>
      </c>
      <c r="T140" t="s">
        <v>42</v>
      </c>
      <c r="U140" t="s">
        <v>43</v>
      </c>
      <c r="V140" t="s">
        <v>2724</v>
      </c>
      <c r="W140" t="s">
        <v>2792</v>
      </c>
      <c r="X140" t="s">
        <v>2726</v>
      </c>
      <c r="Y140" t="s">
        <v>43</v>
      </c>
      <c r="Z140" t="s">
        <v>2727</v>
      </c>
      <c r="AA140" t="s">
        <v>43</v>
      </c>
      <c r="AB140" t="s">
        <v>2728</v>
      </c>
      <c r="AC140" s="4" t="str">
        <f>VLOOKUP(Table136[[#This Row],[Capacitance]],Values!A$13:B$50,2,0)</f>
        <v>STOCK</v>
      </c>
      <c r="AE140" s="4" t="str">
        <f>CONCATENATE(Table136[[#This Row],[Capacitance]],Table136[[#This Row],[Stock]])</f>
        <v>10000pF</v>
      </c>
    </row>
    <row r="141" spans="1:31" hidden="1">
      <c r="A141" t="s">
        <v>2793</v>
      </c>
      <c r="B141" t="s">
        <v>2716</v>
      </c>
      <c r="C141" t="s">
        <v>4319</v>
      </c>
      <c r="D141" t="s">
        <v>4320</v>
      </c>
      <c r="E141" t="s">
        <v>2719</v>
      </c>
      <c r="F141" t="s">
        <v>3323</v>
      </c>
      <c r="G141">
        <v>502</v>
      </c>
      <c r="H141">
        <v>0</v>
      </c>
      <c r="I141">
        <v>0.34</v>
      </c>
      <c r="J141">
        <v>0</v>
      </c>
      <c r="K141">
        <v>1</v>
      </c>
      <c r="L141" t="s">
        <v>2721</v>
      </c>
      <c r="M141" t="s">
        <v>2722</v>
      </c>
      <c r="N141" t="s">
        <v>36</v>
      </c>
      <c r="O141" t="s">
        <v>37</v>
      </c>
      <c r="P141" t="s">
        <v>178</v>
      </c>
      <c r="Q141" t="s">
        <v>39</v>
      </c>
      <c r="R141" t="s">
        <v>2723</v>
      </c>
      <c r="S141" t="s">
        <v>41</v>
      </c>
      <c r="T141" t="s">
        <v>42</v>
      </c>
      <c r="U141" t="s">
        <v>43</v>
      </c>
      <c r="V141" t="s">
        <v>2724</v>
      </c>
      <c r="W141" t="s">
        <v>2725</v>
      </c>
      <c r="X141" t="s">
        <v>2726</v>
      </c>
      <c r="Y141" t="s">
        <v>43</v>
      </c>
      <c r="Z141" t="s">
        <v>3107</v>
      </c>
      <c r="AA141" t="s">
        <v>43</v>
      </c>
      <c r="AB141" t="s">
        <v>2728</v>
      </c>
      <c r="AC141" s="4" t="str">
        <f>VLOOKUP(Table136[[#This Row],[Capacitance]],Values!A$13:B$50,2,0)</f>
        <v>STOCK</v>
      </c>
      <c r="AE141" s="4" t="str">
        <f>CONCATENATE(Table136[[#This Row],[Capacitance]],Table136[[#This Row],[Stock]])</f>
        <v>10000pF</v>
      </c>
    </row>
    <row r="142" spans="1:31" hidden="1">
      <c r="A142" t="s">
        <v>2793</v>
      </c>
      <c r="B142" t="s">
        <v>2794</v>
      </c>
      <c r="C142" t="s">
        <v>4657</v>
      </c>
      <c r="D142" t="s">
        <v>4658</v>
      </c>
      <c r="E142" t="s">
        <v>2719</v>
      </c>
      <c r="F142" t="s">
        <v>4659</v>
      </c>
      <c r="G142">
        <v>0</v>
      </c>
      <c r="H142">
        <v>0</v>
      </c>
      <c r="I142">
        <v>0.14223</v>
      </c>
      <c r="J142">
        <v>0</v>
      </c>
      <c r="K142">
        <v>2000</v>
      </c>
      <c r="L142" t="s">
        <v>2721</v>
      </c>
      <c r="M142" t="s">
        <v>2722</v>
      </c>
      <c r="N142" t="s">
        <v>36</v>
      </c>
      <c r="O142" t="s">
        <v>37</v>
      </c>
      <c r="P142" t="s">
        <v>3113</v>
      </c>
      <c r="Q142" t="s">
        <v>39</v>
      </c>
      <c r="R142" t="s">
        <v>2723</v>
      </c>
      <c r="S142" t="s">
        <v>41</v>
      </c>
      <c r="T142" t="s">
        <v>42</v>
      </c>
      <c r="U142" t="s">
        <v>43</v>
      </c>
      <c r="V142" t="s">
        <v>2724</v>
      </c>
      <c r="W142" t="s">
        <v>2798</v>
      </c>
      <c r="X142" t="s">
        <v>2799</v>
      </c>
      <c r="Y142" t="s">
        <v>43</v>
      </c>
      <c r="Z142" t="s">
        <v>3107</v>
      </c>
      <c r="AA142" t="s">
        <v>43</v>
      </c>
      <c r="AB142" t="s">
        <v>2728</v>
      </c>
      <c r="AC142" s="4" t="str">
        <f>VLOOKUP(Table136[[#This Row],[Capacitance]],Values!A$13:B$50,2,0)</f>
        <v>STOCK</v>
      </c>
      <c r="AE142" s="4" t="str">
        <f>CONCATENATE(Table136[[#This Row],[Capacitance]],Table136[[#This Row],[Stock]])</f>
        <v>10000pF</v>
      </c>
    </row>
    <row r="143" spans="1:31" hidden="1">
      <c r="A143" t="s">
        <v>2793</v>
      </c>
      <c r="B143" t="s">
        <v>2806</v>
      </c>
      <c r="C143" t="s">
        <v>4664</v>
      </c>
      <c r="D143" t="s">
        <v>4665</v>
      </c>
      <c r="E143" t="s">
        <v>2719</v>
      </c>
      <c r="F143" t="s">
        <v>4666</v>
      </c>
      <c r="G143">
        <v>0</v>
      </c>
      <c r="H143">
        <v>0</v>
      </c>
      <c r="I143">
        <v>0.17777999999999999</v>
      </c>
      <c r="J143">
        <v>0</v>
      </c>
      <c r="K143">
        <v>2000</v>
      </c>
      <c r="L143" t="s">
        <v>2721</v>
      </c>
      <c r="M143" t="s">
        <v>2722</v>
      </c>
      <c r="N143" t="s">
        <v>36</v>
      </c>
      <c r="O143" t="s">
        <v>72</v>
      </c>
      <c r="P143" t="s">
        <v>287</v>
      </c>
      <c r="Q143" t="s">
        <v>73</v>
      </c>
      <c r="R143" t="s">
        <v>2723</v>
      </c>
      <c r="S143" t="s">
        <v>41</v>
      </c>
      <c r="T143" t="s">
        <v>42</v>
      </c>
      <c r="U143" t="s">
        <v>43</v>
      </c>
      <c r="V143" t="s">
        <v>2724</v>
      </c>
      <c r="W143" t="s">
        <v>2809</v>
      </c>
      <c r="X143" t="s">
        <v>2810</v>
      </c>
      <c r="Y143" t="s">
        <v>43</v>
      </c>
      <c r="Z143" t="s">
        <v>3107</v>
      </c>
      <c r="AA143" t="s">
        <v>43</v>
      </c>
      <c r="AB143" t="s">
        <v>2728</v>
      </c>
      <c r="AC143" s="4" t="str">
        <f>VLOOKUP(Table136[[#This Row],[Capacitance]],Values!A$13:B$50,2,0)</f>
        <v>STOCK</v>
      </c>
      <c r="AE143" s="4" t="str">
        <f>CONCATENATE(Table136[[#This Row],[Capacitance]],Table136[[#This Row],[Stock]])</f>
        <v>10000pF</v>
      </c>
    </row>
    <row r="144" spans="1:31" hidden="1">
      <c r="A144" t="s">
        <v>2715</v>
      </c>
      <c r="B144" t="s">
        <v>2789</v>
      </c>
      <c r="C144" t="s">
        <v>3399</v>
      </c>
      <c r="D144" t="s">
        <v>3400</v>
      </c>
      <c r="E144" t="s">
        <v>2719</v>
      </c>
      <c r="F144" t="s">
        <v>3286</v>
      </c>
      <c r="G144">
        <v>10443</v>
      </c>
      <c r="H144">
        <v>0</v>
      </c>
      <c r="I144">
        <v>0.4</v>
      </c>
      <c r="J144">
        <v>0</v>
      </c>
      <c r="K144">
        <v>1</v>
      </c>
      <c r="L144" t="s">
        <v>2721</v>
      </c>
      <c r="M144" t="s">
        <v>2722</v>
      </c>
      <c r="N144" t="s">
        <v>6766</v>
      </c>
      <c r="O144" t="s">
        <v>37</v>
      </c>
      <c r="P144" t="s">
        <v>83</v>
      </c>
      <c r="Q144" t="s">
        <v>39</v>
      </c>
      <c r="R144" t="s">
        <v>2723</v>
      </c>
      <c r="S144" t="s">
        <v>41</v>
      </c>
      <c r="T144" t="s">
        <v>42</v>
      </c>
      <c r="U144" t="s">
        <v>43</v>
      </c>
      <c r="V144" t="s">
        <v>2724</v>
      </c>
      <c r="W144" t="s">
        <v>2792</v>
      </c>
      <c r="X144" t="s">
        <v>2726</v>
      </c>
      <c r="Y144" t="s">
        <v>43</v>
      </c>
      <c r="Z144" t="s">
        <v>3107</v>
      </c>
      <c r="AA144" t="s">
        <v>43</v>
      </c>
      <c r="AB144" t="s">
        <v>2728</v>
      </c>
      <c r="AC144" s="4" t="e">
        <f>VLOOKUP(Table136[[#This Row],[Capacitance]],Values!A$13:B$50,2,0)</f>
        <v>#N/A</v>
      </c>
      <c r="AE144" s="4" t="str">
        <f>CONCATENATE(Table136[[#This Row],[Capacitance]],Table136[[#This Row],[Stock]])</f>
        <v>0.47ÂuF</v>
      </c>
    </row>
    <row r="145" spans="1:31" hidden="1">
      <c r="A145" t="s">
        <v>2793</v>
      </c>
      <c r="B145" t="s">
        <v>2794</v>
      </c>
      <c r="C145" t="s">
        <v>3499</v>
      </c>
      <c r="D145" t="s">
        <v>3500</v>
      </c>
      <c r="E145" t="s">
        <v>2719</v>
      </c>
      <c r="F145" t="s">
        <v>3501</v>
      </c>
      <c r="G145">
        <v>2299</v>
      </c>
      <c r="H145">
        <v>0</v>
      </c>
      <c r="I145">
        <v>0.48</v>
      </c>
      <c r="J145">
        <v>0</v>
      </c>
      <c r="K145">
        <v>1</v>
      </c>
      <c r="L145" t="s">
        <v>2721</v>
      </c>
      <c r="M145" t="s">
        <v>2722</v>
      </c>
      <c r="N145" t="s">
        <v>198</v>
      </c>
      <c r="O145" t="s">
        <v>72</v>
      </c>
      <c r="P145" t="s">
        <v>3113</v>
      </c>
      <c r="Q145" t="s">
        <v>73</v>
      </c>
      <c r="R145" t="s">
        <v>2723</v>
      </c>
      <c r="S145" t="s">
        <v>41</v>
      </c>
      <c r="T145" t="s">
        <v>42</v>
      </c>
      <c r="U145" t="s">
        <v>43</v>
      </c>
      <c r="V145" t="s">
        <v>2724</v>
      </c>
      <c r="W145" t="s">
        <v>2798</v>
      </c>
      <c r="X145" t="s">
        <v>2799</v>
      </c>
      <c r="Y145" t="s">
        <v>43</v>
      </c>
      <c r="Z145" t="s">
        <v>3107</v>
      </c>
      <c r="AA145" t="s">
        <v>43</v>
      </c>
      <c r="AB145" t="s">
        <v>2728</v>
      </c>
      <c r="AC145" s="4" t="str">
        <f>VLOOKUP(Table136[[#This Row],[Capacitance]],Values!A$13:B$50,2,0)</f>
        <v>STOCK</v>
      </c>
      <c r="AE145" s="4" t="str">
        <f>CONCATENATE(Table136[[#This Row],[Capacitance]],Table136[[#This Row],[Stock]])</f>
        <v>1000pF</v>
      </c>
    </row>
    <row r="146" spans="1:31" hidden="1">
      <c r="A146" t="s">
        <v>2793</v>
      </c>
      <c r="B146" t="s">
        <v>2794</v>
      </c>
      <c r="C146" t="s">
        <v>3821</v>
      </c>
      <c r="D146" t="s">
        <v>3822</v>
      </c>
      <c r="E146" t="s">
        <v>2719</v>
      </c>
      <c r="F146" t="s">
        <v>3823</v>
      </c>
      <c r="G146">
        <v>3466</v>
      </c>
      <c r="H146">
        <v>0</v>
      </c>
      <c r="I146">
        <v>0.49</v>
      </c>
      <c r="J146">
        <v>0</v>
      </c>
      <c r="K146">
        <v>1</v>
      </c>
      <c r="L146" t="s">
        <v>2721</v>
      </c>
      <c r="M146" t="s">
        <v>2722</v>
      </c>
      <c r="N146" t="s">
        <v>198</v>
      </c>
      <c r="O146" t="s">
        <v>37</v>
      </c>
      <c r="P146" t="s">
        <v>3113</v>
      </c>
      <c r="Q146" t="s">
        <v>39</v>
      </c>
      <c r="R146" t="s">
        <v>2723</v>
      </c>
      <c r="S146" t="s">
        <v>41</v>
      </c>
      <c r="T146" t="s">
        <v>42</v>
      </c>
      <c r="U146" t="s">
        <v>43</v>
      </c>
      <c r="V146" t="s">
        <v>2724</v>
      </c>
      <c r="W146" t="s">
        <v>2798</v>
      </c>
      <c r="X146" t="s">
        <v>2799</v>
      </c>
      <c r="Y146" t="s">
        <v>43</v>
      </c>
      <c r="Z146" t="s">
        <v>3107</v>
      </c>
      <c r="AA146" t="s">
        <v>43</v>
      </c>
      <c r="AB146" t="s">
        <v>2728</v>
      </c>
      <c r="AC146" s="4" t="str">
        <f>VLOOKUP(Table136[[#This Row],[Capacitance]],Values!A$13:B$50,2,0)</f>
        <v>STOCK</v>
      </c>
      <c r="AE146" s="4" t="str">
        <f>CONCATENATE(Table136[[#This Row],[Capacitance]],Table136[[#This Row],[Stock]])</f>
        <v>1000pF</v>
      </c>
    </row>
    <row r="147" spans="1:31" hidden="1">
      <c r="A147" t="s">
        <v>2793</v>
      </c>
      <c r="B147" t="s">
        <v>2794</v>
      </c>
      <c r="C147" t="s">
        <v>3406</v>
      </c>
      <c r="D147" t="s">
        <v>3407</v>
      </c>
      <c r="E147" t="s">
        <v>2719</v>
      </c>
      <c r="F147" t="s">
        <v>3408</v>
      </c>
      <c r="G147">
        <v>2338</v>
      </c>
      <c r="H147">
        <v>0</v>
      </c>
      <c r="I147">
        <v>0.4</v>
      </c>
      <c r="J147">
        <v>0</v>
      </c>
      <c r="K147">
        <v>1</v>
      </c>
      <c r="L147" t="s">
        <v>2721</v>
      </c>
      <c r="M147" t="s">
        <v>2722</v>
      </c>
      <c r="N147" t="s">
        <v>696</v>
      </c>
      <c r="O147" t="s">
        <v>72</v>
      </c>
      <c r="P147" t="s">
        <v>3113</v>
      </c>
      <c r="Q147" t="s">
        <v>73</v>
      </c>
      <c r="R147" t="s">
        <v>2723</v>
      </c>
      <c r="S147" t="s">
        <v>41</v>
      </c>
      <c r="T147" t="s">
        <v>42</v>
      </c>
      <c r="U147" t="s">
        <v>43</v>
      </c>
      <c r="V147" t="s">
        <v>2724</v>
      </c>
      <c r="W147" t="s">
        <v>2798</v>
      </c>
      <c r="X147" t="s">
        <v>2799</v>
      </c>
      <c r="Y147" t="s">
        <v>43</v>
      </c>
      <c r="Z147" t="s">
        <v>3107</v>
      </c>
      <c r="AA147" t="s">
        <v>43</v>
      </c>
      <c r="AB147" t="s">
        <v>2728</v>
      </c>
      <c r="AC147" s="4" t="e">
        <f>VLOOKUP(Table136[[#This Row],[Capacitance]],Values!A$13:B$50,2,0)</f>
        <v>#N/A</v>
      </c>
      <c r="AE147" s="4" t="str">
        <f>CONCATENATE(Table136[[#This Row],[Capacitance]],Table136[[#This Row],[Stock]])</f>
        <v>220pF</v>
      </c>
    </row>
    <row r="148" spans="1:31" hidden="1">
      <c r="A148" t="s">
        <v>2793</v>
      </c>
      <c r="B148" t="s">
        <v>2794</v>
      </c>
      <c r="C148" t="s">
        <v>3409</v>
      </c>
      <c r="D148" t="s">
        <v>3410</v>
      </c>
      <c r="E148" t="s">
        <v>2719</v>
      </c>
      <c r="F148" t="s">
        <v>3411</v>
      </c>
      <c r="G148">
        <v>1801</v>
      </c>
      <c r="H148">
        <v>0</v>
      </c>
      <c r="I148">
        <v>0.4</v>
      </c>
      <c r="J148">
        <v>0</v>
      </c>
      <c r="K148">
        <v>1</v>
      </c>
      <c r="L148" t="s">
        <v>2721</v>
      </c>
      <c r="M148" t="s">
        <v>2722</v>
      </c>
      <c r="N148" t="s">
        <v>292</v>
      </c>
      <c r="O148" t="s">
        <v>72</v>
      </c>
      <c r="P148" t="s">
        <v>3113</v>
      </c>
      <c r="Q148" t="s">
        <v>73</v>
      </c>
      <c r="R148" t="s">
        <v>2723</v>
      </c>
      <c r="S148" t="s">
        <v>41</v>
      </c>
      <c r="T148" t="s">
        <v>42</v>
      </c>
      <c r="U148" t="s">
        <v>43</v>
      </c>
      <c r="V148" t="s">
        <v>2724</v>
      </c>
      <c r="W148" t="s">
        <v>2798</v>
      </c>
      <c r="X148" t="s">
        <v>2799</v>
      </c>
      <c r="Y148" t="s">
        <v>43</v>
      </c>
      <c r="Z148" t="s">
        <v>3107</v>
      </c>
      <c r="AA148" t="s">
        <v>43</v>
      </c>
      <c r="AB148" t="s">
        <v>2728</v>
      </c>
      <c r="AC148" s="4" t="e">
        <f>VLOOKUP(Table136[[#This Row],[Capacitance]],Values!A$13:B$50,2,0)</f>
        <v>#N/A</v>
      </c>
      <c r="AE148" s="4" t="str">
        <f>CONCATENATE(Table136[[#This Row],[Capacitance]],Table136[[#This Row],[Stock]])</f>
        <v>330pF</v>
      </c>
    </row>
    <row r="149" spans="1:31" hidden="1">
      <c r="A149" t="s">
        <v>2715</v>
      </c>
      <c r="B149" t="s">
        <v>2716</v>
      </c>
      <c r="C149" t="s">
        <v>3159</v>
      </c>
      <c r="D149" t="s">
        <v>3160</v>
      </c>
      <c r="E149" t="s">
        <v>2719</v>
      </c>
      <c r="F149" t="s">
        <v>3161</v>
      </c>
      <c r="G149">
        <v>8388</v>
      </c>
      <c r="H149">
        <v>0</v>
      </c>
      <c r="I149">
        <v>0.28999999999999998</v>
      </c>
      <c r="J149">
        <v>0</v>
      </c>
      <c r="K149">
        <v>1</v>
      </c>
      <c r="L149" t="s">
        <v>2721</v>
      </c>
      <c r="M149" t="s">
        <v>2722</v>
      </c>
      <c r="N149" t="s">
        <v>198</v>
      </c>
      <c r="O149" t="s">
        <v>37</v>
      </c>
      <c r="P149" t="s">
        <v>38</v>
      </c>
      <c r="Q149" t="s">
        <v>39</v>
      </c>
      <c r="R149" t="s">
        <v>2723</v>
      </c>
      <c r="S149" t="s">
        <v>41</v>
      </c>
      <c r="T149" t="s">
        <v>42</v>
      </c>
      <c r="U149" t="s">
        <v>43</v>
      </c>
      <c r="V149" t="s">
        <v>2724</v>
      </c>
      <c r="W149" t="s">
        <v>2725</v>
      </c>
      <c r="X149" t="s">
        <v>2726</v>
      </c>
      <c r="Y149" t="s">
        <v>43</v>
      </c>
      <c r="Z149" t="s">
        <v>3107</v>
      </c>
      <c r="AA149" t="s">
        <v>43</v>
      </c>
      <c r="AB149" t="s">
        <v>2728</v>
      </c>
      <c r="AC149" s="4" t="str">
        <f>VLOOKUP(Table136[[#This Row],[Capacitance]],Values!A$13:B$50,2,0)</f>
        <v>STOCK</v>
      </c>
      <c r="AE149" s="4" t="str">
        <f>CONCATENATE(Table136[[#This Row],[Capacitance]],Table136[[#This Row],[Stock]])</f>
        <v>1000pF</v>
      </c>
    </row>
    <row r="150" spans="1:31" hidden="1">
      <c r="A150" t="s">
        <v>2715</v>
      </c>
      <c r="B150" t="s">
        <v>2876</v>
      </c>
      <c r="C150" t="s">
        <v>3414</v>
      </c>
      <c r="D150" t="s">
        <v>3415</v>
      </c>
      <c r="E150" t="s">
        <v>2719</v>
      </c>
      <c r="F150" t="s">
        <v>3416</v>
      </c>
      <c r="G150">
        <v>1554</v>
      </c>
      <c r="H150">
        <v>0</v>
      </c>
      <c r="I150">
        <v>0.4</v>
      </c>
      <c r="J150">
        <v>0</v>
      </c>
      <c r="K150">
        <v>1</v>
      </c>
      <c r="L150" t="s">
        <v>2721</v>
      </c>
      <c r="M150" t="s">
        <v>2722</v>
      </c>
      <c r="N150" t="s">
        <v>6766</v>
      </c>
      <c r="O150" t="s">
        <v>37</v>
      </c>
      <c r="P150" t="s">
        <v>38</v>
      </c>
      <c r="Q150" t="s">
        <v>39</v>
      </c>
      <c r="R150" t="s">
        <v>2723</v>
      </c>
      <c r="S150" t="s">
        <v>41</v>
      </c>
      <c r="T150" t="s">
        <v>42</v>
      </c>
      <c r="U150" t="s">
        <v>43</v>
      </c>
      <c r="V150" t="s">
        <v>2724</v>
      </c>
      <c r="W150" t="s">
        <v>2880</v>
      </c>
      <c r="X150" t="s">
        <v>2726</v>
      </c>
      <c r="Y150" t="s">
        <v>43</v>
      </c>
      <c r="Z150" t="s">
        <v>2727</v>
      </c>
      <c r="AA150" t="s">
        <v>43</v>
      </c>
      <c r="AB150" t="s">
        <v>2728</v>
      </c>
      <c r="AC150" s="4" t="e">
        <f>VLOOKUP(Table136[[#This Row],[Capacitance]],Values!A$13:B$50,2,0)</f>
        <v>#N/A</v>
      </c>
      <c r="AE150" s="4" t="str">
        <f>CONCATENATE(Table136[[#This Row],[Capacitance]],Table136[[#This Row],[Stock]])</f>
        <v>0.47ÂuF</v>
      </c>
    </row>
    <row r="151" spans="1:31" hidden="1">
      <c r="A151" t="s">
        <v>2715</v>
      </c>
      <c r="B151" t="s">
        <v>2789</v>
      </c>
      <c r="C151" t="s">
        <v>3417</v>
      </c>
      <c r="D151" t="s">
        <v>3418</v>
      </c>
      <c r="E151" t="s">
        <v>2719</v>
      </c>
      <c r="F151" t="s">
        <v>3416</v>
      </c>
      <c r="G151">
        <v>1307</v>
      </c>
      <c r="H151">
        <v>0</v>
      </c>
      <c r="I151">
        <v>0.4</v>
      </c>
      <c r="J151">
        <v>0</v>
      </c>
      <c r="K151">
        <v>1</v>
      </c>
      <c r="L151" t="s">
        <v>2721</v>
      </c>
      <c r="M151" t="s">
        <v>2722</v>
      </c>
      <c r="N151" t="s">
        <v>6766</v>
      </c>
      <c r="O151" t="s">
        <v>37</v>
      </c>
      <c r="P151" t="s">
        <v>38</v>
      </c>
      <c r="Q151" t="s">
        <v>39</v>
      </c>
      <c r="R151" t="s">
        <v>2723</v>
      </c>
      <c r="S151" t="s">
        <v>41</v>
      </c>
      <c r="T151" t="s">
        <v>42</v>
      </c>
      <c r="U151" t="s">
        <v>43</v>
      </c>
      <c r="V151" t="s">
        <v>2724</v>
      </c>
      <c r="W151" t="s">
        <v>2880</v>
      </c>
      <c r="X151" t="s">
        <v>2726</v>
      </c>
      <c r="Y151" t="s">
        <v>43</v>
      </c>
      <c r="Z151" t="s">
        <v>3107</v>
      </c>
      <c r="AA151" t="s">
        <v>43</v>
      </c>
      <c r="AB151" t="s">
        <v>2728</v>
      </c>
      <c r="AC151" s="4" t="e">
        <f>VLOOKUP(Table136[[#This Row],[Capacitance]],Values!A$13:B$50,2,0)</f>
        <v>#N/A</v>
      </c>
      <c r="AE151" s="4" t="str">
        <f>CONCATENATE(Table136[[#This Row],[Capacitance]],Table136[[#This Row],[Stock]])</f>
        <v>0.47ÂuF</v>
      </c>
    </row>
    <row r="152" spans="1:31" hidden="1">
      <c r="A152" t="s">
        <v>2715</v>
      </c>
      <c r="B152" t="s">
        <v>2794</v>
      </c>
      <c r="C152" t="s">
        <v>3419</v>
      </c>
      <c r="D152" t="s">
        <v>3420</v>
      </c>
      <c r="E152" t="s">
        <v>2719</v>
      </c>
      <c r="F152" t="s">
        <v>3416</v>
      </c>
      <c r="G152">
        <v>12138</v>
      </c>
      <c r="H152">
        <v>0</v>
      </c>
      <c r="I152">
        <v>0.41</v>
      </c>
      <c r="J152">
        <v>0</v>
      </c>
      <c r="K152">
        <v>1</v>
      </c>
      <c r="L152" t="s">
        <v>2721</v>
      </c>
      <c r="M152" t="s">
        <v>2722</v>
      </c>
      <c r="N152" t="s">
        <v>6766</v>
      </c>
      <c r="O152" t="s">
        <v>37</v>
      </c>
      <c r="P152" t="s">
        <v>38</v>
      </c>
      <c r="Q152" t="s">
        <v>39</v>
      </c>
      <c r="R152" t="s">
        <v>2723</v>
      </c>
      <c r="S152" t="s">
        <v>41</v>
      </c>
      <c r="T152" t="s">
        <v>42</v>
      </c>
      <c r="U152" t="s">
        <v>43</v>
      </c>
      <c r="V152" t="s">
        <v>2724</v>
      </c>
      <c r="W152" t="s">
        <v>2798</v>
      </c>
      <c r="X152" t="s">
        <v>2799</v>
      </c>
      <c r="Y152" t="s">
        <v>43</v>
      </c>
      <c r="Z152" t="s">
        <v>3107</v>
      </c>
      <c r="AA152" t="s">
        <v>43</v>
      </c>
      <c r="AB152" t="s">
        <v>2728</v>
      </c>
      <c r="AC152" s="4" t="e">
        <f>VLOOKUP(Table136[[#This Row],[Capacitance]],Values!A$13:B$50,2,0)</f>
        <v>#N/A</v>
      </c>
      <c r="AE152" s="4" t="str">
        <f>CONCATENATE(Table136[[#This Row],[Capacitance]],Table136[[#This Row],[Stock]])</f>
        <v>0.47ÂuF</v>
      </c>
    </row>
    <row r="153" spans="1:31" hidden="1">
      <c r="A153" t="s">
        <v>2715</v>
      </c>
      <c r="B153" t="s">
        <v>2716</v>
      </c>
      <c r="C153" t="s">
        <v>3225</v>
      </c>
      <c r="D153" t="s">
        <v>3226</v>
      </c>
      <c r="E153" t="s">
        <v>2719</v>
      </c>
      <c r="F153" t="s">
        <v>3161</v>
      </c>
      <c r="G153">
        <v>3410</v>
      </c>
      <c r="H153">
        <v>0</v>
      </c>
      <c r="I153">
        <v>0.3</v>
      </c>
      <c r="J153">
        <v>0</v>
      </c>
      <c r="K153">
        <v>1</v>
      </c>
      <c r="L153" t="s">
        <v>2721</v>
      </c>
      <c r="M153" t="s">
        <v>2722</v>
      </c>
      <c r="N153" t="s">
        <v>198</v>
      </c>
      <c r="O153" t="s">
        <v>37</v>
      </c>
      <c r="P153" t="s">
        <v>38</v>
      </c>
      <c r="Q153" t="s">
        <v>39</v>
      </c>
      <c r="R153" t="s">
        <v>2723</v>
      </c>
      <c r="S153" t="s">
        <v>41</v>
      </c>
      <c r="T153" t="s">
        <v>42</v>
      </c>
      <c r="U153" t="s">
        <v>43</v>
      </c>
      <c r="V153" t="s">
        <v>2724</v>
      </c>
      <c r="W153" t="s">
        <v>2725</v>
      </c>
      <c r="X153" t="s">
        <v>2726</v>
      </c>
      <c r="Y153" t="s">
        <v>43</v>
      </c>
      <c r="Z153" t="s">
        <v>2727</v>
      </c>
      <c r="AA153" t="s">
        <v>43</v>
      </c>
      <c r="AB153" t="s">
        <v>2728</v>
      </c>
      <c r="AC153" s="4" t="str">
        <f>VLOOKUP(Table136[[#This Row],[Capacitance]],Values!A$13:B$50,2,0)</f>
        <v>STOCK</v>
      </c>
      <c r="AE153" s="4" t="str">
        <f>CONCATENATE(Table136[[#This Row],[Capacitance]],Table136[[#This Row],[Stock]])</f>
        <v>1000pF</v>
      </c>
    </row>
    <row r="154" spans="1:31" hidden="1">
      <c r="A154" t="s">
        <v>2715</v>
      </c>
      <c r="B154" t="s">
        <v>2716</v>
      </c>
      <c r="C154" t="s">
        <v>3326</v>
      </c>
      <c r="D154" t="s">
        <v>3327</v>
      </c>
      <c r="E154" t="s">
        <v>2719</v>
      </c>
      <c r="F154" t="s">
        <v>2773</v>
      </c>
      <c r="G154">
        <v>8268</v>
      </c>
      <c r="H154">
        <v>0</v>
      </c>
      <c r="I154">
        <v>0.34</v>
      </c>
      <c r="J154">
        <v>0</v>
      </c>
      <c r="K154">
        <v>1</v>
      </c>
      <c r="L154" t="s">
        <v>2721</v>
      </c>
      <c r="M154" t="s">
        <v>2722</v>
      </c>
      <c r="N154" t="s">
        <v>198</v>
      </c>
      <c r="O154" t="s">
        <v>72</v>
      </c>
      <c r="P154" t="s">
        <v>38</v>
      </c>
      <c r="Q154" t="s">
        <v>73</v>
      </c>
      <c r="R154" t="s">
        <v>2723</v>
      </c>
      <c r="S154" t="s">
        <v>41</v>
      </c>
      <c r="T154" t="s">
        <v>42</v>
      </c>
      <c r="U154" t="s">
        <v>43</v>
      </c>
      <c r="V154" t="s">
        <v>2724</v>
      </c>
      <c r="W154" t="s">
        <v>2725</v>
      </c>
      <c r="X154" t="s">
        <v>2726</v>
      </c>
      <c r="Y154" t="s">
        <v>43</v>
      </c>
      <c r="Z154" t="s">
        <v>3107</v>
      </c>
      <c r="AA154" t="s">
        <v>43</v>
      </c>
      <c r="AB154" t="s">
        <v>2728</v>
      </c>
      <c r="AC154" s="4" t="str">
        <f>VLOOKUP(Table136[[#This Row],[Capacitance]],Values!A$13:B$50,2,0)</f>
        <v>STOCK</v>
      </c>
      <c r="AE154" s="4" t="str">
        <f>CONCATENATE(Table136[[#This Row],[Capacitance]],Table136[[#This Row],[Stock]])</f>
        <v>1000pF</v>
      </c>
    </row>
    <row r="155" spans="1:31" hidden="1">
      <c r="A155" t="s">
        <v>2715</v>
      </c>
      <c r="B155" t="s">
        <v>2716</v>
      </c>
      <c r="C155" t="s">
        <v>2771</v>
      </c>
      <c r="D155" t="s">
        <v>2772</v>
      </c>
      <c r="E155" t="s">
        <v>2719</v>
      </c>
      <c r="F155" t="s">
        <v>2773</v>
      </c>
      <c r="G155">
        <v>8172</v>
      </c>
      <c r="H155">
        <v>0</v>
      </c>
      <c r="I155">
        <v>0.34</v>
      </c>
      <c r="J155">
        <v>0</v>
      </c>
      <c r="K155">
        <v>1</v>
      </c>
      <c r="L155" t="s">
        <v>2721</v>
      </c>
      <c r="M155" t="s">
        <v>2722</v>
      </c>
      <c r="N155" t="s">
        <v>198</v>
      </c>
      <c r="O155" t="s">
        <v>72</v>
      </c>
      <c r="P155" t="s">
        <v>38</v>
      </c>
      <c r="Q155" t="s">
        <v>73</v>
      </c>
      <c r="R155" t="s">
        <v>2723</v>
      </c>
      <c r="S155" t="s">
        <v>41</v>
      </c>
      <c r="T155" t="s">
        <v>42</v>
      </c>
      <c r="U155" t="s">
        <v>43</v>
      </c>
      <c r="V155" t="s">
        <v>2724</v>
      </c>
      <c r="W155" t="s">
        <v>2725</v>
      </c>
      <c r="X155" t="s">
        <v>2726</v>
      </c>
      <c r="Y155" t="s">
        <v>43</v>
      </c>
      <c r="Z155" t="s">
        <v>2727</v>
      </c>
      <c r="AA155" t="s">
        <v>43</v>
      </c>
      <c r="AB155" t="s">
        <v>2728</v>
      </c>
      <c r="AC155" s="4" t="str">
        <f>VLOOKUP(Table136[[#This Row],[Capacitance]],Values!A$13:B$50,2,0)</f>
        <v>STOCK</v>
      </c>
      <c r="AE155" s="4" t="str">
        <f>CONCATENATE(Table136[[#This Row],[Capacitance]],Table136[[#This Row],[Stock]])</f>
        <v>1000pF</v>
      </c>
    </row>
    <row r="156" spans="1:31" hidden="1">
      <c r="A156" t="s">
        <v>2793</v>
      </c>
      <c r="B156" t="s">
        <v>2789</v>
      </c>
      <c r="C156" t="s">
        <v>3295</v>
      </c>
      <c r="D156" t="s">
        <v>3296</v>
      </c>
      <c r="E156" t="s">
        <v>2719</v>
      </c>
      <c r="F156" t="s">
        <v>3297</v>
      </c>
      <c r="G156">
        <v>3080</v>
      </c>
      <c r="H156">
        <v>0</v>
      </c>
      <c r="I156">
        <v>0.33</v>
      </c>
      <c r="J156">
        <v>0</v>
      </c>
      <c r="K156">
        <v>1</v>
      </c>
      <c r="L156" t="s">
        <v>2721</v>
      </c>
      <c r="M156" t="s">
        <v>2722</v>
      </c>
      <c r="N156" t="s">
        <v>198</v>
      </c>
      <c r="O156" t="s">
        <v>37</v>
      </c>
      <c r="P156" t="s">
        <v>287</v>
      </c>
      <c r="Q156" t="s">
        <v>39</v>
      </c>
      <c r="R156" t="s">
        <v>2723</v>
      </c>
      <c r="S156" t="s">
        <v>41</v>
      </c>
      <c r="T156" t="s">
        <v>42</v>
      </c>
      <c r="U156" t="s">
        <v>43</v>
      </c>
      <c r="V156" t="s">
        <v>2724</v>
      </c>
      <c r="W156" t="s">
        <v>2792</v>
      </c>
      <c r="X156" t="s">
        <v>2726</v>
      </c>
      <c r="Y156" t="s">
        <v>43</v>
      </c>
      <c r="Z156" t="s">
        <v>3107</v>
      </c>
      <c r="AA156" t="s">
        <v>43</v>
      </c>
      <c r="AB156" t="s">
        <v>2728</v>
      </c>
      <c r="AC156" s="4" t="str">
        <f>VLOOKUP(Table136[[#This Row],[Capacitance]],Values!A$13:B$50,2,0)</f>
        <v>STOCK</v>
      </c>
      <c r="AE156" s="4" t="str">
        <f>CONCATENATE(Table136[[#This Row],[Capacitance]],Table136[[#This Row],[Stock]])</f>
        <v>1000pF</v>
      </c>
    </row>
    <row r="157" spans="1:31" hidden="1">
      <c r="A157" t="s">
        <v>2793</v>
      </c>
      <c r="B157" t="s">
        <v>2716</v>
      </c>
      <c r="C157" t="s">
        <v>3348</v>
      </c>
      <c r="D157" t="s">
        <v>3349</v>
      </c>
      <c r="E157" t="s">
        <v>2719</v>
      </c>
      <c r="F157" t="s">
        <v>2998</v>
      </c>
      <c r="G157">
        <v>1761</v>
      </c>
      <c r="H157">
        <v>0</v>
      </c>
      <c r="I157">
        <v>0.34</v>
      </c>
      <c r="J157">
        <v>0</v>
      </c>
      <c r="K157">
        <v>1</v>
      </c>
      <c r="L157" t="s">
        <v>2721</v>
      </c>
      <c r="M157" t="s">
        <v>2722</v>
      </c>
      <c r="N157" t="s">
        <v>379</v>
      </c>
      <c r="O157" t="s">
        <v>72</v>
      </c>
      <c r="P157" t="s">
        <v>287</v>
      </c>
      <c r="Q157" t="s">
        <v>73</v>
      </c>
      <c r="R157" t="s">
        <v>2723</v>
      </c>
      <c r="S157" t="s">
        <v>41</v>
      </c>
      <c r="T157" t="s">
        <v>42</v>
      </c>
      <c r="U157" t="s">
        <v>43</v>
      </c>
      <c r="V157" t="s">
        <v>2724</v>
      </c>
      <c r="W157" t="s">
        <v>2725</v>
      </c>
      <c r="X157" t="s">
        <v>2726</v>
      </c>
      <c r="Y157" t="s">
        <v>43</v>
      </c>
      <c r="Z157" t="s">
        <v>3107</v>
      </c>
      <c r="AA157" t="s">
        <v>43</v>
      </c>
      <c r="AB157" t="s">
        <v>2728</v>
      </c>
      <c r="AC157" s="4" t="str">
        <f>VLOOKUP(Table136[[#This Row],[Capacitance]],Values!A$13:B$50,2,0)</f>
        <v>STOCK</v>
      </c>
      <c r="AD157" t="s">
        <v>1247</v>
      </c>
      <c r="AE157" s="4" t="str">
        <f>CONCATENATE(Table136[[#This Row],[Capacitance]],Table136[[#This Row],[Stock]])</f>
        <v>560pFSTOCK</v>
      </c>
    </row>
    <row r="158" spans="1:31" hidden="1">
      <c r="A158" t="s">
        <v>2793</v>
      </c>
      <c r="B158" t="s">
        <v>2789</v>
      </c>
      <c r="C158" t="s">
        <v>3672</v>
      </c>
      <c r="D158" t="s">
        <v>3673</v>
      </c>
      <c r="E158" t="s">
        <v>2719</v>
      </c>
      <c r="F158" t="s">
        <v>3297</v>
      </c>
      <c r="G158">
        <v>1613</v>
      </c>
      <c r="H158">
        <v>0</v>
      </c>
      <c r="I158">
        <v>0.33</v>
      </c>
      <c r="J158">
        <v>0</v>
      </c>
      <c r="K158">
        <v>1</v>
      </c>
      <c r="L158" t="s">
        <v>2721</v>
      </c>
      <c r="M158" t="s">
        <v>2722</v>
      </c>
      <c r="N158" t="s">
        <v>198</v>
      </c>
      <c r="O158" t="s">
        <v>37</v>
      </c>
      <c r="P158" t="s">
        <v>287</v>
      </c>
      <c r="Q158" t="s">
        <v>39</v>
      </c>
      <c r="R158" t="s">
        <v>2723</v>
      </c>
      <c r="S158" t="s">
        <v>41</v>
      </c>
      <c r="T158" t="s">
        <v>42</v>
      </c>
      <c r="U158" t="s">
        <v>43</v>
      </c>
      <c r="V158" t="s">
        <v>2724</v>
      </c>
      <c r="W158" t="s">
        <v>2792</v>
      </c>
      <c r="X158" t="s">
        <v>2726</v>
      </c>
      <c r="Y158" t="s">
        <v>43</v>
      </c>
      <c r="Z158" t="s">
        <v>2727</v>
      </c>
      <c r="AA158" t="s">
        <v>43</v>
      </c>
      <c r="AB158" t="s">
        <v>2728</v>
      </c>
      <c r="AC158" s="4" t="str">
        <f>VLOOKUP(Table136[[#This Row],[Capacitance]],Values!A$13:B$50,2,0)</f>
        <v>STOCK</v>
      </c>
      <c r="AE158" s="4" t="str">
        <f>CONCATENATE(Table136[[#This Row],[Capacitance]],Table136[[#This Row],[Stock]])</f>
        <v>1000pF</v>
      </c>
    </row>
    <row r="159" spans="1:31" hidden="1">
      <c r="A159" t="s">
        <v>2793</v>
      </c>
      <c r="B159" t="s">
        <v>2716</v>
      </c>
      <c r="C159" t="s">
        <v>3434</v>
      </c>
      <c r="D159" t="s">
        <v>3435</v>
      </c>
      <c r="E159" t="s">
        <v>2719</v>
      </c>
      <c r="F159" t="s">
        <v>3436</v>
      </c>
      <c r="G159">
        <v>3037</v>
      </c>
      <c r="H159">
        <v>0</v>
      </c>
      <c r="I159">
        <v>0.41</v>
      </c>
      <c r="J159">
        <v>0</v>
      </c>
      <c r="K159">
        <v>1</v>
      </c>
      <c r="L159" t="s">
        <v>2721</v>
      </c>
      <c r="M159" t="s">
        <v>2722</v>
      </c>
      <c r="N159" t="s">
        <v>6762</v>
      </c>
      <c r="O159" t="s">
        <v>37</v>
      </c>
      <c r="P159" t="s">
        <v>178</v>
      </c>
      <c r="Q159" t="s">
        <v>1060</v>
      </c>
      <c r="R159" t="s">
        <v>2723</v>
      </c>
      <c r="S159" t="s">
        <v>41</v>
      </c>
      <c r="T159" t="s">
        <v>42</v>
      </c>
      <c r="U159" t="s">
        <v>43</v>
      </c>
      <c r="V159" t="s">
        <v>2724</v>
      </c>
      <c r="W159" t="s">
        <v>2725</v>
      </c>
      <c r="X159" t="s">
        <v>2726</v>
      </c>
      <c r="Y159" t="s">
        <v>43</v>
      </c>
      <c r="Z159" t="s">
        <v>3107</v>
      </c>
      <c r="AA159" t="s">
        <v>43</v>
      </c>
      <c r="AB159" t="s">
        <v>2728</v>
      </c>
      <c r="AC159" s="4" t="e">
        <f>VLOOKUP(Table136[[#This Row],[Capacitance]],Values!A$13:B$50,2,0)</f>
        <v>#N/A</v>
      </c>
      <c r="AE159" s="4" t="str">
        <f>CONCATENATE(Table136[[#This Row],[Capacitance]],Table136[[#This Row],[Stock]])</f>
        <v>0.068ÂuF</v>
      </c>
    </row>
    <row r="160" spans="1:31" hidden="1">
      <c r="A160" t="s">
        <v>2793</v>
      </c>
      <c r="B160" t="s">
        <v>2789</v>
      </c>
      <c r="C160" t="s">
        <v>2864</v>
      </c>
      <c r="D160" t="s">
        <v>2865</v>
      </c>
      <c r="E160" t="s">
        <v>2719</v>
      </c>
      <c r="F160" t="s">
        <v>2866</v>
      </c>
      <c r="G160">
        <v>6634</v>
      </c>
      <c r="H160">
        <v>0</v>
      </c>
      <c r="I160">
        <v>0.41</v>
      </c>
      <c r="J160">
        <v>0</v>
      </c>
      <c r="K160">
        <v>1</v>
      </c>
      <c r="L160" t="s">
        <v>2721</v>
      </c>
      <c r="M160" t="s">
        <v>2722</v>
      </c>
      <c r="N160" t="s">
        <v>198</v>
      </c>
      <c r="O160" t="s">
        <v>72</v>
      </c>
      <c r="P160" t="s">
        <v>287</v>
      </c>
      <c r="Q160" t="s">
        <v>73</v>
      </c>
      <c r="R160" t="s">
        <v>2723</v>
      </c>
      <c r="S160" t="s">
        <v>41</v>
      </c>
      <c r="T160" t="s">
        <v>42</v>
      </c>
      <c r="U160" t="s">
        <v>43</v>
      </c>
      <c r="V160" t="s">
        <v>2724</v>
      </c>
      <c r="W160" t="s">
        <v>2792</v>
      </c>
      <c r="X160" t="s">
        <v>2726</v>
      </c>
      <c r="Y160" t="s">
        <v>43</v>
      </c>
      <c r="Z160" t="s">
        <v>2727</v>
      </c>
      <c r="AA160" t="s">
        <v>43</v>
      </c>
      <c r="AB160" t="s">
        <v>2728</v>
      </c>
      <c r="AC160" s="4" t="str">
        <f>VLOOKUP(Table136[[#This Row],[Capacitance]],Values!A$13:B$50,2,0)</f>
        <v>STOCK</v>
      </c>
      <c r="AE160" s="4" t="str">
        <f>CONCATENATE(Table136[[#This Row],[Capacitance]],Table136[[#This Row],[Stock]])</f>
        <v>1000pF</v>
      </c>
    </row>
    <row r="161" spans="1:31" hidden="1">
      <c r="A161" t="s">
        <v>2715</v>
      </c>
      <c r="B161" t="s">
        <v>2789</v>
      </c>
      <c r="C161" t="s">
        <v>3439</v>
      </c>
      <c r="D161" t="s">
        <v>3440</v>
      </c>
      <c r="E161" t="s">
        <v>2719</v>
      </c>
      <c r="F161" t="s">
        <v>2894</v>
      </c>
      <c r="G161">
        <v>2432</v>
      </c>
      <c r="H161">
        <v>0</v>
      </c>
      <c r="I161">
        <v>0.41</v>
      </c>
      <c r="J161">
        <v>0</v>
      </c>
      <c r="K161">
        <v>1</v>
      </c>
      <c r="L161" t="s">
        <v>2721</v>
      </c>
      <c r="M161" t="s">
        <v>2722</v>
      </c>
      <c r="N161" t="s">
        <v>430</v>
      </c>
      <c r="O161" t="s">
        <v>72</v>
      </c>
      <c r="P161" t="s">
        <v>38</v>
      </c>
      <c r="Q161" t="s">
        <v>73</v>
      </c>
      <c r="R161" t="s">
        <v>2723</v>
      </c>
      <c r="S161" t="s">
        <v>41</v>
      </c>
      <c r="T161" t="s">
        <v>42</v>
      </c>
      <c r="U161" t="s">
        <v>43</v>
      </c>
      <c r="V161" t="s">
        <v>2724</v>
      </c>
      <c r="W161" t="s">
        <v>2792</v>
      </c>
      <c r="X161" t="s">
        <v>2726</v>
      </c>
      <c r="Y161" t="s">
        <v>43</v>
      </c>
      <c r="Z161" t="s">
        <v>3107</v>
      </c>
      <c r="AA161" t="s">
        <v>43</v>
      </c>
      <c r="AB161" t="s">
        <v>2728</v>
      </c>
      <c r="AC161" s="4" t="e">
        <f>VLOOKUP(Table136[[#This Row],[Capacitance]],Values!A$13:B$50,2,0)</f>
        <v>#N/A</v>
      </c>
      <c r="AE161" s="4" t="str">
        <f>CONCATENATE(Table136[[#This Row],[Capacitance]],Table136[[#This Row],[Stock]])</f>
        <v>5600pF</v>
      </c>
    </row>
    <row r="162" spans="1:31" hidden="1">
      <c r="A162" t="s">
        <v>2793</v>
      </c>
      <c r="B162" t="s">
        <v>2716</v>
      </c>
      <c r="C162" t="s">
        <v>3362</v>
      </c>
      <c r="D162" t="s">
        <v>3363</v>
      </c>
      <c r="E162" t="s">
        <v>2719</v>
      </c>
      <c r="F162" t="s">
        <v>3364</v>
      </c>
      <c r="G162">
        <v>11300</v>
      </c>
      <c r="H162">
        <v>0</v>
      </c>
      <c r="I162">
        <v>0.35</v>
      </c>
      <c r="J162">
        <v>0</v>
      </c>
      <c r="K162">
        <v>1</v>
      </c>
      <c r="L162" t="s">
        <v>2721</v>
      </c>
      <c r="M162" t="s">
        <v>2722</v>
      </c>
      <c r="N162" t="s">
        <v>198</v>
      </c>
      <c r="O162" t="s">
        <v>37</v>
      </c>
      <c r="P162" t="s">
        <v>178</v>
      </c>
      <c r="Q162" t="s">
        <v>39</v>
      </c>
      <c r="R162" t="s">
        <v>2723</v>
      </c>
      <c r="S162" t="s">
        <v>41</v>
      </c>
      <c r="T162" t="s">
        <v>42</v>
      </c>
      <c r="U162" t="s">
        <v>43</v>
      </c>
      <c r="V162" t="s">
        <v>2724</v>
      </c>
      <c r="W162" t="s">
        <v>2725</v>
      </c>
      <c r="X162" t="s">
        <v>2726</v>
      </c>
      <c r="Y162" t="s">
        <v>43</v>
      </c>
      <c r="Z162" t="s">
        <v>2727</v>
      </c>
      <c r="AA162" t="s">
        <v>43</v>
      </c>
      <c r="AB162" t="s">
        <v>2728</v>
      </c>
      <c r="AC162" s="4" t="str">
        <f>VLOOKUP(Table136[[#This Row],[Capacitance]],Values!A$13:B$50,2,0)</f>
        <v>STOCK</v>
      </c>
      <c r="AE162" s="4" t="str">
        <f>CONCATENATE(Table136[[#This Row],[Capacitance]],Table136[[#This Row],[Stock]])</f>
        <v>1000pF</v>
      </c>
    </row>
    <row r="163" spans="1:31" hidden="1">
      <c r="A163" t="s">
        <v>2715</v>
      </c>
      <c r="B163" t="s">
        <v>2794</v>
      </c>
      <c r="C163" t="s">
        <v>3443</v>
      </c>
      <c r="D163" t="s">
        <v>3444</v>
      </c>
      <c r="E163" t="s">
        <v>2719</v>
      </c>
      <c r="F163" t="s">
        <v>3416</v>
      </c>
      <c r="G163">
        <v>1987</v>
      </c>
      <c r="H163">
        <v>0</v>
      </c>
      <c r="I163">
        <v>0.41</v>
      </c>
      <c r="J163">
        <v>0</v>
      </c>
      <c r="K163">
        <v>1</v>
      </c>
      <c r="L163" t="s">
        <v>2721</v>
      </c>
      <c r="M163" t="s">
        <v>2722</v>
      </c>
      <c r="N163" t="s">
        <v>6766</v>
      </c>
      <c r="O163" t="s">
        <v>37</v>
      </c>
      <c r="P163" t="s">
        <v>38</v>
      </c>
      <c r="Q163" t="s">
        <v>39</v>
      </c>
      <c r="R163" t="s">
        <v>2723</v>
      </c>
      <c r="S163" t="s">
        <v>41</v>
      </c>
      <c r="T163" t="s">
        <v>42</v>
      </c>
      <c r="U163" t="s">
        <v>43</v>
      </c>
      <c r="V163" t="s">
        <v>2724</v>
      </c>
      <c r="W163" t="s">
        <v>2798</v>
      </c>
      <c r="X163" t="s">
        <v>2799</v>
      </c>
      <c r="Y163" t="s">
        <v>43</v>
      </c>
      <c r="Z163" t="s">
        <v>2727</v>
      </c>
      <c r="AA163" t="s">
        <v>43</v>
      </c>
      <c r="AB163" t="s">
        <v>2728</v>
      </c>
      <c r="AC163" s="4" t="e">
        <f>VLOOKUP(Table136[[#This Row],[Capacitance]],Values!A$13:B$50,2,0)</f>
        <v>#N/A</v>
      </c>
      <c r="AE163" s="4" t="str">
        <f>CONCATENATE(Table136[[#This Row],[Capacitance]],Table136[[#This Row],[Stock]])</f>
        <v>0.47ÂuF</v>
      </c>
    </row>
    <row r="164" spans="1:31" hidden="1">
      <c r="A164" t="s">
        <v>2793</v>
      </c>
      <c r="B164" t="s">
        <v>2794</v>
      </c>
      <c r="C164" t="s">
        <v>3445</v>
      </c>
      <c r="D164" t="s">
        <v>3446</v>
      </c>
      <c r="E164" t="s">
        <v>2719</v>
      </c>
      <c r="F164" t="s">
        <v>3447</v>
      </c>
      <c r="G164">
        <v>1893</v>
      </c>
      <c r="H164">
        <v>0</v>
      </c>
      <c r="I164">
        <v>0.41</v>
      </c>
      <c r="J164">
        <v>0</v>
      </c>
      <c r="K164">
        <v>1</v>
      </c>
      <c r="L164" t="s">
        <v>2721</v>
      </c>
      <c r="M164" t="s">
        <v>2722</v>
      </c>
      <c r="N164" t="s">
        <v>211</v>
      </c>
      <c r="O164" t="s">
        <v>72</v>
      </c>
      <c r="P164" t="s">
        <v>3113</v>
      </c>
      <c r="Q164" t="s">
        <v>73</v>
      </c>
      <c r="R164" t="s">
        <v>2723</v>
      </c>
      <c r="S164" t="s">
        <v>41</v>
      </c>
      <c r="T164" t="s">
        <v>42</v>
      </c>
      <c r="U164" t="s">
        <v>43</v>
      </c>
      <c r="V164" t="s">
        <v>2724</v>
      </c>
      <c r="W164" t="s">
        <v>2798</v>
      </c>
      <c r="X164" t="s">
        <v>2799</v>
      </c>
      <c r="Y164" t="s">
        <v>43</v>
      </c>
      <c r="Z164" t="s">
        <v>3107</v>
      </c>
      <c r="AA164" t="s">
        <v>43</v>
      </c>
      <c r="AB164" t="s">
        <v>2728</v>
      </c>
      <c r="AC164" s="4" t="str">
        <f>VLOOKUP(Table136[[#This Row],[Capacitance]],Values!A$13:B$50,2,0)</f>
        <v>STOCK</v>
      </c>
      <c r="AE164" s="4" t="str">
        <f>CONCATENATE(Table136[[#This Row],[Capacitance]],Table136[[#This Row],[Stock]])</f>
        <v>100pF</v>
      </c>
    </row>
    <row r="165" spans="1:31" hidden="1">
      <c r="A165" t="s">
        <v>2793</v>
      </c>
      <c r="B165" t="s">
        <v>2789</v>
      </c>
      <c r="C165" t="s">
        <v>3944</v>
      </c>
      <c r="D165" t="s">
        <v>3945</v>
      </c>
      <c r="E165" t="s">
        <v>2719</v>
      </c>
      <c r="F165" t="s">
        <v>3364</v>
      </c>
      <c r="G165">
        <v>1329</v>
      </c>
      <c r="H165">
        <v>0</v>
      </c>
      <c r="I165">
        <v>0.32</v>
      </c>
      <c r="J165">
        <v>0</v>
      </c>
      <c r="K165">
        <v>1</v>
      </c>
      <c r="L165" t="s">
        <v>2721</v>
      </c>
      <c r="M165" t="s">
        <v>2722</v>
      </c>
      <c r="N165" t="s">
        <v>198</v>
      </c>
      <c r="O165" t="s">
        <v>37</v>
      </c>
      <c r="P165" t="s">
        <v>178</v>
      </c>
      <c r="Q165" t="s">
        <v>39</v>
      </c>
      <c r="R165" t="s">
        <v>2723</v>
      </c>
      <c r="S165" t="s">
        <v>41</v>
      </c>
      <c r="T165" t="s">
        <v>42</v>
      </c>
      <c r="U165" t="s">
        <v>43</v>
      </c>
      <c r="V165" t="s">
        <v>2724</v>
      </c>
      <c r="W165" t="s">
        <v>2792</v>
      </c>
      <c r="X165" t="s">
        <v>2726</v>
      </c>
      <c r="Y165" t="s">
        <v>43</v>
      </c>
      <c r="Z165" t="s">
        <v>2727</v>
      </c>
      <c r="AA165" t="s">
        <v>43</v>
      </c>
      <c r="AB165" t="s">
        <v>2728</v>
      </c>
      <c r="AC165" s="4" t="str">
        <f>VLOOKUP(Table136[[#This Row],[Capacitance]],Values!A$13:B$50,2,0)</f>
        <v>STOCK</v>
      </c>
      <c r="AE165" s="4" t="str">
        <f>CONCATENATE(Table136[[#This Row],[Capacitance]],Table136[[#This Row],[Stock]])</f>
        <v>1000pF</v>
      </c>
    </row>
    <row r="166" spans="1:31" hidden="1">
      <c r="A166" t="s">
        <v>2793</v>
      </c>
      <c r="B166" t="s">
        <v>2789</v>
      </c>
      <c r="C166" t="s">
        <v>2944</v>
      </c>
      <c r="D166" t="s">
        <v>2945</v>
      </c>
      <c r="E166" t="s">
        <v>2719</v>
      </c>
      <c r="F166" t="s">
        <v>2946</v>
      </c>
      <c r="G166">
        <v>314</v>
      </c>
      <c r="H166">
        <v>0</v>
      </c>
      <c r="I166">
        <v>0.33</v>
      </c>
      <c r="J166">
        <v>0</v>
      </c>
      <c r="K166">
        <v>1</v>
      </c>
      <c r="L166" t="s">
        <v>2721</v>
      </c>
      <c r="M166" t="s">
        <v>2722</v>
      </c>
      <c r="N166" t="s">
        <v>198</v>
      </c>
      <c r="O166" t="s">
        <v>72</v>
      </c>
      <c r="P166" t="s">
        <v>178</v>
      </c>
      <c r="Q166" t="s">
        <v>73</v>
      </c>
      <c r="R166" t="s">
        <v>2723</v>
      </c>
      <c r="S166" t="s">
        <v>41</v>
      </c>
      <c r="T166" t="s">
        <v>42</v>
      </c>
      <c r="U166" t="s">
        <v>43</v>
      </c>
      <c r="V166" t="s">
        <v>2724</v>
      </c>
      <c r="W166" t="s">
        <v>2792</v>
      </c>
      <c r="X166" t="s">
        <v>2726</v>
      </c>
      <c r="Y166" t="s">
        <v>43</v>
      </c>
      <c r="Z166" t="s">
        <v>2727</v>
      </c>
      <c r="AA166" t="s">
        <v>43</v>
      </c>
      <c r="AB166" t="s">
        <v>2728</v>
      </c>
      <c r="AC166" s="4" t="str">
        <f>VLOOKUP(Table136[[#This Row],[Capacitance]],Values!A$13:B$50,2,0)</f>
        <v>STOCK</v>
      </c>
      <c r="AE166" s="4" t="str">
        <f>CONCATENATE(Table136[[#This Row],[Capacitance]],Table136[[#This Row],[Stock]])</f>
        <v>1000pF</v>
      </c>
    </row>
    <row r="167" spans="1:31" hidden="1">
      <c r="A167" t="s">
        <v>2793</v>
      </c>
      <c r="B167" t="s">
        <v>2789</v>
      </c>
      <c r="C167" t="s">
        <v>4290</v>
      </c>
      <c r="D167" t="s">
        <v>4291</v>
      </c>
      <c r="E167" t="s">
        <v>2719</v>
      </c>
      <c r="F167" t="s">
        <v>3364</v>
      </c>
      <c r="G167">
        <v>685</v>
      </c>
      <c r="H167">
        <v>0</v>
      </c>
      <c r="I167">
        <v>0.32</v>
      </c>
      <c r="J167">
        <v>0</v>
      </c>
      <c r="K167">
        <v>1</v>
      </c>
      <c r="L167" t="s">
        <v>2721</v>
      </c>
      <c r="M167" t="s">
        <v>2722</v>
      </c>
      <c r="N167" t="s">
        <v>198</v>
      </c>
      <c r="O167" t="s">
        <v>37</v>
      </c>
      <c r="P167" t="s">
        <v>178</v>
      </c>
      <c r="Q167" t="s">
        <v>39</v>
      </c>
      <c r="R167" t="s">
        <v>2723</v>
      </c>
      <c r="S167" t="s">
        <v>41</v>
      </c>
      <c r="T167" t="s">
        <v>42</v>
      </c>
      <c r="U167" t="s">
        <v>43</v>
      </c>
      <c r="V167" t="s">
        <v>2724</v>
      </c>
      <c r="W167" t="s">
        <v>2792</v>
      </c>
      <c r="X167" t="s">
        <v>2726</v>
      </c>
      <c r="Y167" t="s">
        <v>43</v>
      </c>
      <c r="Z167" t="s">
        <v>3107</v>
      </c>
      <c r="AA167" t="s">
        <v>43</v>
      </c>
      <c r="AB167" t="s">
        <v>2728</v>
      </c>
      <c r="AC167" s="4" t="str">
        <f>VLOOKUP(Table136[[#This Row],[Capacitance]],Values!A$13:B$50,2,0)</f>
        <v>STOCK</v>
      </c>
      <c r="AE167" s="4" t="str">
        <f>CONCATENATE(Table136[[#This Row],[Capacitance]],Table136[[#This Row],[Stock]])</f>
        <v>1000pF</v>
      </c>
    </row>
    <row r="168" spans="1:31" hidden="1">
      <c r="A168" t="s">
        <v>2793</v>
      </c>
      <c r="B168" t="s">
        <v>2716</v>
      </c>
      <c r="C168" t="s">
        <v>2973</v>
      </c>
      <c r="D168" t="s">
        <v>2974</v>
      </c>
      <c r="E168" t="s">
        <v>2719</v>
      </c>
      <c r="F168" t="s">
        <v>2946</v>
      </c>
      <c r="G168">
        <v>688</v>
      </c>
      <c r="H168">
        <v>0</v>
      </c>
      <c r="I168">
        <v>0.34</v>
      </c>
      <c r="J168">
        <v>0</v>
      </c>
      <c r="K168">
        <v>1</v>
      </c>
      <c r="L168" t="s">
        <v>2721</v>
      </c>
      <c r="M168" t="s">
        <v>2722</v>
      </c>
      <c r="N168" t="s">
        <v>198</v>
      </c>
      <c r="O168" t="s">
        <v>72</v>
      </c>
      <c r="P168" t="s">
        <v>178</v>
      </c>
      <c r="Q168" t="s">
        <v>73</v>
      </c>
      <c r="R168" t="s">
        <v>2723</v>
      </c>
      <c r="S168" t="s">
        <v>41</v>
      </c>
      <c r="T168" t="s">
        <v>42</v>
      </c>
      <c r="U168" t="s">
        <v>43</v>
      </c>
      <c r="V168" t="s">
        <v>2724</v>
      </c>
      <c r="W168" t="s">
        <v>2725</v>
      </c>
      <c r="X168" t="s">
        <v>2726</v>
      </c>
      <c r="Y168" t="s">
        <v>43</v>
      </c>
      <c r="Z168" t="s">
        <v>2727</v>
      </c>
      <c r="AA168" t="s">
        <v>43</v>
      </c>
      <c r="AB168" t="s">
        <v>2728</v>
      </c>
      <c r="AC168" s="4" t="str">
        <f>VLOOKUP(Table136[[#This Row],[Capacitance]],Values!A$13:B$50,2,0)</f>
        <v>STOCK</v>
      </c>
      <c r="AE168" s="4" t="str">
        <f>CONCATENATE(Table136[[#This Row],[Capacitance]],Table136[[#This Row],[Stock]])</f>
        <v>1000pF</v>
      </c>
    </row>
    <row r="169" spans="1:31" hidden="1">
      <c r="A169" t="s">
        <v>2793</v>
      </c>
      <c r="B169" t="s">
        <v>2716</v>
      </c>
      <c r="C169" t="s">
        <v>4594</v>
      </c>
      <c r="D169" t="s">
        <v>4595</v>
      </c>
      <c r="E169" t="s">
        <v>2719</v>
      </c>
      <c r="F169" t="s">
        <v>2946</v>
      </c>
      <c r="G169">
        <v>0</v>
      </c>
      <c r="H169">
        <v>0</v>
      </c>
      <c r="I169">
        <v>7.7780000000000002E-2</v>
      </c>
      <c r="J169">
        <v>0</v>
      </c>
      <c r="K169">
        <v>2000</v>
      </c>
      <c r="L169" t="s">
        <v>2721</v>
      </c>
      <c r="M169" t="s">
        <v>2722</v>
      </c>
      <c r="N169" t="s">
        <v>198</v>
      </c>
      <c r="O169" t="s">
        <v>72</v>
      </c>
      <c r="P169" t="s">
        <v>178</v>
      </c>
      <c r="Q169" t="s">
        <v>73</v>
      </c>
      <c r="R169" t="s">
        <v>2723</v>
      </c>
      <c r="S169" t="s">
        <v>41</v>
      </c>
      <c r="T169" t="s">
        <v>42</v>
      </c>
      <c r="U169" t="s">
        <v>43</v>
      </c>
      <c r="V169" t="s">
        <v>2724</v>
      </c>
      <c r="W169" t="s">
        <v>2725</v>
      </c>
      <c r="X169" t="s">
        <v>2726</v>
      </c>
      <c r="Y169" t="s">
        <v>43</v>
      </c>
      <c r="Z169" t="s">
        <v>3107</v>
      </c>
      <c r="AA169" t="s">
        <v>43</v>
      </c>
      <c r="AB169" t="s">
        <v>2728</v>
      </c>
      <c r="AC169" s="4" t="str">
        <f>VLOOKUP(Table136[[#This Row],[Capacitance]],Values!A$13:B$50,2,0)</f>
        <v>STOCK</v>
      </c>
      <c r="AE169" s="4" t="str">
        <f>CONCATENATE(Table136[[#This Row],[Capacitance]],Table136[[#This Row],[Stock]])</f>
        <v>1000pF</v>
      </c>
    </row>
    <row r="170" spans="1:31" hidden="1">
      <c r="A170" t="s">
        <v>2793</v>
      </c>
      <c r="B170" t="s">
        <v>2716</v>
      </c>
      <c r="C170" t="s">
        <v>4598</v>
      </c>
      <c r="D170" t="s">
        <v>4599</v>
      </c>
      <c r="E170" t="s">
        <v>2719</v>
      </c>
      <c r="F170" t="s">
        <v>3364</v>
      </c>
      <c r="G170">
        <v>0</v>
      </c>
      <c r="H170">
        <v>0</v>
      </c>
      <c r="I170">
        <v>7.7780000000000002E-2</v>
      </c>
      <c r="J170">
        <v>0</v>
      </c>
      <c r="K170">
        <v>2000</v>
      </c>
      <c r="L170" t="s">
        <v>2721</v>
      </c>
      <c r="M170" t="s">
        <v>2722</v>
      </c>
      <c r="N170" t="s">
        <v>198</v>
      </c>
      <c r="O170" t="s">
        <v>37</v>
      </c>
      <c r="P170" t="s">
        <v>178</v>
      </c>
      <c r="Q170" t="s">
        <v>39</v>
      </c>
      <c r="R170" t="s">
        <v>2723</v>
      </c>
      <c r="S170" t="s">
        <v>41</v>
      </c>
      <c r="T170" t="s">
        <v>42</v>
      </c>
      <c r="U170" t="s">
        <v>43</v>
      </c>
      <c r="V170" t="s">
        <v>2724</v>
      </c>
      <c r="W170" t="s">
        <v>2725</v>
      </c>
      <c r="X170" t="s">
        <v>2726</v>
      </c>
      <c r="Y170" t="s">
        <v>43</v>
      </c>
      <c r="Z170" t="s">
        <v>3107</v>
      </c>
      <c r="AA170" t="s">
        <v>43</v>
      </c>
      <c r="AB170" t="s">
        <v>2728</v>
      </c>
      <c r="AC170" s="4" t="str">
        <f>VLOOKUP(Table136[[#This Row],[Capacitance]],Values!A$13:B$50,2,0)</f>
        <v>STOCK</v>
      </c>
      <c r="AE170" s="4" t="str">
        <f>CONCATENATE(Table136[[#This Row],[Capacitance]],Table136[[#This Row],[Stock]])</f>
        <v>1000pF</v>
      </c>
    </row>
    <row r="171" spans="1:31" hidden="1">
      <c r="A171" t="s">
        <v>2793</v>
      </c>
      <c r="B171" t="s">
        <v>2789</v>
      </c>
      <c r="C171" t="s">
        <v>4614</v>
      </c>
      <c r="D171" t="s">
        <v>4615</v>
      </c>
      <c r="E171" t="s">
        <v>2719</v>
      </c>
      <c r="F171" t="s">
        <v>2946</v>
      </c>
      <c r="G171">
        <v>0</v>
      </c>
      <c r="H171">
        <v>0</v>
      </c>
      <c r="I171">
        <v>7.9990000000000006E-2</v>
      </c>
      <c r="J171">
        <v>0</v>
      </c>
      <c r="K171">
        <v>2000</v>
      </c>
      <c r="L171" t="s">
        <v>2721</v>
      </c>
      <c r="M171" t="s">
        <v>2722</v>
      </c>
      <c r="N171" t="s">
        <v>198</v>
      </c>
      <c r="O171" t="s">
        <v>72</v>
      </c>
      <c r="P171" t="s">
        <v>178</v>
      </c>
      <c r="Q171" t="s">
        <v>73</v>
      </c>
      <c r="R171" t="s">
        <v>2723</v>
      </c>
      <c r="S171" t="s">
        <v>41</v>
      </c>
      <c r="T171" t="s">
        <v>42</v>
      </c>
      <c r="U171" t="s">
        <v>43</v>
      </c>
      <c r="V171" t="s">
        <v>2724</v>
      </c>
      <c r="W171" t="s">
        <v>2792</v>
      </c>
      <c r="X171" t="s">
        <v>2726</v>
      </c>
      <c r="Y171" t="s">
        <v>43</v>
      </c>
      <c r="Z171" t="s">
        <v>3107</v>
      </c>
      <c r="AA171" t="s">
        <v>43</v>
      </c>
      <c r="AB171" t="s">
        <v>2728</v>
      </c>
      <c r="AC171" s="4" t="str">
        <f>VLOOKUP(Table136[[#This Row],[Capacitance]],Values!A$13:B$50,2,0)</f>
        <v>STOCK</v>
      </c>
      <c r="AE171" s="4" t="str">
        <f>CONCATENATE(Table136[[#This Row],[Capacitance]],Table136[[#This Row],[Stock]])</f>
        <v>1000pF</v>
      </c>
    </row>
    <row r="172" spans="1:31" hidden="1">
      <c r="A172" t="s">
        <v>2793</v>
      </c>
      <c r="B172" t="s">
        <v>2794</v>
      </c>
      <c r="C172" t="s">
        <v>3465</v>
      </c>
      <c r="D172" t="s">
        <v>3466</v>
      </c>
      <c r="E172" t="s">
        <v>2719</v>
      </c>
      <c r="F172" t="s">
        <v>3467</v>
      </c>
      <c r="G172">
        <v>3163</v>
      </c>
      <c r="H172">
        <v>0</v>
      </c>
      <c r="I172">
        <v>0.45</v>
      </c>
      <c r="J172">
        <v>0</v>
      </c>
      <c r="K172">
        <v>1</v>
      </c>
      <c r="L172" t="s">
        <v>2721</v>
      </c>
      <c r="M172" t="s">
        <v>2722</v>
      </c>
      <c r="N172" t="s">
        <v>789</v>
      </c>
      <c r="O172" t="s">
        <v>72</v>
      </c>
      <c r="P172" t="s">
        <v>3113</v>
      </c>
      <c r="Q172" t="s">
        <v>73</v>
      </c>
      <c r="R172" t="s">
        <v>2723</v>
      </c>
      <c r="S172" t="s">
        <v>41</v>
      </c>
      <c r="T172" t="s">
        <v>42</v>
      </c>
      <c r="U172" t="s">
        <v>43</v>
      </c>
      <c r="V172" t="s">
        <v>2724</v>
      </c>
      <c r="W172" t="s">
        <v>2798</v>
      </c>
      <c r="X172" t="s">
        <v>2799</v>
      </c>
      <c r="Y172" t="s">
        <v>43</v>
      </c>
      <c r="Z172" t="s">
        <v>3107</v>
      </c>
      <c r="AA172" t="s">
        <v>43</v>
      </c>
      <c r="AB172" t="s">
        <v>2728</v>
      </c>
      <c r="AC172" s="4" t="e">
        <f>VLOOKUP(Table136[[#This Row],[Capacitance]],Values!A$13:B$50,2,0)</f>
        <v>#N/A</v>
      </c>
      <c r="AE172" s="4" t="str">
        <f>CONCATENATE(Table136[[#This Row],[Capacitance]],Table136[[#This Row],[Stock]])</f>
        <v>2700pF</v>
      </c>
    </row>
    <row r="173" spans="1:31" hidden="1">
      <c r="A173" t="s">
        <v>2793</v>
      </c>
      <c r="B173" t="s">
        <v>2794</v>
      </c>
      <c r="C173" t="s">
        <v>3468</v>
      </c>
      <c r="D173" t="s">
        <v>3469</v>
      </c>
      <c r="E173" t="s">
        <v>2719</v>
      </c>
      <c r="F173" t="s">
        <v>3470</v>
      </c>
      <c r="G173">
        <v>2492</v>
      </c>
      <c r="H173">
        <v>0</v>
      </c>
      <c r="I173">
        <v>0.45</v>
      </c>
      <c r="J173">
        <v>0</v>
      </c>
      <c r="K173">
        <v>1</v>
      </c>
      <c r="L173" t="s">
        <v>2721</v>
      </c>
      <c r="M173" t="s">
        <v>2722</v>
      </c>
      <c r="N173" t="s">
        <v>6760</v>
      </c>
      <c r="O173" t="s">
        <v>37</v>
      </c>
      <c r="P173" t="s">
        <v>287</v>
      </c>
      <c r="Q173" t="s">
        <v>39</v>
      </c>
      <c r="R173" t="s">
        <v>2723</v>
      </c>
      <c r="S173" t="s">
        <v>41</v>
      </c>
      <c r="T173" t="s">
        <v>42</v>
      </c>
      <c r="U173" t="s">
        <v>43</v>
      </c>
      <c r="V173" t="s">
        <v>2724</v>
      </c>
      <c r="W173" t="s">
        <v>2798</v>
      </c>
      <c r="X173" t="s">
        <v>2799</v>
      </c>
      <c r="Y173" t="s">
        <v>43</v>
      </c>
      <c r="Z173" t="s">
        <v>3107</v>
      </c>
      <c r="AA173" t="s">
        <v>43</v>
      </c>
      <c r="AB173" t="s">
        <v>2728</v>
      </c>
      <c r="AC173" s="4" t="e">
        <f>VLOOKUP(Table136[[#This Row],[Capacitance]],Values!A$13:B$50,2,0)</f>
        <v>#N/A</v>
      </c>
      <c r="AE173" s="4" t="str">
        <f>CONCATENATE(Table136[[#This Row],[Capacitance]],Table136[[#This Row],[Stock]])</f>
        <v>0.047ÂuF</v>
      </c>
    </row>
    <row r="174" spans="1:31" hidden="1">
      <c r="A174" t="s">
        <v>2715</v>
      </c>
      <c r="B174" t="s">
        <v>2716</v>
      </c>
      <c r="C174" t="s">
        <v>3403</v>
      </c>
      <c r="D174" t="s">
        <v>3404</v>
      </c>
      <c r="E174" t="s">
        <v>2719</v>
      </c>
      <c r="F174" t="s">
        <v>3405</v>
      </c>
      <c r="G174">
        <v>5037</v>
      </c>
      <c r="H174">
        <v>0</v>
      </c>
      <c r="I174">
        <v>0.4</v>
      </c>
      <c r="J174">
        <v>0</v>
      </c>
      <c r="K174">
        <v>1</v>
      </c>
      <c r="L174" t="s">
        <v>2721</v>
      </c>
      <c r="M174" t="s">
        <v>2722</v>
      </c>
      <c r="N174" t="s">
        <v>6748</v>
      </c>
      <c r="O174" t="s">
        <v>52</v>
      </c>
      <c r="P174" t="s">
        <v>53</v>
      </c>
      <c r="Q174" t="s">
        <v>54</v>
      </c>
      <c r="R174" t="s">
        <v>2723</v>
      </c>
      <c r="S174" t="s">
        <v>55</v>
      </c>
      <c r="T174" t="s">
        <v>42</v>
      </c>
      <c r="U174" t="s">
        <v>43</v>
      </c>
      <c r="V174" t="s">
        <v>2724</v>
      </c>
      <c r="W174" t="s">
        <v>2725</v>
      </c>
      <c r="X174" t="s">
        <v>2726</v>
      </c>
      <c r="Y174" t="s">
        <v>43</v>
      </c>
      <c r="Z174" t="s">
        <v>2727</v>
      </c>
      <c r="AA174" t="s">
        <v>43</v>
      </c>
      <c r="AB174" t="s">
        <v>2728</v>
      </c>
      <c r="AC174" s="4" t="str">
        <f>VLOOKUP(Table136[[#This Row],[Capacitance]],Values!A$13:B$50,2,0)</f>
        <v>STOCK</v>
      </c>
      <c r="AE174" s="4" t="str">
        <f>CONCATENATE(Table136[[#This Row],[Capacitance]],Table136[[#This Row],[Stock]])</f>
        <v>10ÂuF</v>
      </c>
    </row>
    <row r="175" spans="1:31" hidden="1">
      <c r="A175" t="s">
        <v>2715</v>
      </c>
      <c r="B175" t="s">
        <v>2716</v>
      </c>
      <c r="C175" t="s">
        <v>3412</v>
      </c>
      <c r="D175" t="s">
        <v>3413</v>
      </c>
      <c r="E175" t="s">
        <v>2719</v>
      </c>
      <c r="F175" t="s">
        <v>3405</v>
      </c>
      <c r="G175">
        <v>1472</v>
      </c>
      <c r="H175">
        <v>0</v>
      </c>
      <c r="I175">
        <v>0.4</v>
      </c>
      <c r="J175">
        <v>0</v>
      </c>
      <c r="K175">
        <v>1</v>
      </c>
      <c r="L175" t="s">
        <v>2721</v>
      </c>
      <c r="M175" t="s">
        <v>2722</v>
      </c>
      <c r="N175" t="s">
        <v>6748</v>
      </c>
      <c r="O175" t="s">
        <v>52</v>
      </c>
      <c r="P175" t="s">
        <v>53</v>
      </c>
      <c r="Q175" t="s">
        <v>54</v>
      </c>
      <c r="R175" t="s">
        <v>2723</v>
      </c>
      <c r="S175" t="s">
        <v>55</v>
      </c>
      <c r="T175" t="s">
        <v>42</v>
      </c>
      <c r="U175" t="s">
        <v>43</v>
      </c>
      <c r="V175" t="s">
        <v>2724</v>
      </c>
      <c r="W175" t="s">
        <v>2725</v>
      </c>
      <c r="X175" t="s">
        <v>2726</v>
      </c>
      <c r="Y175" t="s">
        <v>43</v>
      </c>
      <c r="Z175" t="s">
        <v>3107</v>
      </c>
      <c r="AA175" t="s">
        <v>43</v>
      </c>
      <c r="AB175" t="s">
        <v>2728</v>
      </c>
      <c r="AC175" s="4" t="str">
        <f>VLOOKUP(Table136[[#This Row],[Capacitance]],Values!A$13:B$50,2,0)</f>
        <v>STOCK</v>
      </c>
      <c r="AE175" s="4" t="str">
        <f>CONCATENATE(Table136[[#This Row],[Capacitance]],Table136[[#This Row],[Stock]])</f>
        <v>10ÂuF</v>
      </c>
    </row>
    <row r="176" spans="1:31" hidden="1">
      <c r="A176" t="s">
        <v>2715</v>
      </c>
      <c r="B176" t="s">
        <v>2789</v>
      </c>
      <c r="C176" t="s">
        <v>3508</v>
      </c>
      <c r="D176" t="s">
        <v>3509</v>
      </c>
      <c r="E176" t="s">
        <v>2719</v>
      </c>
      <c r="F176" t="s">
        <v>3510</v>
      </c>
      <c r="G176">
        <v>1192</v>
      </c>
      <c r="H176">
        <v>0</v>
      </c>
      <c r="I176">
        <v>0.48</v>
      </c>
      <c r="J176">
        <v>0</v>
      </c>
      <c r="K176">
        <v>1</v>
      </c>
      <c r="L176" t="s">
        <v>2721</v>
      </c>
      <c r="M176" t="s">
        <v>2722</v>
      </c>
      <c r="N176" t="s">
        <v>6748</v>
      </c>
      <c r="O176" t="s">
        <v>37</v>
      </c>
      <c r="P176" t="s">
        <v>53</v>
      </c>
      <c r="Q176" t="s">
        <v>54</v>
      </c>
      <c r="R176" t="s">
        <v>2723</v>
      </c>
      <c r="S176" t="s">
        <v>55</v>
      </c>
      <c r="T176" t="s">
        <v>42</v>
      </c>
      <c r="U176" t="s">
        <v>43</v>
      </c>
      <c r="V176" t="s">
        <v>2724</v>
      </c>
      <c r="W176" t="s">
        <v>2792</v>
      </c>
      <c r="X176" t="s">
        <v>2726</v>
      </c>
      <c r="Y176" t="s">
        <v>43</v>
      </c>
      <c r="Z176" t="s">
        <v>2727</v>
      </c>
      <c r="AA176" t="s">
        <v>43</v>
      </c>
      <c r="AB176" t="s">
        <v>2728</v>
      </c>
      <c r="AC176" s="4" t="str">
        <f>VLOOKUP(Table136[[#This Row],[Capacitance]],Values!A$13:B$50,2,0)</f>
        <v>STOCK</v>
      </c>
      <c r="AE176" s="4" t="str">
        <f>CONCATENATE(Table136[[#This Row],[Capacitance]],Table136[[#This Row],[Stock]])</f>
        <v>10ÂuF</v>
      </c>
    </row>
    <row r="177" spans="1:31" hidden="1">
      <c r="A177" t="s">
        <v>2715</v>
      </c>
      <c r="B177" t="s">
        <v>2789</v>
      </c>
      <c r="C177" t="s">
        <v>3518</v>
      </c>
      <c r="D177" t="s">
        <v>3519</v>
      </c>
      <c r="E177" t="s">
        <v>2719</v>
      </c>
      <c r="F177" t="s">
        <v>3510</v>
      </c>
      <c r="G177">
        <v>2170</v>
      </c>
      <c r="H177">
        <v>0</v>
      </c>
      <c r="I177">
        <v>0.49</v>
      </c>
      <c r="J177">
        <v>0</v>
      </c>
      <c r="K177">
        <v>1</v>
      </c>
      <c r="L177" t="s">
        <v>2721</v>
      </c>
      <c r="M177" t="s">
        <v>2722</v>
      </c>
      <c r="N177" t="s">
        <v>6748</v>
      </c>
      <c r="O177" t="s">
        <v>37</v>
      </c>
      <c r="P177" t="s">
        <v>53</v>
      </c>
      <c r="Q177" t="s">
        <v>54</v>
      </c>
      <c r="R177" t="s">
        <v>2723</v>
      </c>
      <c r="S177" t="s">
        <v>55</v>
      </c>
      <c r="T177" t="s">
        <v>42</v>
      </c>
      <c r="U177" t="s">
        <v>43</v>
      </c>
      <c r="V177" t="s">
        <v>2724</v>
      </c>
      <c r="W177" t="s">
        <v>2792</v>
      </c>
      <c r="X177" t="s">
        <v>2726</v>
      </c>
      <c r="Y177" t="s">
        <v>43</v>
      </c>
      <c r="Z177" t="s">
        <v>3107</v>
      </c>
      <c r="AA177" t="s">
        <v>43</v>
      </c>
      <c r="AB177" t="s">
        <v>2728</v>
      </c>
      <c r="AC177" s="4" t="str">
        <f>VLOOKUP(Table136[[#This Row],[Capacitance]],Values!A$13:B$50,2,0)</f>
        <v>STOCK</v>
      </c>
      <c r="AE177" s="4" t="str">
        <f>CONCATENATE(Table136[[#This Row],[Capacitance]],Table136[[#This Row],[Stock]])</f>
        <v>10ÂuF</v>
      </c>
    </row>
    <row r="178" spans="1:31" hidden="1">
      <c r="A178" t="s">
        <v>2715</v>
      </c>
      <c r="B178" t="s">
        <v>2789</v>
      </c>
      <c r="C178" t="s">
        <v>3826</v>
      </c>
      <c r="D178" t="s">
        <v>3827</v>
      </c>
      <c r="E178" t="s">
        <v>2719</v>
      </c>
      <c r="F178" t="s">
        <v>3405</v>
      </c>
      <c r="G178">
        <v>2315</v>
      </c>
      <c r="H178">
        <v>0</v>
      </c>
      <c r="I178">
        <v>0.49</v>
      </c>
      <c r="J178">
        <v>0</v>
      </c>
      <c r="K178">
        <v>1</v>
      </c>
      <c r="L178" t="s">
        <v>2721</v>
      </c>
      <c r="M178" t="s">
        <v>2722</v>
      </c>
      <c r="N178" t="s">
        <v>6748</v>
      </c>
      <c r="O178" t="s">
        <v>52</v>
      </c>
      <c r="P178" t="s">
        <v>53</v>
      </c>
      <c r="Q178" t="s">
        <v>54</v>
      </c>
      <c r="R178" t="s">
        <v>2723</v>
      </c>
      <c r="S178" t="s">
        <v>55</v>
      </c>
      <c r="T178" t="s">
        <v>42</v>
      </c>
      <c r="U178" t="s">
        <v>43</v>
      </c>
      <c r="V178" t="s">
        <v>2724</v>
      </c>
      <c r="W178" t="s">
        <v>2792</v>
      </c>
      <c r="X178" t="s">
        <v>2726</v>
      </c>
      <c r="Y178" t="s">
        <v>43</v>
      </c>
      <c r="Z178" t="s">
        <v>2727</v>
      </c>
      <c r="AA178" t="s">
        <v>43</v>
      </c>
      <c r="AB178" t="s">
        <v>2728</v>
      </c>
      <c r="AC178" s="4" t="str">
        <f>VLOOKUP(Table136[[#This Row],[Capacitance]],Values!A$13:B$50,2,0)</f>
        <v>STOCK</v>
      </c>
      <c r="AE178" s="4" t="str">
        <f>CONCATENATE(Table136[[#This Row],[Capacitance]],Table136[[#This Row],[Stock]])</f>
        <v>10ÂuF</v>
      </c>
    </row>
    <row r="179" spans="1:31" hidden="1">
      <c r="A179" t="s">
        <v>2715</v>
      </c>
      <c r="B179" t="s">
        <v>2789</v>
      </c>
      <c r="C179" t="s">
        <v>3828</v>
      </c>
      <c r="D179" t="s">
        <v>3829</v>
      </c>
      <c r="E179" t="s">
        <v>2719</v>
      </c>
      <c r="F179" t="s">
        <v>3405</v>
      </c>
      <c r="G179">
        <v>2271</v>
      </c>
      <c r="H179">
        <v>0</v>
      </c>
      <c r="I179">
        <v>0.49</v>
      </c>
      <c r="J179">
        <v>0</v>
      </c>
      <c r="K179">
        <v>1</v>
      </c>
      <c r="L179" t="s">
        <v>2721</v>
      </c>
      <c r="M179" t="s">
        <v>2722</v>
      </c>
      <c r="N179" t="s">
        <v>6748</v>
      </c>
      <c r="O179" t="s">
        <v>52</v>
      </c>
      <c r="P179" t="s">
        <v>53</v>
      </c>
      <c r="Q179" t="s">
        <v>54</v>
      </c>
      <c r="R179" t="s">
        <v>2723</v>
      </c>
      <c r="S179" t="s">
        <v>55</v>
      </c>
      <c r="T179" t="s">
        <v>42</v>
      </c>
      <c r="U179" t="s">
        <v>43</v>
      </c>
      <c r="V179" t="s">
        <v>2724</v>
      </c>
      <c r="W179" t="s">
        <v>2792</v>
      </c>
      <c r="X179" t="s">
        <v>2726</v>
      </c>
      <c r="Y179" t="s">
        <v>43</v>
      </c>
      <c r="Z179" t="s">
        <v>3107</v>
      </c>
      <c r="AA179" t="s">
        <v>43</v>
      </c>
      <c r="AB179" t="s">
        <v>2728</v>
      </c>
      <c r="AC179" s="4" t="str">
        <f>VLOOKUP(Table136[[#This Row],[Capacitance]],Values!A$13:B$50,2,0)</f>
        <v>STOCK</v>
      </c>
      <c r="AE179" s="4" t="str">
        <f>CONCATENATE(Table136[[#This Row],[Capacitance]],Table136[[#This Row],[Stock]])</f>
        <v>10ÂuF</v>
      </c>
    </row>
    <row r="180" spans="1:31" hidden="1">
      <c r="A180" t="s">
        <v>2715</v>
      </c>
      <c r="B180" t="s">
        <v>2789</v>
      </c>
      <c r="C180" t="s">
        <v>3856</v>
      </c>
      <c r="D180" t="s">
        <v>3857</v>
      </c>
      <c r="E180" t="s">
        <v>2719</v>
      </c>
      <c r="F180" t="s">
        <v>3510</v>
      </c>
      <c r="G180">
        <v>1944</v>
      </c>
      <c r="H180">
        <v>0</v>
      </c>
      <c r="I180">
        <v>0.53</v>
      </c>
      <c r="J180">
        <v>0</v>
      </c>
      <c r="K180">
        <v>1</v>
      </c>
      <c r="L180" t="s">
        <v>2721</v>
      </c>
      <c r="M180" t="s">
        <v>2722</v>
      </c>
      <c r="N180" t="s">
        <v>6748</v>
      </c>
      <c r="O180" t="s">
        <v>37</v>
      </c>
      <c r="P180" t="s">
        <v>53</v>
      </c>
      <c r="Q180" t="s">
        <v>39</v>
      </c>
      <c r="R180" t="s">
        <v>2723</v>
      </c>
      <c r="S180" t="s">
        <v>41</v>
      </c>
      <c r="T180" t="s">
        <v>42</v>
      </c>
      <c r="U180" t="s">
        <v>43</v>
      </c>
      <c r="V180" t="s">
        <v>2724</v>
      </c>
      <c r="W180" t="s">
        <v>2880</v>
      </c>
      <c r="X180" t="s">
        <v>2726</v>
      </c>
      <c r="Y180" t="s">
        <v>43</v>
      </c>
      <c r="Z180" t="s">
        <v>3107</v>
      </c>
      <c r="AA180" t="s">
        <v>43</v>
      </c>
      <c r="AB180" t="s">
        <v>2728</v>
      </c>
      <c r="AC180" s="4" t="str">
        <f>VLOOKUP(Table136[[#This Row],[Capacitance]],Values!A$13:B$50,2,0)</f>
        <v>STOCK</v>
      </c>
      <c r="AE180" s="4" t="str">
        <f>CONCATENATE(Table136[[#This Row],[Capacitance]],Table136[[#This Row],[Stock]])</f>
        <v>10ÂuF</v>
      </c>
    </row>
    <row r="181" spans="1:31" hidden="1">
      <c r="A181" t="s">
        <v>2715</v>
      </c>
      <c r="B181" t="s">
        <v>2789</v>
      </c>
      <c r="C181" t="s">
        <v>4037</v>
      </c>
      <c r="D181" t="s">
        <v>4038</v>
      </c>
      <c r="E181" t="s">
        <v>2719</v>
      </c>
      <c r="F181" t="s">
        <v>3405</v>
      </c>
      <c r="G181">
        <v>1557</v>
      </c>
      <c r="H181">
        <v>0</v>
      </c>
      <c r="I181">
        <v>0.52</v>
      </c>
      <c r="J181">
        <v>0</v>
      </c>
      <c r="K181">
        <v>1</v>
      </c>
      <c r="L181" t="s">
        <v>2721</v>
      </c>
      <c r="M181" t="s">
        <v>2722</v>
      </c>
      <c r="N181" t="s">
        <v>6748</v>
      </c>
      <c r="O181" t="s">
        <v>52</v>
      </c>
      <c r="P181" t="s">
        <v>53</v>
      </c>
      <c r="Q181" t="s">
        <v>39</v>
      </c>
      <c r="R181" t="s">
        <v>2723</v>
      </c>
      <c r="S181" t="s">
        <v>41</v>
      </c>
      <c r="T181" t="s">
        <v>42</v>
      </c>
      <c r="U181" t="s">
        <v>43</v>
      </c>
      <c r="V181" t="s">
        <v>2724</v>
      </c>
      <c r="W181" t="s">
        <v>2880</v>
      </c>
      <c r="X181" t="s">
        <v>2726</v>
      </c>
      <c r="Y181" t="s">
        <v>43</v>
      </c>
      <c r="Z181" t="s">
        <v>3107</v>
      </c>
      <c r="AA181" t="s">
        <v>43</v>
      </c>
      <c r="AB181" t="s">
        <v>2728</v>
      </c>
      <c r="AC181" s="4" t="str">
        <f>VLOOKUP(Table136[[#This Row],[Capacitance]],Values!A$13:B$50,2,0)</f>
        <v>STOCK</v>
      </c>
      <c r="AE181" s="4" t="str">
        <f>CONCATENATE(Table136[[#This Row],[Capacitance]],Table136[[#This Row],[Stock]])</f>
        <v>10ÂuF</v>
      </c>
    </row>
    <row r="182" spans="1:31" hidden="1">
      <c r="A182" t="s">
        <v>2715</v>
      </c>
      <c r="B182" t="s">
        <v>2876</v>
      </c>
      <c r="C182" t="s">
        <v>4043</v>
      </c>
      <c r="D182" t="s">
        <v>4044</v>
      </c>
      <c r="E182" t="s">
        <v>2719</v>
      </c>
      <c r="F182" t="s">
        <v>3405</v>
      </c>
      <c r="G182">
        <v>1856</v>
      </c>
      <c r="H182">
        <v>0</v>
      </c>
      <c r="I182">
        <v>0.53</v>
      </c>
      <c r="J182">
        <v>0</v>
      </c>
      <c r="K182">
        <v>1</v>
      </c>
      <c r="L182" t="s">
        <v>2721</v>
      </c>
      <c r="M182" t="s">
        <v>2722</v>
      </c>
      <c r="N182" t="s">
        <v>6748</v>
      </c>
      <c r="O182" t="s">
        <v>52</v>
      </c>
      <c r="P182" t="s">
        <v>53</v>
      </c>
      <c r="Q182" t="s">
        <v>39</v>
      </c>
      <c r="R182" t="s">
        <v>2723</v>
      </c>
      <c r="S182" t="s">
        <v>41</v>
      </c>
      <c r="T182" t="s">
        <v>42</v>
      </c>
      <c r="U182" t="s">
        <v>43</v>
      </c>
      <c r="V182" t="s">
        <v>2724</v>
      </c>
      <c r="W182" t="s">
        <v>2880</v>
      </c>
      <c r="X182" t="s">
        <v>2726</v>
      </c>
      <c r="Y182" t="s">
        <v>43</v>
      </c>
      <c r="Z182" t="s">
        <v>2727</v>
      </c>
      <c r="AA182" t="s">
        <v>43</v>
      </c>
      <c r="AB182" t="s">
        <v>2728</v>
      </c>
      <c r="AC182" s="4" t="str">
        <f>VLOOKUP(Table136[[#This Row],[Capacitance]],Values!A$13:B$50,2,0)</f>
        <v>STOCK</v>
      </c>
      <c r="AE182" s="4" t="str">
        <f>CONCATENATE(Table136[[#This Row],[Capacitance]],Table136[[#This Row],[Stock]])</f>
        <v>10ÂuF</v>
      </c>
    </row>
    <row r="183" spans="1:31" hidden="1">
      <c r="A183" t="s">
        <v>2715</v>
      </c>
      <c r="B183" t="s">
        <v>2876</v>
      </c>
      <c r="C183" t="s">
        <v>4476</v>
      </c>
      <c r="D183" t="s">
        <v>4477</v>
      </c>
      <c r="E183" t="s">
        <v>2719</v>
      </c>
      <c r="F183" t="s">
        <v>3510</v>
      </c>
      <c r="G183">
        <v>696</v>
      </c>
      <c r="H183">
        <v>0</v>
      </c>
      <c r="I183">
        <v>0.52</v>
      </c>
      <c r="J183">
        <v>0</v>
      </c>
      <c r="K183">
        <v>1</v>
      </c>
      <c r="L183" t="s">
        <v>2721</v>
      </c>
      <c r="M183" t="s">
        <v>2722</v>
      </c>
      <c r="N183" t="s">
        <v>6748</v>
      </c>
      <c r="O183" t="s">
        <v>37</v>
      </c>
      <c r="P183" t="s">
        <v>53</v>
      </c>
      <c r="Q183" t="s">
        <v>39</v>
      </c>
      <c r="R183" t="s">
        <v>2723</v>
      </c>
      <c r="S183" t="s">
        <v>41</v>
      </c>
      <c r="T183" t="s">
        <v>42</v>
      </c>
      <c r="U183" t="s">
        <v>43</v>
      </c>
      <c r="V183" t="s">
        <v>2724</v>
      </c>
      <c r="W183" t="s">
        <v>2880</v>
      </c>
      <c r="X183" t="s">
        <v>2726</v>
      </c>
      <c r="Y183" t="s">
        <v>43</v>
      </c>
      <c r="Z183" t="s">
        <v>2727</v>
      </c>
      <c r="AA183" t="s">
        <v>43</v>
      </c>
      <c r="AB183" t="s">
        <v>2728</v>
      </c>
      <c r="AC183" s="4" t="str">
        <f>VLOOKUP(Table136[[#This Row],[Capacitance]],Values!A$13:B$50,2,0)</f>
        <v>STOCK</v>
      </c>
      <c r="AE183" s="4" t="str">
        <f>CONCATENATE(Table136[[#This Row],[Capacitance]],Table136[[#This Row],[Stock]])</f>
        <v>10ÂuF</v>
      </c>
    </row>
    <row r="184" spans="1:31" hidden="1">
      <c r="A184" t="s">
        <v>2715</v>
      </c>
      <c r="B184" t="s">
        <v>2794</v>
      </c>
      <c r="C184" t="s">
        <v>4485</v>
      </c>
      <c r="D184" t="s">
        <v>4486</v>
      </c>
      <c r="E184" t="s">
        <v>2719</v>
      </c>
      <c r="F184" t="s">
        <v>3510</v>
      </c>
      <c r="G184">
        <v>709</v>
      </c>
      <c r="H184">
        <v>0</v>
      </c>
      <c r="I184">
        <v>0.64</v>
      </c>
      <c r="J184">
        <v>0</v>
      </c>
      <c r="K184">
        <v>1</v>
      </c>
      <c r="L184" t="s">
        <v>2721</v>
      </c>
      <c r="M184" t="s">
        <v>2722</v>
      </c>
      <c r="N184" t="s">
        <v>6748</v>
      </c>
      <c r="O184" t="s">
        <v>37</v>
      </c>
      <c r="P184" t="s">
        <v>53</v>
      </c>
      <c r="Q184" t="s">
        <v>54</v>
      </c>
      <c r="R184" t="s">
        <v>2723</v>
      </c>
      <c r="S184" t="s">
        <v>55</v>
      </c>
      <c r="T184" t="s">
        <v>42</v>
      </c>
      <c r="U184" t="s">
        <v>43</v>
      </c>
      <c r="V184" t="s">
        <v>2724</v>
      </c>
      <c r="W184" t="s">
        <v>2798</v>
      </c>
      <c r="X184" t="s">
        <v>2799</v>
      </c>
      <c r="Y184" t="s">
        <v>43</v>
      </c>
      <c r="Z184" t="s">
        <v>2727</v>
      </c>
      <c r="AA184" t="s">
        <v>43</v>
      </c>
      <c r="AB184" t="s">
        <v>2728</v>
      </c>
      <c r="AC184" s="4" t="str">
        <f>VLOOKUP(Table136[[#This Row],[Capacitance]],Values!A$13:B$50,2,0)</f>
        <v>STOCK</v>
      </c>
      <c r="AE184" s="4" t="str">
        <f>CONCATENATE(Table136[[#This Row],[Capacitance]],Table136[[#This Row],[Stock]])</f>
        <v>10ÂuF</v>
      </c>
    </row>
    <row r="185" spans="1:31" hidden="1">
      <c r="A185" t="s">
        <v>2715</v>
      </c>
      <c r="B185" t="s">
        <v>2794</v>
      </c>
      <c r="C185" t="s">
        <v>4497</v>
      </c>
      <c r="D185" t="s">
        <v>4498</v>
      </c>
      <c r="E185" t="s">
        <v>2719</v>
      </c>
      <c r="F185" t="s">
        <v>3510</v>
      </c>
      <c r="G185">
        <v>948</v>
      </c>
      <c r="H185">
        <v>0</v>
      </c>
      <c r="I185">
        <v>0.66</v>
      </c>
      <c r="J185">
        <v>0</v>
      </c>
      <c r="K185">
        <v>1</v>
      </c>
      <c r="L185" t="s">
        <v>2721</v>
      </c>
      <c r="M185" t="s">
        <v>2722</v>
      </c>
      <c r="N185" t="s">
        <v>6748</v>
      </c>
      <c r="O185" t="s">
        <v>37</v>
      </c>
      <c r="P185" t="s">
        <v>53</v>
      </c>
      <c r="Q185" t="s">
        <v>54</v>
      </c>
      <c r="R185" t="s">
        <v>2723</v>
      </c>
      <c r="S185" t="s">
        <v>55</v>
      </c>
      <c r="T185" t="s">
        <v>42</v>
      </c>
      <c r="U185" t="s">
        <v>43</v>
      </c>
      <c r="V185" t="s">
        <v>2724</v>
      </c>
      <c r="W185" t="s">
        <v>2798</v>
      </c>
      <c r="X185" t="s">
        <v>2799</v>
      </c>
      <c r="Y185" t="s">
        <v>43</v>
      </c>
      <c r="Z185" t="s">
        <v>3107</v>
      </c>
      <c r="AA185" t="s">
        <v>43</v>
      </c>
      <c r="AB185" t="s">
        <v>2728</v>
      </c>
      <c r="AC185" s="4" t="str">
        <f>VLOOKUP(Table136[[#This Row],[Capacitance]],Values!A$13:B$50,2,0)</f>
        <v>STOCK</v>
      </c>
      <c r="AE185" s="4" t="str">
        <f>CONCATENATE(Table136[[#This Row],[Capacitance]],Table136[[#This Row],[Stock]])</f>
        <v>10ÂuF</v>
      </c>
    </row>
    <row r="186" spans="1:31" hidden="1">
      <c r="A186" t="s">
        <v>2793</v>
      </c>
      <c r="B186" t="s">
        <v>2794</v>
      </c>
      <c r="C186" t="s">
        <v>3455</v>
      </c>
      <c r="D186" t="s">
        <v>3456</v>
      </c>
      <c r="E186" t="s">
        <v>2719</v>
      </c>
      <c r="F186" t="s">
        <v>3457</v>
      </c>
      <c r="G186">
        <v>27201</v>
      </c>
      <c r="H186">
        <v>0</v>
      </c>
      <c r="I186">
        <v>0.45</v>
      </c>
      <c r="J186">
        <v>0</v>
      </c>
      <c r="K186">
        <v>1</v>
      </c>
      <c r="L186" t="s">
        <v>2721</v>
      </c>
      <c r="M186" t="s">
        <v>2722</v>
      </c>
      <c r="N186" t="s">
        <v>6745</v>
      </c>
      <c r="O186" t="s">
        <v>37</v>
      </c>
      <c r="P186" t="s">
        <v>287</v>
      </c>
      <c r="Q186" t="s">
        <v>39</v>
      </c>
      <c r="R186" t="s">
        <v>2723</v>
      </c>
      <c r="S186" t="s">
        <v>41</v>
      </c>
      <c r="T186" t="s">
        <v>42</v>
      </c>
      <c r="U186" t="s">
        <v>43</v>
      </c>
      <c r="V186" t="s">
        <v>2724</v>
      </c>
      <c r="W186" t="s">
        <v>2798</v>
      </c>
      <c r="X186" t="s">
        <v>2799</v>
      </c>
      <c r="Y186" t="s">
        <v>43</v>
      </c>
      <c r="Z186" t="s">
        <v>3107</v>
      </c>
      <c r="AA186" t="s">
        <v>43</v>
      </c>
      <c r="AB186" t="s">
        <v>2728</v>
      </c>
      <c r="AC186" s="4" t="str">
        <f>VLOOKUP(Table136[[#This Row],[Capacitance]],Values!A$13:B$50,2,0)</f>
        <v>STOCK</v>
      </c>
      <c r="AD186" t="s">
        <v>1247</v>
      </c>
      <c r="AE186" s="4" t="str">
        <f>CONCATENATE(Table136[[#This Row],[Capacitance]],Table136[[#This Row],[Stock]])</f>
        <v>0.1ÂuFSTOCK</v>
      </c>
    </row>
    <row r="187" spans="1:31" hidden="1">
      <c r="A187" t="s">
        <v>2715</v>
      </c>
      <c r="B187" t="s">
        <v>2794</v>
      </c>
      <c r="C187" t="s">
        <v>3120</v>
      </c>
      <c r="D187" t="s">
        <v>3121</v>
      </c>
      <c r="E187" t="s">
        <v>2719</v>
      </c>
      <c r="F187" t="s">
        <v>3122</v>
      </c>
      <c r="G187">
        <v>18998</v>
      </c>
      <c r="H187">
        <v>0</v>
      </c>
      <c r="I187">
        <v>0.63</v>
      </c>
      <c r="J187">
        <v>0</v>
      </c>
      <c r="K187">
        <v>1</v>
      </c>
      <c r="L187" t="s">
        <v>2721</v>
      </c>
      <c r="M187" t="s">
        <v>2722</v>
      </c>
      <c r="N187" t="s">
        <v>6748</v>
      </c>
      <c r="O187" t="s">
        <v>37</v>
      </c>
      <c r="P187" t="s">
        <v>83</v>
      </c>
      <c r="Q187" t="s">
        <v>39</v>
      </c>
      <c r="R187" t="s">
        <v>2723</v>
      </c>
      <c r="S187" t="s">
        <v>41</v>
      </c>
      <c r="T187" t="s">
        <v>42</v>
      </c>
      <c r="U187" t="s">
        <v>43</v>
      </c>
      <c r="V187" t="s">
        <v>2724</v>
      </c>
      <c r="W187" t="s">
        <v>2798</v>
      </c>
      <c r="X187" t="s">
        <v>2799</v>
      </c>
      <c r="Y187" t="s">
        <v>43</v>
      </c>
      <c r="Z187" t="s">
        <v>3107</v>
      </c>
      <c r="AA187" t="s">
        <v>43</v>
      </c>
      <c r="AB187" t="s">
        <v>2728</v>
      </c>
      <c r="AC187" s="4" t="str">
        <f>VLOOKUP(Table136[[#This Row],[Capacitance]],Values!A$13:B$50,2,0)</f>
        <v>STOCK</v>
      </c>
      <c r="AE187" s="4" t="str">
        <f>CONCATENATE(Table136[[#This Row],[Capacitance]],Table136[[#This Row],[Stock]])</f>
        <v>10ÂuF</v>
      </c>
    </row>
    <row r="188" spans="1:31" hidden="1">
      <c r="A188" t="s">
        <v>2793</v>
      </c>
      <c r="B188" t="s">
        <v>2794</v>
      </c>
      <c r="C188" t="s">
        <v>3502</v>
      </c>
      <c r="D188" t="s">
        <v>3503</v>
      </c>
      <c r="E188" t="s">
        <v>2719</v>
      </c>
      <c r="F188" t="s">
        <v>3504</v>
      </c>
      <c r="G188">
        <v>2026</v>
      </c>
      <c r="H188">
        <v>0</v>
      </c>
      <c r="I188">
        <v>0.48</v>
      </c>
      <c r="J188">
        <v>0</v>
      </c>
      <c r="K188">
        <v>1</v>
      </c>
      <c r="L188" t="s">
        <v>2721</v>
      </c>
      <c r="M188" t="s">
        <v>2722</v>
      </c>
      <c r="N188" t="s">
        <v>242</v>
      </c>
      <c r="O188" t="s">
        <v>72</v>
      </c>
      <c r="P188" t="s">
        <v>3113</v>
      </c>
      <c r="Q188" t="s">
        <v>73</v>
      </c>
      <c r="R188" t="s">
        <v>2723</v>
      </c>
      <c r="S188" t="s">
        <v>41</v>
      </c>
      <c r="T188" t="s">
        <v>42</v>
      </c>
      <c r="U188" t="s">
        <v>43</v>
      </c>
      <c r="V188" t="s">
        <v>2724</v>
      </c>
      <c r="W188" t="s">
        <v>2798</v>
      </c>
      <c r="X188" t="s">
        <v>2799</v>
      </c>
      <c r="Y188" t="s">
        <v>43</v>
      </c>
      <c r="Z188" t="s">
        <v>3107</v>
      </c>
      <c r="AA188" t="s">
        <v>43</v>
      </c>
      <c r="AB188" t="s">
        <v>2728</v>
      </c>
      <c r="AC188" s="4" t="e">
        <f>VLOOKUP(Table136[[#This Row],[Capacitance]],Values!A$13:B$50,2,0)</f>
        <v>#N/A</v>
      </c>
      <c r="AE188" s="4" t="str">
        <f>CONCATENATE(Table136[[#This Row],[Capacitance]],Table136[[#This Row],[Stock]])</f>
        <v>1800pF</v>
      </c>
    </row>
    <row r="189" spans="1:31" hidden="1">
      <c r="A189" t="s">
        <v>2793</v>
      </c>
      <c r="B189" t="s">
        <v>2794</v>
      </c>
      <c r="C189" t="s">
        <v>3505</v>
      </c>
      <c r="D189" t="s">
        <v>3506</v>
      </c>
      <c r="E189" t="s">
        <v>2719</v>
      </c>
      <c r="F189" t="s">
        <v>3507</v>
      </c>
      <c r="G189">
        <v>5488</v>
      </c>
      <c r="H189">
        <v>0</v>
      </c>
      <c r="I189">
        <v>0.48</v>
      </c>
      <c r="J189">
        <v>0</v>
      </c>
      <c r="K189">
        <v>1</v>
      </c>
      <c r="L189" t="s">
        <v>2721</v>
      </c>
      <c r="M189" t="s">
        <v>2722</v>
      </c>
      <c r="N189" t="s">
        <v>230</v>
      </c>
      <c r="O189" t="s">
        <v>72</v>
      </c>
      <c r="P189" t="s">
        <v>3113</v>
      </c>
      <c r="Q189" t="s">
        <v>73</v>
      </c>
      <c r="R189" t="s">
        <v>2723</v>
      </c>
      <c r="S189" t="s">
        <v>41</v>
      </c>
      <c r="T189" t="s">
        <v>42</v>
      </c>
      <c r="U189" t="s">
        <v>43</v>
      </c>
      <c r="V189" t="s">
        <v>2724</v>
      </c>
      <c r="W189" t="s">
        <v>2798</v>
      </c>
      <c r="X189" t="s">
        <v>2799</v>
      </c>
      <c r="Y189" t="s">
        <v>43</v>
      </c>
      <c r="Z189" t="s">
        <v>3107</v>
      </c>
      <c r="AA189" t="s">
        <v>43</v>
      </c>
      <c r="AB189" t="s">
        <v>2728</v>
      </c>
      <c r="AC189" s="4" t="e">
        <f>VLOOKUP(Table136[[#This Row],[Capacitance]],Values!A$13:B$50,2,0)</f>
        <v>#N/A</v>
      </c>
      <c r="AE189" s="4" t="str">
        <f>CONCATENATE(Table136[[#This Row],[Capacitance]],Table136[[#This Row],[Stock]])</f>
        <v>1500pF</v>
      </c>
    </row>
    <row r="190" spans="1:31" hidden="1">
      <c r="A190" t="s">
        <v>2715</v>
      </c>
      <c r="B190" t="s">
        <v>2794</v>
      </c>
      <c r="C190" t="s">
        <v>3128</v>
      </c>
      <c r="D190" t="s">
        <v>3129</v>
      </c>
      <c r="E190" t="s">
        <v>2719</v>
      </c>
      <c r="F190" t="s">
        <v>3122</v>
      </c>
      <c r="G190">
        <v>26973</v>
      </c>
      <c r="H190">
        <v>0</v>
      </c>
      <c r="I190">
        <v>0.65</v>
      </c>
      <c r="J190">
        <v>0</v>
      </c>
      <c r="K190">
        <v>1</v>
      </c>
      <c r="L190" t="s">
        <v>2721</v>
      </c>
      <c r="M190" t="s">
        <v>2722</v>
      </c>
      <c r="N190" t="s">
        <v>6748</v>
      </c>
      <c r="O190" t="s">
        <v>37</v>
      </c>
      <c r="P190" t="s">
        <v>83</v>
      </c>
      <c r="Q190" t="s">
        <v>39</v>
      </c>
      <c r="R190" t="s">
        <v>2723</v>
      </c>
      <c r="S190" t="s">
        <v>41</v>
      </c>
      <c r="T190" t="s">
        <v>42</v>
      </c>
      <c r="U190" t="s">
        <v>43</v>
      </c>
      <c r="V190" t="s">
        <v>2724</v>
      </c>
      <c r="W190" t="s">
        <v>2798</v>
      </c>
      <c r="X190" t="s">
        <v>2799</v>
      </c>
      <c r="Y190" t="s">
        <v>43</v>
      </c>
      <c r="Z190" t="s">
        <v>2727</v>
      </c>
      <c r="AA190" t="s">
        <v>43</v>
      </c>
      <c r="AB190" t="s">
        <v>2728</v>
      </c>
      <c r="AC190" s="4" t="str">
        <f>VLOOKUP(Table136[[#This Row],[Capacitance]],Values!A$13:B$50,2,0)</f>
        <v>STOCK</v>
      </c>
      <c r="AE190" s="4" t="str">
        <f>CONCATENATE(Table136[[#This Row],[Capacitance]],Table136[[#This Row],[Stock]])</f>
        <v>10ÂuF</v>
      </c>
    </row>
    <row r="191" spans="1:31" hidden="1">
      <c r="A191" t="s">
        <v>2715</v>
      </c>
      <c r="B191" t="s">
        <v>3135</v>
      </c>
      <c r="C191" t="s">
        <v>3149</v>
      </c>
      <c r="D191" t="s">
        <v>3150</v>
      </c>
      <c r="E191" t="s">
        <v>2719</v>
      </c>
      <c r="F191" t="s">
        <v>3122</v>
      </c>
      <c r="G191">
        <v>7593</v>
      </c>
      <c r="H191">
        <v>0</v>
      </c>
      <c r="I191">
        <v>1.51</v>
      </c>
      <c r="J191">
        <v>0</v>
      </c>
      <c r="K191">
        <v>1</v>
      </c>
      <c r="L191" t="s">
        <v>2721</v>
      </c>
      <c r="M191" t="s">
        <v>2722</v>
      </c>
      <c r="N191" t="s">
        <v>6748</v>
      </c>
      <c r="O191" t="s">
        <v>37</v>
      </c>
      <c r="P191" t="s">
        <v>83</v>
      </c>
      <c r="Q191" t="s">
        <v>39</v>
      </c>
      <c r="R191" t="s">
        <v>2723</v>
      </c>
      <c r="S191" t="s">
        <v>41</v>
      </c>
      <c r="T191" t="s">
        <v>42</v>
      </c>
      <c r="U191" t="s">
        <v>43</v>
      </c>
      <c r="V191" t="s">
        <v>2724</v>
      </c>
      <c r="W191" t="s">
        <v>3139</v>
      </c>
      <c r="X191" t="s">
        <v>3140</v>
      </c>
      <c r="Y191" t="s">
        <v>43</v>
      </c>
      <c r="Z191" t="s">
        <v>3107</v>
      </c>
      <c r="AA191" t="s">
        <v>43</v>
      </c>
      <c r="AB191" t="s">
        <v>2728</v>
      </c>
      <c r="AC191" s="4" t="str">
        <f>VLOOKUP(Table136[[#This Row],[Capacitance]],Values!A$13:B$50,2,0)</f>
        <v>STOCK</v>
      </c>
      <c r="AE191" s="4" t="str">
        <f>CONCATENATE(Table136[[#This Row],[Capacitance]],Table136[[#This Row],[Stock]])</f>
        <v>10ÂuF</v>
      </c>
    </row>
    <row r="192" spans="1:31" hidden="1">
      <c r="A192" t="s">
        <v>2793</v>
      </c>
      <c r="B192" t="s">
        <v>2794</v>
      </c>
      <c r="C192" t="s">
        <v>3513</v>
      </c>
      <c r="D192" t="s">
        <v>3514</v>
      </c>
      <c r="E192" t="s">
        <v>2719</v>
      </c>
      <c r="F192" t="s">
        <v>3515</v>
      </c>
      <c r="G192">
        <v>3877</v>
      </c>
      <c r="H192">
        <v>0</v>
      </c>
      <c r="I192">
        <v>0.49</v>
      </c>
      <c r="J192">
        <v>0</v>
      </c>
      <c r="K192">
        <v>1</v>
      </c>
      <c r="L192" t="s">
        <v>2721</v>
      </c>
      <c r="M192" t="s">
        <v>2722</v>
      </c>
      <c r="N192" t="s">
        <v>6763</v>
      </c>
      <c r="O192" t="s">
        <v>37</v>
      </c>
      <c r="P192" t="s">
        <v>178</v>
      </c>
      <c r="Q192" t="s">
        <v>39</v>
      </c>
      <c r="R192" t="s">
        <v>2723</v>
      </c>
      <c r="S192" t="s">
        <v>41</v>
      </c>
      <c r="T192" t="s">
        <v>42</v>
      </c>
      <c r="U192" t="s">
        <v>43</v>
      </c>
      <c r="V192" t="s">
        <v>2724</v>
      </c>
      <c r="W192" t="s">
        <v>2798</v>
      </c>
      <c r="X192" t="s">
        <v>2799</v>
      </c>
      <c r="Y192" t="s">
        <v>43</v>
      </c>
      <c r="Z192" t="s">
        <v>3107</v>
      </c>
      <c r="AA192" t="s">
        <v>43</v>
      </c>
      <c r="AB192" t="s">
        <v>2728</v>
      </c>
      <c r="AC192" s="4" t="e">
        <f>VLOOKUP(Table136[[#This Row],[Capacitance]],Values!A$13:B$50,2,0)</f>
        <v>#N/A</v>
      </c>
      <c r="AE192" s="4" t="str">
        <f>CONCATENATE(Table136[[#This Row],[Capacitance]],Table136[[#This Row],[Stock]])</f>
        <v>0.15ÂuF</v>
      </c>
    </row>
    <row r="193" spans="1:31" hidden="1">
      <c r="A193" t="s">
        <v>2715</v>
      </c>
      <c r="B193" t="s">
        <v>2789</v>
      </c>
      <c r="C193" t="s">
        <v>3516</v>
      </c>
      <c r="D193" t="s">
        <v>3517</v>
      </c>
      <c r="E193" t="s">
        <v>2719</v>
      </c>
      <c r="F193" t="s">
        <v>2909</v>
      </c>
      <c r="G193">
        <v>2629</v>
      </c>
      <c r="H193">
        <v>0</v>
      </c>
      <c r="I193">
        <v>0.49</v>
      </c>
      <c r="J193">
        <v>0</v>
      </c>
      <c r="K193">
        <v>1</v>
      </c>
      <c r="L193" t="s">
        <v>2721</v>
      </c>
      <c r="M193" t="s">
        <v>2722</v>
      </c>
      <c r="N193" t="s">
        <v>6754</v>
      </c>
      <c r="O193" t="s">
        <v>72</v>
      </c>
      <c r="P193" t="s">
        <v>38</v>
      </c>
      <c r="Q193" t="s">
        <v>73</v>
      </c>
      <c r="R193" t="s">
        <v>2723</v>
      </c>
      <c r="S193" t="s">
        <v>41</v>
      </c>
      <c r="T193" t="s">
        <v>42</v>
      </c>
      <c r="U193" t="s">
        <v>43</v>
      </c>
      <c r="V193" t="s">
        <v>2724</v>
      </c>
      <c r="W193" t="s">
        <v>2880</v>
      </c>
      <c r="X193" t="s">
        <v>2726</v>
      </c>
      <c r="Y193" t="s">
        <v>43</v>
      </c>
      <c r="Z193" t="s">
        <v>3107</v>
      </c>
      <c r="AA193" t="s">
        <v>43</v>
      </c>
      <c r="AB193" t="s">
        <v>2728</v>
      </c>
      <c r="AC193" s="4" t="e">
        <f>VLOOKUP(Table136[[#This Row],[Capacitance]],Values!A$13:B$50,2,0)</f>
        <v>#N/A</v>
      </c>
      <c r="AE193" s="4" t="str">
        <f>CONCATENATE(Table136[[#This Row],[Capacitance]],Table136[[#This Row],[Stock]])</f>
        <v>0.015ÂuF</v>
      </c>
    </row>
    <row r="194" spans="1:31" hidden="1">
      <c r="A194" t="s">
        <v>2715</v>
      </c>
      <c r="B194" t="s">
        <v>2794</v>
      </c>
      <c r="C194" t="s">
        <v>3543</v>
      </c>
      <c r="D194" t="s">
        <v>3544</v>
      </c>
      <c r="E194" t="s">
        <v>2719</v>
      </c>
      <c r="F194" t="s">
        <v>3545</v>
      </c>
      <c r="G194">
        <v>1344</v>
      </c>
      <c r="H194">
        <v>0</v>
      </c>
      <c r="I194">
        <v>0.63</v>
      </c>
      <c r="J194">
        <v>0</v>
      </c>
      <c r="K194">
        <v>1</v>
      </c>
      <c r="L194" t="s">
        <v>2721</v>
      </c>
      <c r="M194" t="s">
        <v>2722</v>
      </c>
      <c r="N194" t="s">
        <v>6748</v>
      </c>
      <c r="O194" t="s">
        <v>52</v>
      </c>
      <c r="P194" t="s">
        <v>83</v>
      </c>
      <c r="Q194" t="s">
        <v>39</v>
      </c>
      <c r="R194" t="s">
        <v>2723</v>
      </c>
      <c r="S194" t="s">
        <v>41</v>
      </c>
      <c r="T194" t="s">
        <v>42</v>
      </c>
      <c r="U194" t="s">
        <v>43</v>
      </c>
      <c r="V194" t="s">
        <v>2724</v>
      </c>
      <c r="W194" t="s">
        <v>2798</v>
      </c>
      <c r="X194" t="s">
        <v>2799</v>
      </c>
      <c r="Y194" t="s">
        <v>43</v>
      </c>
      <c r="Z194" t="s">
        <v>3107</v>
      </c>
      <c r="AA194" t="s">
        <v>43</v>
      </c>
      <c r="AB194" t="s">
        <v>2728</v>
      </c>
      <c r="AC194" s="4" t="str">
        <f>VLOOKUP(Table136[[#This Row],[Capacitance]],Values!A$13:B$50,2,0)</f>
        <v>STOCK</v>
      </c>
      <c r="AE194" s="4" t="str">
        <f>CONCATENATE(Table136[[#This Row],[Capacitance]],Table136[[#This Row],[Stock]])</f>
        <v>10ÂuF</v>
      </c>
    </row>
    <row r="195" spans="1:31" hidden="1">
      <c r="A195" t="s">
        <v>2715</v>
      </c>
      <c r="B195" t="s">
        <v>2789</v>
      </c>
      <c r="C195" t="s">
        <v>3520</v>
      </c>
      <c r="D195" t="s">
        <v>3521</v>
      </c>
      <c r="E195" t="s">
        <v>2719</v>
      </c>
      <c r="F195" t="s">
        <v>2883</v>
      </c>
      <c r="G195">
        <v>1486</v>
      </c>
      <c r="H195">
        <v>0</v>
      </c>
      <c r="I195">
        <v>0.49</v>
      </c>
      <c r="J195">
        <v>0</v>
      </c>
      <c r="K195">
        <v>1</v>
      </c>
      <c r="L195" t="s">
        <v>2721</v>
      </c>
      <c r="M195" t="s">
        <v>2722</v>
      </c>
      <c r="N195" t="s">
        <v>6758</v>
      </c>
      <c r="O195" t="s">
        <v>72</v>
      </c>
      <c r="P195" t="s">
        <v>38</v>
      </c>
      <c r="Q195" t="s">
        <v>73</v>
      </c>
      <c r="R195" t="s">
        <v>2723</v>
      </c>
      <c r="S195" t="s">
        <v>41</v>
      </c>
      <c r="T195" t="s">
        <v>42</v>
      </c>
      <c r="U195" t="s">
        <v>43</v>
      </c>
      <c r="V195" t="s">
        <v>2724</v>
      </c>
      <c r="W195" t="s">
        <v>2880</v>
      </c>
      <c r="X195" t="s">
        <v>2726</v>
      </c>
      <c r="Y195" t="s">
        <v>43</v>
      </c>
      <c r="Z195" t="s">
        <v>3107</v>
      </c>
      <c r="AA195" t="s">
        <v>43</v>
      </c>
      <c r="AB195" t="s">
        <v>2728</v>
      </c>
      <c r="AC195" s="4" t="e">
        <f>VLOOKUP(Table136[[#This Row],[Capacitance]],Values!A$13:B$50,2,0)</f>
        <v>#N/A</v>
      </c>
      <c r="AE195" s="4" t="str">
        <f>CONCATENATE(Table136[[#This Row],[Capacitance]],Table136[[#This Row],[Stock]])</f>
        <v>0.033ÂuF</v>
      </c>
    </row>
    <row r="196" spans="1:31" hidden="1">
      <c r="A196" t="s">
        <v>2715</v>
      </c>
      <c r="B196" t="s">
        <v>2806</v>
      </c>
      <c r="C196" t="s">
        <v>3580</v>
      </c>
      <c r="D196" t="s">
        <v>3581</v>
      </c>
      <c r="E196" t="s">
        <v>2719</v>
      </c>
      <c r="F196" t="s">
        <v>3122</v>
      </c>
      <c r="G196">
        <v>1566</v>
      </c>
      <c r="H196">
        <v>0</v>
      </c>
      <c r="I196">
        <v>0.79</v>
      </c>
      <c r="J196">
        <v>0</v>
      </c>
      <c r="K196">
        <v>1</v>
      </c>
      <c r="L196" t="s">
        <v>2721</v>
      </c>
      <c r="M196" t="s">
        <v>2722</v>
      </c>
      <c r="N196" t="s">
        <v>6748</v>
      </c>
      <c r="O196" t="s">
        <v>37</v>
      </c>
      <c r="P196" t="s">
        <v>83</v>
      </c>
      <c r="Q196" t="s">
        <v>39</v>
      </c>
      <c r="R196" t="s">
        <v>2723</v>
      </c>
      <c r="S196" t="s">
        <v>41</v>
      </c>
      <c r="T196" t="s">
        <v>42</v>
      </c>
      <c r="U196" t="s">
        <v>43</v>
      </c>
      <c r="V196" t="s">
        <v>2724</v>
      </c>
      <c r="W196" t="s">
        <v>2809</v>
      </c>
      <c r="X196" t="s">
        <v>2810</v>
      </c>
      <c r="Y196" t="s">
        <v>43</v>
      </c>
      <c r="Z196" t="s">
        <v>3107</v>
      </c>
      <c r="AA196" t="s">
        <v>43</v>
      </c>
      <c r="AB196" t="s">
        <v>2728</v>
      </c>
      <c r="AC196" s="4" t="str">
        <f>VLOOKUP(Table136[[#This Row],[Capacitance]],Values!A$13:B$50,2,0)</f>
        <v>STOCK</v>
      </c>
      <c r="AE196" s="4" t="str">
        <f>CONCATENATE(Table136[[#This Row],[Capacitance]],Table136[[#This Row],[Stock]])</f>
        <v>10ÂuF</v>
      </c>
    </row>
    <row r="197" spans="1:31" hidden="1">
      <c r="A197" t="s">
        <v>2793</v>
      </c>
      <c r="B197" t="s">
        <v>2794</v>
      </c>
      <c r="C197" t="s">
        <v>3524</v>
      </c>
      <c r="D197" t="s">
        <v>3525</v>
      </c>
      <c r="E197" t="s">
        <v>2719</v>
      </c>
      <c r="F197" t="s">
        <v>3526</v>
      </c>
      <c r="G197">
        <v>7981</v>
      </c>
      <c r="H197">
        <v>0</v>
      </c>
      <c r="I197">
        <v>0.53</v>
      </c>
      <c r="J197">
        <v>0</v>
      </c>
      <c r="K197">
        <v>1</v>
      </c>
      <c r="L197" t="s">
        <v>2721</v>
      </c>
      <c r="M197" t="s">
        <v>2722</v>
      </c>
      <c r="N197" t="s">
        <v>6766</v>
      </c>
      <c r="O197" t="s">
        <v>37</v>
      </c>
      <c r="P197" t="s">
        <v>178</v>
      </c>
      <c r="Q197" t="s">
        <v>39</v>
      </c>
      <c r="R197" t="s">
        <v>2723</v>
      </c>
      <c r="S197" t="s">
        <v>41</v>
      </c>
      <c r="T197" t="s">
        <v>42</v>
      </c>
      <c r="U197" t="s">
        <v>43</v>
      </c>
      <c r="V197" t="s">
        <v>2724</v>
      </c>
      <c r="W197" t="s">
        <v>2798</v>
      </c>
      <c r="X197" t="s">
        <v>2799</v>
      </c>
      <c r="Y197" t="s">
        <v>43</v>
      </c>
      <c r="Z197" t="s">
        <v>3107</v>
      </c>
      <c r="AA197" t="s">
        <v>43</v>
      </c>
      <c r="AB197" t="s">
        <v>2728</v>
      </c>
      <c r="AC197" s="4" t="e">
        <f>VLOOKUP(Table136[[#This Row],[Capacitance]],Values!A$13:B$50,2,0)</f>
        <v>#N/A</v>
      </c>
      <c r="AE197" s="4" t="str">
        <f>CONCATENATE(Table136[[#This Row],[Capacitance]],Table136[[#This Row],[Stock]])</f>
        <v>0.47ÂuF</v>
      </c>
    </row>
    <row r="198" spans="1:31" hidden="1">
      <c r="A198" t="s">
        <v>2715</v>
      </c>
      <c r="B198" t="s">
        <v>2794</v>
      </c>
      <c r="C198" t="s">
        <v>3527</v>
      </c>
      <c r="D198" t="s">
        <v>3528</v>
      </c>
      <c r="E198" t="s">
        <v>2719</v>
      </c>
      <c r="F198" t="s">
        <v>3529</v>
      </c>
      <c r="G198">
        <v>1768</v>
      </c>
      <c r="H198">
        <v>0</v>
      </c>
      <c r="I198">
        <v>0.53</v>
      </c>
      <c r="J198">
        <v>0</v>
      </c>
      <c r="K198">
        <v>1</v>
      </c>
      <c r="L198" t="s">
        <v>2721</v>
      </c>
      <c r="M198" t="s">
        <v>2722</v>
      </c>
      <c r="N198" t="s">
        <v>6770</v>
      </c>
      <c r="O198" t="s">
        <v>37</v>
      </c>
      <c r="P198" t="s">
        <v>38</v>
      </c>
      <c r="Q198" t="s">
        <v>39</v>
      </c>
      <c r="R198" t="s">
        <v>2723</v>
      </c>
      <c r="S198" t="s">
        <v>41</v>
      </c>
      <c r="T198" t="s">
        <v>42</v>
      </c>
      <c r="U198" t="s">
        <v>43</v>
      </c>
      <c r="V198" t="s">
        <v>2724</v>
      </c>
      <c r="W198" t="s">
        <v>2798</v>
      </c>
      <c r="X198" t="s">
        <v>2799</v>
      </c>
      <c r="Y198" t="s">
        <v>43</v>
      </c>
      <c r="Z198" t="s">
        <v>3107</v>
      </c>
      <c r="AA198" t="s">
        <v>43</v>
      </c>
      <c r="AB198" t="s">
        <v>2728</v>
      </c>
      <c r="AC198" s="4" t="e">
        <f>VLOOKUP(Table136[[#This Row],[Capacitance]],Values!A$13:B$50,2,0)</f>
        <v>#N/A</v>
      </c>
      <c r="AE198" s="4" t="str">
        <f>CONCATENATE(Table136[[#This Row],[Capacitance]],Table136[[#This Row],[Stock]])</f>
        <v>1.5ÂuF</v>
      </c>
    </row>
    <row r="199" spans="1:31" hidden="1">
      <c r="A199" t="s">
        <v>2715</v>
      </c>
      <c r="B199" t="s">
        <v>2794</v>
      </c>
      <c r="C199" t="s">
        <v>3530</v>
      </c>
      <c r="D199" t="s">
        <v>3531</v>
      </c>
      <c r="E199" t="s">
        <v>2719</v>
      </c>
      <c r="F199" t="s">
        <v>2879</v>
      </c>
      <c r="G199">
        <v>1660</v>
      </c>
      <c r="H199">
        <v>0</v>
      </c>
      <c r="I199">
        <v>0.53</v>
      </c>
      <c r="J199">
        <v>0</v>
      </c>
      <c r="K199">
        <v>1</v>
      </c>
      <c r="L199" t="s">
        <v>2721</v>
      </c>
      <c r="M199" t="s">
        <v>2722</v>
      </c>
      <c r="N199" t="s">
        <v>6756</v>
      </c>
      <c r="O199" t="s">
        <v>72</v>
      </c>
      <c r="P199" t="s">
        <v>38</v>
      </c>
      <c r="Q199" t="s">
        <v>73</v>
      </c>
      <c r="R199" t="s">
        <v>2723</v>
      </c>
      <c r="S199" t="s">
        <v>41</v>
      </c>
      <c r="T199" t="s">
        <v>42</v>
      </c>
      <c r="U199" t="s">
        <v>43</v>
      </c>
      <c r="V199" t="s">
        <v>2724</v>
      </c>
      <c r="W199" t="s">
        <v>2798</v>
      </c>
      <c r="X199" t="s">
        <v>2799</v>
      </c>
      <c r="Y199" t="s">
        <v>43</v>
      </c>
      <c r="Z199" t="s">
        <v>3107</v>
      </c>
      <c r="AA199" t="s">
        <v>43</v>
      </c>
      <c r="AB199" t="s">
        <v>2728</v>
      </c>
      <c r="AC199" s="4" t="e">
        <f>VLOOKUP(Table136[[#This Row],[Capacitance]],Values!A$13:B$50,2,0)</f>
        <v>#N/A</v>
      </c>
      <c r="AE199" s="4" t="str">
        <f>CONCATENATE(Table136[[#This Row],[Capacitance]],Table136[[#This Row],[Stock]])</f>
        <v>0.022ÂuF</v>
      </c>
    </row>
    <row r="200" spans="1:31" hidden="1">
      <c r="A200" t="s">
        <v>2715</v>
      </c>
      <c r="B200" t="s">
        <v>2806</v>
      </c>
      <c r="C200" t="s">
        <v>3898</v>
      </c>
      <c r="D200" t="s">
        <v>3899</v>
      </c>
      <c r="E200" t="s">
        <v>2719</v>
      </c>
      <c r="F200" t="s">
        <v>3545</v>
      </c>
      <c r="G200">
        <v>1391</v>
      </c>
      <c r="H200">
        <v>0</v>
      </c>
      <c r="I200">
        <v>0.81</v>
      </c>
      <c r="J200">
        <v>0</v>
      </c>
      <c r="K200">
        <v>1</v>
      </c>
      <c r="L200" t="s">
        <v>2721</v>
      </c>
      <c r="M200" t="s">
        <v>2722</v>
      </c>
      <c r="N200" t="s">
        <v>6748</v>
      </c>
      <c r="O200" t="s">
        <v>52</v>
      </c>
      <c r="P200" t="s">
        <v>83</v>
      </c>
      <c r="Q200" t="s">
        <v>39</v>
      </c>
      <c r="R200" t="s">
        <v>2723</v>
      </c>
      <c r="S200" t="s">
        <v>41</v>
      </c>
      <c r="T200" t="s">
        <v>42</v>
      </c>
      <c r="U200" t="s">
        <v>43</v>
      </c>
      <c r="V200" t="s">
        <v>2724</v>
      </c>
      <c r="W200" t="s">
        <v>2809</v>
      </c>
      <c r="X200" t="s">
        <v>2810</v>
      </c>
      <c r="Y200" t="s">
        <v>43</v>
      </c>
      <c r="Z200" t="s">
        <v>2727</v>
      </c>
      <c r="AA200" t="s">
        <v>43</v>
      </c>
      <c r="AB200" t="s">
        <v>2728</v>
      </c>
      <c r="AC200" s="4" t="str">
        <f>VLOOKUP(Table136[[#This Row],[Capacitance]],Values!A$13:B$50,2,0)</f>
        <v>STOCK</v>
      </c>
      <c r="AE200" s="4" t="str">
        <f>CONCATENATE(Table136[[#This Row],[Capacitance]],Table136[[#This Row],[Stock]])</f>
        <v>10ÂuF</v>
      </c>
    </row>
    <row r="201" spans="1:31" hidden="1">
      <c r="A201" t="s">
        <v>2715</v>
      </c>
      <c r="B201" t="s">
        <v>3135</v>
      </c>
      <c r="C201" t="s">
        <v>3928</v>
      </c>
      <c r="D201" t="s">
        <v>3929</v>
      </c>
      <c r="E201" t="s">
        <v>2719</v>
      </c>
      <c r="F201" t="s">
        <v>3545</v>
      </c>
      <c r="G201">
        <v>1568</v>
      </c>
      <c r="H201">
        <v>0</v>
      </c>
      <c r="I201">
        <v>1.51</v>
      </c>
      <c r="J201">
        <v>0</v>
      </c>
      <c r="K201">
        <v>1</v>
      </c>
      <c r="L201" t="s">
        <v>2721</v>
      </c>
      <c r="M201" t="s">
        <v>2722</v>
      </c>
      <c r="N201" t="s">
        <v>6748</v>
      </c>
      <c r="O201" t="s">
        <v>52</v>
      </c>
      <c r="P201" t="s">
        <v>83</v>
      </c>
      <c r="Q201" t="s">
        <v>39</v>
      </c>
      <c r="R201" t="s">
        <v>2723</v>
      </c>
      <c r="S201" t="s">
        <v>41</v>
      </c>
      <c r="T201" t="s">
        <v>42</v>
      </c>
      <c r="U201" t="s">
        <v>43</v>
      </c>
      <c r="V201" t="s">
        <v>2724</v>
      </c>
      <c r="W201" t="s">
        <v>3139</v>
      </c>
      <c r="X201" t="s">
        <v>3140</v>
      </c>
      <c r="Y201" t="s">
        <v>43</v>
      </c>
      <c r="Z201" t="s">
        <v>3107</v>
      </c>
      <c r="AA201" t="s">
        <v>43</v>
      </c>
      <c r="AB201" t="s">
        <v>2728</v>
      </c>
      <c r="AC201" s="4" t="str">
        <f>VLOOKUP(Table136[[#This Row],[Capacitance]],Values!A$13:B$50,2,0)</f>
        <v>STOCK</v>
      </c>
      <c r="AE201" s="4" t="str">
        <f>CONCATENATE(Table136[[#This Row],[Capacitance]],Table136[[#This Row],[Stock]])</f>
        <v>10ÂuF</v>
      </c>
    </row>
    <row r="202" spans="1:31" hidden="1">
      <c r="A202" t="s">
        <v>2715</v>
      </c>
      <c r="B202" t="s">
        <v>2794</v>
      </c>
      <c r="C202" t="s">
        <v>2800</v>
      </c>
      <c r="D202" t="s">
        <v>2801</v>
      </c>
      <c r="E202" t="s">
        <v>2719</v>
      </c>
      <c r="F202" t="s">
        <v>2802</v>
      </c>
      <c r="G202">
        <v>2899</v>
      </c>
      <c r="H202">
        <v>0</v>
      </c>
      <c r="I202">
        <v>0.63</v>
      </c>
      <c r="J202">
        <v>0</v>
      </c>
      <c r="K202">
        <v>1</v>
      </c>
      <c r="L202" t="s">
        <v>2721</v>
      </c>
      <c r="M202" t="s">
        <v>2722</v>
      </c>
      <c r="N202" t="s">
        <v>6760</v>
      </c>
      <c r="O202" t="s">
        <v>72</v>
      </c>
      <c r="P202" t="s">
        <v>38</v>
      </c>
      <c r="Q202" t="s">
        <v>73</v>
      </c>
      <c r="R202" t="s">
        <v>2723</v>
      </c>
      <c r="S202" t="s">
        <v>41</v>
      </c>
      <c r="T202" t="s">
        <v>42</v>
      </c>
      <c r="U202" t="s">
        <v>43</v>
      </c>
      <c r="V202" t="s">
        <v>2724</v>
      </c>
      <c r="W202" t="s">
        <v>2798</v>
      </c>
      <c r="X202" t="s">
        <v>2799</v>
      </c>
      <c r="Y202" t="s">
        <v>43</v>
      </c>
      <c r="Z202" t="s">
        <v>2727</v>
      </c>
      <c r="AA202" t="s">
        <v>43</v>
      </c>
      <c r="AB202" t="s">
        <v>2728</v>
      </c>
      <c r="AC202" s="4" t="e">
        <f>VLOOKUP(Table136[[#This Row],[Capacitance]],Values!A$13:B$50,2,0)</f>
        <v>#N/A</v>
      </c>
      <c r="AE202" s="4" t="str">
        <f>CONCATENATE(Table136[[#This Row],[Capacitance]],Table136[[#This Row],[Stock]])</f>
        <v>0.047ÂuF</v>
      </c>
    </row>
    <row r="203" spans="1:31" hidden="1">
      <c r="A203" t="s">
        <v>2715</v>
      </c>
      <c r="B203" t="s">
        <v>2806</v>
      </c>
      <c r="C203" t="s">
        <v>4087</v>
      </c>
      <c r="D203" t="s">
        <v>4088</v>
      </c>
      <c r="E203" t="s">
        <v>2719</v>
      </c>
      <c r="F203" t="s">
        <v>3545</v>
      </c>
      <c r="G203">
        <v>1783</v>
      </c>
      <c r="H203">
        <v>0</v>
      </c>
      <c r="I203">
        <v>0.79</v>
      </c>
      <c r="J203">
        <v>0</v>
      </c>
      <c r="K203">
        <v>1</v>
      </c>
      <c r="L203" t="s">
        <v>2721</v>
      </c>
      <c r="M203" t="s">
        <v>2722</v>
      </c>
      <c r="N203" t="s">
        <v>6748</v>
      </c>
      <c r="O203" t="s">
        <v>52</v>
      </c>
      <c r="P203" t="s">
        <v>83</v>
      </c>
      <c r="Q203" t="s">
        <v>39</v>
      </c>
      <c r="R203" t="s">
        <v>2723</v>
      </c>
      <c r="S203" t="s">
        <v>41</v>
      </c>
      <c r="T203" t="s">
        <v>42</v>
      </c>
      <c r="U203" t="s">
        <v>43</v>
      </c>
      <c r="V203" t="s">
        <v>2724</v>
      </c>
      <c r="W203" t="s">
        <v>2809</v>
      </c>
      <c r="X203" t="s">
        <v>2810</v>
      </c>
      <c r="Y203" t="s">
        <v>43</v>
      </c>
      <c r="Z203" t="s">
        <v>3107</v>
      </c>
      <c r="AA203" t="s">
        <v>43</v>
      </c>
      <c r="AB203" t="s">
        <v>2728</v>
      </c>
      <c r="AC203" s="4" t="str">
        <f>VLOOKUP(Table136[[#This Row],[Capacitance]],Values!A$13:B$50,2,0)</f>
        <v>STOCK</v>
      </c>
      <c r="AE203" s="4" t="str">
        <f>CONCATENATE(Table136[[#This Row],[Capacitance]],Table136[[#This Row],[Stock]])</f>
        <v>10ÂuF</v>
      </c>
    </row>
    <row r="204" spans="1:31" hidden="1">
      <c r="A204" t="s">
        <v>2715</v>
      </c>
      <c r="B204" t="s">
        <v>2806</v>
      </c>
      <c r="C204" t="s">
        <v>3539</v>
      </c>
      <c r="D204" t="s">
        <v>3540</v>
      </c>
      <c r="E204" t="s">
        <v>2719</v>
      </c>
      <c r="F204" t="s">
        <v>3541</v>
      </c>
      <c r="G204">
        <v>1938</v>
      </c>
      <c r="H204">
        <v>0</v>
      </c>
      <c r="I204">
        <v>0.63</v>
      </c>
      <c r="J204">
        <v>0</v>
      </c>
      <c r="K204">
        <v>1</v>
      </c>
      <c r="L204" t="s">
        <v>2721</v>
      </c>
      <c r="M204" t="s">
        <v>2722</v>
      </c>
      <c r="N204" t="s">
        <v>6776</v>
      </c>
      <c r="O204" t="s">
        <v>52</v>
      </c>
      <c r="P204" t="s">
        <v>78</v>
      </c>
      <c r="Q204" t="s">
        <v>39</v>
      </c>
      <c r="R204" t="s">
        <v>2723</v>
      </c>
      <c r="S204" t="s">
        <v>41</v>
      </c>
      <c r="T204" t="s">
        <v>42</v>
      </c>
      <c r="U204" t="s">
        <v>43</v>
      </c>
      <c r="V204" t="s">
        <v>2724</v>
      </c>
      <c r="W204" t="s">
        <v>2809</v>
      </c>
      <c r="X204" t="s">
        <v>2810</v>
      </c>
      <c r="Y204" t="s">
        <v>43</v>
      </c>
      <c r="Z204" t="s">
        <v>3107</v>
      </c>
      <c r="AA204" t="s">
        <v>43</v>
      </c>
      <c r="AB204" t="s">
        <v>2728</v>
      </c>
      <c r="AC204" s="4" t="str">
        <f>VLOOKUP(Table136[[#This Row],[Capacitance]],Values!A$13:B$50,2,0)</f>
        <v>STOCK</v>
      </c>
      <c r="AE204" s="4" t="str">
        <f>CONCATENATE(Table136[[#This Row],[Capacitance]],Table136[[#This Row],[Stock]])</f>
        <v>15ÂuF</v>
      </c>
    </row>
    <row r="205" spans="1:31" hidden="1">
      <c r="A205" t="s">
        <v>2715</v>
      </c>
      <c r="B205" t="s">
        <v>2806</v>
      </c>
      <c r="C205" t="s">
        <v>4170</v>
      </c>
      <c r="D205" t="s">
        <v>4171</v>
      </c>
      <c r="E205" t="s">
        <v>2719</v>
      </c>
      <c r="F205" t="s">
        <v>3545</v>
      </c>
      <c r="G205">
        <v>1988</v>
      </c>
      <c r="H205">
        <v>0</v>
      </c>
      <c r="I205">
        <v>0.84</v>
      </c>
      <c r="J205">
        <v>0</v>
      </c>
      <c r="K205">
        <v>1</v>
      </c>
      <c r="L205" t="s">
        <v>2721</v>
      </c>
      <c r="M205" t="s">
        <v>2722</v>
      </c>
      <c r="N205" t="s">
        <v>6748</v>
      </c>
      <c r="O205" t="s">
        <v>52</v>
      </c>
      <c r="P205" t="s">
        <v>83</v>
      </c>
      <c r="Q205" t="s">
        <v>54</v>
      </c>
      <c r="R205" t="s">
        <v>2723</v>
      </c>
      <c r="S205" t="s">
        <v>55</v>
      </c>
      <c r="T205" t="s">
        <v>42</v>
      </c>
      <c r="U205" t="s">
        <v>43</v>
      </c>
      <c r="V205" t="s">
        <v>2724</v>
      </c>
      <c r="W205" t="s">
        <v>2809</v>
      </c>
      <c r="X205" t="s">
        <v>2810</v>
      </c>
      <c r="Y205" t="s">
        <v>43</v>
      </c>
      <c r="Z205" t="s">
        <v>3107</v>
      </c>
      <c r="AA205" t="s">
        <v>43</v>
      </c>
      <c r="AB205" t="s">
        <v>2728</v>
      </c>
      <c r="AC205" s="4" t="str">
        <f>VLOOKUP(Table136[[#This Row],[Capacitance]],Values!A$13:B$50,2,0)</f>
        <v>STOCK</v>
      </c>
      <c r="AE205" s="4" t="str">
        <f>CONCATENATE(Table136[[#This Row],[Capacitance]],Table136[[#This Row],[Stock]])</f>
        <v>10ÂuF</v>
      </c>
    </row>
    <row r="206" spans="1:31" hidden="1">
      <c r="A206" t="s">
        <v>2715</v>
      </c>
      <c r="B206" t="s">
        <v>2794</v>
      </c>
      <c r="C206" t="s">
        <v>3546</v>
      </c>
      <c r="D206" t="s">
        <v>3547</v>
      </c>
      <c r="E206" t="s">
        <v>2719</v>
      </c>
      <c r="F206" t="s">
        <v>3548</v>
      </c>
      <c r="G206">
        <v>1157</v>
      </c>
      <c r="H206">
        <v>0</v>
      </c>
      <c r="I206">
        <v>0.63</v>
      </c>
      <c r="J206">
        <v>0</v>
      </c>
      <c r="K206">
        <v>1</v>
      </c>
      <c r="L206" t="s">
        <v>2721</v>
      </c>
      <c r="M206" t="s">
        <v>2722</v>
      </c>
      <c r="N206" t="s">
        <v>6773</v>
      </c>
      <c r="O206" t="s">
        <v>52</v>
      </c>
      <c r="P206" t="s">
        <v>53</v>
      </c>
      <c r="Q206" t="s">
        <v>54</v>
      </c>
      <c r="R206" t="s">
        <v>2723</v>
      </c>
      <c r="S206" t="s">
        <v>55</v>
      </c>
      <c r="T206" t="s">
        <v>42</v>
      </c>
      <c r="U206" t="s">
        <v>43</v>
      </c>
      <c r="V206" t="s">
        <v>2724</v>
      </c>
      <c r="W206" t="s">
        <v>2798</v>
      </c>
      <c r="X206" t="s">
        <v>2799</v>
      </c>
      <c r="Y206" t="s">
        <v>43</v>
      </c>
      <c r="Z206" t="s">
        <v>2727</v>
      </c>
      <c r="AA206" t="s">
        <v>43</v>
      </c>
      <c r="AB206" t="s">
        <v>2728</v>
      </c>
      <c r="AC206" s="4" t="str">
        <f>VLOOKUP(Table136[[#This Row],[Capacitance]],Values!A$13:B$50,2,0)</f>
        <v>STOCK</v>
      </c>
      <c r="AE206" s="4" t="str">
        <f>CONCATENATE(Table136[[#This Row],[Capacitance]],Table136[[#This Row],[Stock]])</f>
        <v>47ÂuF</v>
      </c>
    </row>
    <row r="207" spans="1:31" hidden="1">
      <c r="A207" t="s">
        <v>2715</v>
      </c>
      <c r="B207" t="s">
        <v>2806</v>
      </c>
      <c r="C207" t="s">
        <v>4172</v>
      </c>
      <c r="D207" t="s">
        <v>4173</v>
      </c>
      <c r="E207" t="s">
        <v>2719</v>
      </c>
      <c r="F207" t="s">
        <v>3545</v>
      </c>
      <c r="G207">
        <v>1987</v>
      </c>
      <c r="H207">
        <v>0</v>
      </c>
      <c r="I207">
        <v>0.84</v>
      </c>
      <c r="J207">
        <v>0</v>
      </c>
      <c r="K207">
        <v>1</v>
      </c>
      <c r="L207" t="s">
        <v>2721</v>
      </c>
      <c r="M207" t="s">
        <v>2722</v>
      </c>
      <c r="N207" t="s">
        <v>6748</v>
      </c>
      <c r="O207" t="s">
        <v>52</v>
      </c>
      <c r="P207" t="s">
        <v>83</v>
      </c>
      <c r="Q207" t="s">
        <v>54</v>
      </c>
      <c r="R207" t="s">
        <v>2723</v>
      </c>
      <c r="S207" t="s">
        <v>55</v>
      </c>
      <c r="T207" t="s">
        <v>42</v>
      </c>
      <c r="U207" t="s">
        <v>43</v>
      </c>
      <c r="V207" t="s">
        <v>2724</v>
      </c>
      <c r="W207" t="s">
        <v>2809</v>
      </c>
      <c r="X207" t="s">
        <v>2810</v>
      </c>
      <c r="Y207" t="s">
        <v>43</v>
      </c>
      <c r="Z207" t="s">
        <v>2727</v>
      </c>
      <c r="AA207" t="s">
        <v>43</v>
      </c>
      <c r="AB207" t="s">
        <v>2728</v>
      </c>
      <c r="AC207" s="4" t="str">
        <f>VLOOKUP(Table136[[#This Row],[Capacitance]],Values!A$13:B$50,2,0)</f>
        <v>STOCK</v>
      </c>
      <c r="AE207" s="4" t="str">
        <f>CONCATENATE(Table136[[#This Row],[Capacitance]],Table136[[#This Row],[Stock]])</f>
        <v>10ÂuF</v>
      </c>
    </row>
    <row r="208" spans="1:31" hidden="1">
      <c r="A208" t="s">
        <v>2793</v>
      </c>
      <c r="B208" t="s">
        <v>2806</v>
      </c>
      <c r="C208" t="s">
        <v>3552</v>
      </c>
      <c r="D208" t="s">
        <v>3553</v>
      </c>
      <c r="E208" t="s">
        <v>2719</v>
      </c>
      <c r="F208" t="s">
        <v>3554</v>
      </c>
      <c r="G208">
        <v>2017</v>
      </c>
      <c r="H208">
        <v>0</v>
      </c>
      <c r="I208">
        <v>0.64</v>
      </c>
      <c r="J208">
        <v>0</v>
      </c>
      <c r="K208">
        <v>1</v>
      </c>
      <c r="L208" t="s">
        <v>2721</v>
      </c>
      <c r="M208" t="s">
        <v>2722</v>
      </c>
      <c r="N208" t="s">
        <v>6762</v>
      </c>
      <c r="O208" t="s">
        <v>37</v>
      </c>
      <c r="P208" t="s">
        <v>3113</v>
      </c>
      <c r="Q208" t="s">
        <v>39</v>
      </c>
      <c r="R208" t="s">
        <v>2723</v>
      </c>
      <c r="S208" t="s">
        <v>41</v>
      </c>
      <c r="T208" t="s">
        <v>42</v>
      </c>
      <c r="U208" t="s">
        <v>43</v>
      </c>
      <c r="V208" t="s">
        <v>2724</v>
      </c>
      <c r="W208" t="s">
        <v>2809</v>
      </c>
      <c r="X208" t="s">
        <v>2810</v>
      </c>
      <c r="Y208" t="s">
        <v>43</v>
      </c>
      <c r="Z208" t="s">
        <v>3107</v>
      </c>
      <c r="AA208" t="s">
        <v>43</v>
      </c>
      <c r="AB208" t="s">
        <v>2728</v>
      </c>
      <c r="AC208" s="4" t="e">
        <f>VLOOKUP(Table136[[#This Row],[Capacitance]],Values!A$13:B$50,2,0)</f>
        <v>#N/A</v>
      </c>
      <c r="AE208" s="4" t="str">
        <f>CONCATENATE(Table136[[#This Row],[Capacitance]],Table136[[#This Row],[Stock]])</f>
        <v>0.068ÂuF</v>
      </c>
    </row>
    <row r="209" spans="1:31" hidden="1">
      <c r="A209" t="s">
        <v>2715</v>
      </c>
      <c r="B209" t="s">
        <v>2794</v>
      </c>
      <c r="C209" t="s">
        <v>4259</v>
      </c>
      <c r="D209" t="s">
        <v>4260</v>
      </c>
      <c r="E209" t="s">
        <v>2719</v>
      </c>
      <c r="F209" t="s">
        <v>3545</v>
      </c>
      <c r="G209">
        <v>875</v>
      </c>
      <c r="H209">
        <v>0</v>
      </c>
      <c r="I209">
        <v>0.63</v>
      </c>
      <c r="J209">
        <v>0</v>
      </c>
      <c r="K209">
        <v>1</v>
      </c>
      <c r="L209" t="s">
        <v>2721</v>
      </c>
      <c r="M209" t="s">
        <v>2722</v>
      </c>
      <c r="N209" t="s">
        <v>6748</v>
      </c>
      <c r="O209" t="s">
        <v>52</v>
      </c>
      <c r="P209" t="s">
        <v>83</v>
      </c>
      <c r="Q209" t="s">
        <v>39</v>
      </c>
      <c r="R209" t="s">
        <v>2723</v>
      </c>
      <c r="S209" t="s">
        <v>41</v>
      </c>
      <c r="T209" t="s">
        <v>42</v>
      </c>
      <c r="U209" t="s">
        <v>43</v>
      </c>
      <c r="V209" t="s">
        <v>2724</v>
      </c>
      <c r="W209" t="s">
        <v>2798</v>
      </c>
      <c r="X209" t="s">
        <v>2799</v>
      </c>
      <c r="Y209" t="s">
        <v>43</v>
      </c>
      <c r="Z209" t="s">
        <v>2727</v>
      </c>
      <c r="AA209" t="s">
        <v>43</v>
      </c>
      <c r="AB209" t="s">
        <v>2728</v>
      </c>
      <c r="AC209" s="4" t="str">
        <f>VLOOKUP(Table136[[#This Row],[Capacitance]],Values!A$13:B$50,2,0)</f>
        <v>STOCK</v>
      </c>
      <c r="AE209" s="4" t="str">
        <f>CONCATENATE(Table136[[#This Row],[Capacitance]],Table136[[#This Row],[Stock]])</f>
        <v>10ÂuF</v>
      </c>
    </row>
    <row r="210" spans="1:31" hidden="1">
      <c r="A210" t="s">
        <v>2793</v>
      </c>
      <c r="B210" t="s">
        <v>2806</v>
      </c>
      <c r="C210" t="s">
        <v>3558</v>
      </c>
      <c r="D210" t="s">
        <v>3559</v>
      </c>
      <c r="E210" t="s">
        <v>2719</v>
      </c>
      <c r="F210" t="s">
        <v>3560</v>
      </c>
      <c r="G210">
        <v>15682</v>
      </c>
      <c r="H210">
        <v>0</v>
      </c>
      <c r="I210">
        <v>0.66</v>
      </c>
      <c r="J210">
        <v>0</v>
      </c>
      <c r="K210">
        <v>1</v>
      </c>
      <c r="L210" t="s">
        <v>2721</v>
      </c>
      <c r="M210" t="s">
        <v>2722</v>
      </c>
      <c r="N210" t="s">
        <v>6760</v>
      </c>
      <c r="O210" t="s">
        <v>37</v>
      </c>
      <c r="P210" t="s">
        <v>3113</v>
      </c>
      <c r="Q210" t="s">
        <v>39</v>
      </c>
      <c r="R210" t="s">
        <v>2723</v>
      </c>
      <c r="S210" t="s">
        <v>41</v>
      </c>
      <c r="T210" t="s">
        <v>42</v>
      </c>
      <c r="U210" t="s">
        <v>43</v>
      </c>
      <c r="V210" t="s">
        <v>2724</v>
      </c>
      <c r="W210" t="s">
        <v>2809</v>
      </c>
      <c r="X210" t="s">
        <v>2810</v>
      </c>
      <c r="Y210" t="s">
        <v>43</v>
      </c>
      <c r="Z210" t="s">
        <v>3107</v>
      </c>
      <c r="AA210" t="s">
        <v>43</v>
      </c>
      <c r="AB210" t="s">
        <v>2728</v>
      </c>
      <c r="AC210" s="4" t="e">
        <f>VLOOKUP(Table136[[#This Row],[Capacitance]],Values!A$13:B$50,2,0)</f>
        <v>#N/A</v>
      </c>
      <c r="AE210" s="4" t="str">
        <f>CONCATENATE(Table136[[#This Row],[Capacitance]],Table136[[#This Row],[Stock]])</f>
        <v>0.047ÂuF</v>
      </c>
    </row>
    <row r="211" spans="1:31" hidden="1">
      <c r="A211" t="s">
        <v>2715</v>
      </c>
      <c r="B211" t="s">
        <v>2806</v>
      </c>
      <c r="C211" t="s">
        <v>4384</v>
      </c>
      <c r="D211" t="s">
        <v>4385</v>
      </c>
      <c r="E211" t="s">
        <v>2719</v>
      </c>
      <c r="F211" t="s">
        <v>3122</v>
      </c>
      <c r="G211">
        <v>449</v>
      </c>
      <c r="H211">
        <v>0</v>
      </c>
      <c r="I211">
        <v>0.79</v>
      </c>
      <c r="J211">
        <v>0</v>
      </c>
      <c r="K211">
        <v>1</v>
      </c>
      <c r="L211" t="s">
        <v>2721</v>
      </c>
      <c r="M211" t="s">
        <v>2722</v>
      </c>
      <c r="N211" t="s">
        <v>6748</v>
      </c>
      <c r="O211" t="s">
        <v>37</v>
      </c>
      <c r="P211" t="s">
        <v>83</v>
      </c>
      <c r="Q211" t="s">
        <v>39</v>
      </c>
      <c r="R211" t="s">
        <v>2723</v>
      </c>
      <c r="S211" t="s">
        <v>41</v>
      </c>
      <c r="T211" t="s">
        <v>42</v>
      </c>
      <c r="U211" t="s">
        <v>43</v>
      </c>
      <c r="V211" t="s">
        <v>2724</v>
      </c>
      <c r="W211" t="s">
        <v>2809</v>
      </c>
      <c r="X211" t="s">
        <v>2810</v>
      </c>
      <c r="Y211" t="s">
        <v>43</v>
      </c>
      <c r="Z211" t="s">
        <v>2727</v>
      </c>
      <c r="AA211" t="s">
        <v>43</v>
      </c>
      <c r="AB211" t="s">
        <v>2728</v>
      </c>
      <c r="AC211" s="4" t="str">
        <f>VLOOKUP(Table136[[#This Row],[Capacitance]],Values!A$13:B$50,2,0)</f>
        <v>STOCK</v>
      </c>
      <c r="AE211" s="4" t="str">
        <f>CONCATENATE(Table136[[#This Row],[Capacitance]],Table136[[#This Row],[Stock]])</f>
        <v>10ÂuF</v>
      </c>
    </row>
    <row r="212" spans="1:31" hidden="1">
      <c r="A212" t="s">
        <v>2715</v>
      </c>
      <c r="B212" t="s">
        <v>2806</v>
      </c>
      <c r="C212" t="s">
        <v>4399</v>
      </c>
      <c r="D212" t="s">
        <v>4400</v>
      </c>
      <c r="E212" t="s">
        <v>2719</v>
      </c>
      <c r="F212" t="s">
        <v>3122</v>
      </c>
      <c r="G212">
        <v>826</v>
      </c>
      <c r="H212">
        <v>0</v>
      </c>
      <c r="I212">
        <v>0.84</v>
      </c>
      <c r="J212">
        <v>0</v>
      </c>
      <c r="K212">
        <v>1</v>
      </c>
      <c r="L212" t="s">
        <v>2721</v>
      </c>
      <c r="M212" t="s">
        <v>2722</v>
      </c>
      <c r="N212" t="s">
        <v>6748</v>
      </c>
      <c r="O212" t="s">
        <v>37</v>
      </c>
      <c r="P212" t="s">
        <v>83</v>
      </c>
      <c r="Q212" t="s">
        <v>54</v>
      </c>
      <c r="R212" t="s">
        <v>2723</v>
      </c>
      <c r="S212" t="s">
        <v>55</v>
      </c>
      <c r="T212" t="s">
        <v>42</v>
      </c>
      <c r="U212" t="s">
        <v>43</v>
      </c>
      <c r="V212" t="s">
        <v>2724</v>
      </c>
      <c r="W212" t="s">
        <v>2809</v>
      </c>
      <c r="X212" t="s">
        <v>2810</v>
      </c>
      <c r="Y212" t="s">
        <v>43</v>
      </c>
      <c r="Z212" t="s">
        <v>3107</v>
      </c>
      <c r="AA212" t="s">
        <v>43</v>
      </c>
      <c r="AB212" t="s">
        <v>2728</v>
      </c>
      <c r="AC212" s="4" t="str">
        <f>VLOOKUP(Table136[[#This Row],[Capacitance]],Values!A$13:B$50,2,0)</f>
        <v>STOCK</v>
      </c>
      <c r="AE212" s="4" t="str">
        <f>CONCATENATE(Table136[[#This Row],[Capacitance]],Table136[[#This Row],[Stock]])</f>
        <v>10ÂuF</v>
      </c>
    </row>
    <row r="213" spans="1:31" hidden="1">
      <c r="A213" t="s">
        <v>2715</v>
      </c>
      <c r="B213" t="s">
        <v>2794</v>
      </c>
      <c r="C213" t="s">
        <v>3565</v>
      </c>
      <c r="D213" t="s">
        <v>3566</v>
      </c>
      <c r="E213" t="s">
        <v>2719</v>
      </c>
      <c r="F213" t="s">
        <v>3567</v>
      </c>
      <c r="G213">
        <v>2101</v>
      </c>
      <c r="H213">
        <v>0</v>
      </c>
      <c r="I213">
        <v>0.71</v>
      </c>
      <c r="J213">
        <v>0</v>
      </c>
      <c r="K213">
        <v>1</v>
      </c>
      <c r="L213" t="s">
        <v>2721</v>
      </c>
      <c r="M213" t="s">
        <v>2722</v>
      </c>
      <c r="N213" t="s">
        <v>6777</v>
      </c>
      <c r="O213" t="s">
        <v>52</v>
      </c>
      <c r="P213" t="s">
        <v>53</v>
      </c>
      <c r="Q213" t="s">
        <v>54</v>
      </c>
      <c r="R213" t="s">
        <v>2723</v>
      </c>
      <c r="S213" t="s">
        <v>55</v>
      </c>
      <c r="T213" t="s">
        <v>42</v>
      </c>
      <c r="U213" t="s">
        <v>43</v>
      </c>
      <c r="V213" t="s">
        <v>2724</v>
      </c>
      <c r="W213" t="s">
        <v>2798</v>
      </c>
      <c r="X213" t="s">
        <v>2799</v>
      </c>
      <c r="Y213" t="s">
        <v>43</v>
      </c>
      <c r="Z213" t="s">
        <v>2727</v>
      </c>
      <c r="AA213" t="s">
        <v>43</v>
      </c>
      <c r="AB213" t="s">
        <v>2728</v>
      </c>
      <c r="AC213" s="4" t="str">
        <f>VLOOKUP(Table136[[#This Row],[Capacitance]],Values!A$13:B$50,2,0)</f>
        <v>STOCK</v>
      </c>
      <c r="AE213" s="4" t="str">
        <f>CONCATENATE(Table136[[#This Row],[Capacitance]],Table136[[#This Row],[Stock]])</f>
        <v>33ÂuF</v>
      </c>
    </row>
    <row r="214" spans="1:31" hidden="1">
      <c r="A214" t="s">
        <v>2715</v>
      </c>
      <c r="B214" t="s">
        <v>2806</v>
      </c>
      <c r="C214" t="s">
        <v>4401</v>
      </c>
      <c r="D214" t="s">
        <v>4402</v>
      </c>
      <c r="E214" t="s">
        <v>2719</v>
      </c>
      <c r="F214" t="s">
        <v>3122</v>
      </c>
      <c r="G214">
        <v>235</v>
      </c>
      <c r="H214">
        <v>0</v>
      </c>
      <c r="I214">
        <v>0.84</v>
      </c>
      <c r="J214">
        <v>0</v>
      </c>
      <c r="K214">
        <v>1</v>
      </c>
      <c r="L214" t="s">
        <v>2721</v>
      </c>
      <c r="M214" t="s">
        <v>2722</v>
      </c>
      <c r="N214" t="s">
        <v>6748</v>
      </c>
      <c r="O214" t="s">
        <v>37</v>
      </c>
      <c r="P214" t="s">
        <v>83</v>
      </c>
      <c r="Q214" t="s">
        <v>54</v>
      </c>
      <c r="R214" t="s">
        <v>2723</v>
      </c>
      <c r="S214" t="s">
        <v>55</v>
      </c>
      <c r="T214" t="s">
        <v>42</v>
      </c>
      <c r="U214" t="s">
        <v>43</v>
      </c>
      <c r="V214" t="s">
        <v>2724</v>
      </c>
      <c r="W214" t="s">
        <v>2809</v>
      </c>
      <c r="X214" t="s">
        <v>2810</v>
      </c>
      <c r="Y214" t="s">
        <v>43</v>
      </c>
      <c r="Z214" t="s">
        <v>2727</v>
      </c>
      <c r="AA214" t="s">
        <v>43</v>
      </c>
      <c r="AB214" t="s">
        <v>2728</v>
      </c>
      <c r="AC214" s="4" t="str">
        <f>VLOOKUP(Table136[[#This Row],[Capacitance]],Values!A$13:B$50,2,0)</f>
        <v>STOCK</v>
      </c>
      <c r="AE214" s="4" t="str">
        <f>CONCATENATE(Table136[[#This Row],[Capacitance]],Table136[[#This Row],[Stock]])</f>
        <v>10ÂuF</v>
      </c>
    </row>
    <row r="215" spans="1:31" hidden="1">
      <c r="A215" t="s">
        <v>2715</v>
      </c>
      <c r="B215" t="s">
        <v>2806</v>
      </c>
      <c r="C215" t="s">
        <v>3123</v>
      </c>
      <c r="D215" t="s">
        <v>3124</v>
      </c>
      <c r="E215" t="s">
        <v>2719</v>
      </c>
      <c r="F215" t="s">
        <v>3125</v>
      </c>
      <c r="G215">
        <v>11952</v>
      </c>
      <c r="H215">
        <v>0</v>
      </c>
      <c r="I215">
        <v>0.63</v>
      </c>
      <c r="J215">
        <v>0</v>
      </c>
      <c r="K215">
        <v>1</v>
      </c>
      <c r="L215" t="s">
        <v>2721</v>
      </c>
      <c r="M215" t="s">
        <v>2722</v>
      </c>
      <c r="N215" t="s">
        <v>6748</v>
      </c>
      <c r="O215" t="s">
        <v>37</v>
      </c>
      <c r="P215" t="s">
        <v>78</v>
      </c>
      <c r="Q215" t="s">
        <v>39</v>
      </c>
      <c r="R215" t="s">
        <v>2723</v>
      </c>
      <c r="S215" t="s">
        <v>41</v>
      </c>
      <c r="T215" t="s">
        <v>42</v>
      </c>
      <c r="U215" t="s">
        <v>43</v>
      </c>
      <c r="V215" t="s">
        <v>2724</v>
      </c>
      <c r="W215" t="s">
        <v>2809</v>
      </c>
      <c r="X215" t="s">
        <v>2810</v>
      </c>
      <c r="Y215" t="s">
        <v>43</v>
      </c>
      <c r="Z215" t="s">
        <v>3107</v>
      </c>
      <c r="AA215" t="s">
        <v>43</v>
      </c>
      <c r="AB215" t="s">
        <v>2728</v>
      </c>
      <c r="AC215" s="4" t="str">
        <f>VLOOKUP(Table136[[#This Row],[Capacitance]],Values!A$13:B$50,2,0)</f>
        <v>STOCK</v>
      </c>
      <c r="AE215" s="4" t="str">
        <f>CONCATENATE(Table136[[#This Row],[Capacitance]],Table136[[#This Row],[Stock]])</f>
        <v>10ÂuF</v>
      </c>
    </row>
    <row r="216" spans="1:31" hidden="1">
      <c r="A216" t="s">
        <v>2793</v>
      </c>
      <c r="B216" t="s">
        <v>2806</v>
      </c>
      <c r="C216" t="s">
        <v>3574</v>
      </c>
      <c r="D216" t="s">
        <v>3575</v>
      </c>
      <c r="E216" t="s">
        <v>2719</v>
      </c>
      <c r="F216" t="s">
        <v>3576</v>
      </c>
      <c r="G216">
        <v>1818</v>
      </c>
      <c r="H216">
        <v>0</v>
      </c>
      <c r="I216">
        <v>0.75</v>
      </c>
      <c r="J216">
        <v>0</v>
      </c>
      <c r="K216">
        <v>1</v>
      </c>
      <c r="L216" t="s">
        <v>2721</v>
      </c>
      <c r="M216" t="s">
        <v>2722</v>
      </c>
      <c r="N216" t="s">
        <v>430</v>
      </c>
      <c r="O216" t="s">
        <v>72</v>
      </c>
      <c r="P216" t="s">
        <v>3113</v>
      </c>
      <c r="Q216" t="s">
        <v>73</v>
      </c>
      <c r="R216" t="s">
        <v>2723</v>
      </c>
      <c r="S216" t="s">
        <v>41</v>
      </c>
      <c r="T216" t="s">
        <v>42</v>
      </c>
      <c r="U216" t="s">
        <v>43</v>
      </c>
      <c r="V216" t="s">
        <v>2724</v>
      </c>
      <c r="W216" t="s">
        <v>2809</v>
      </c>
      <c r="X216" t="s">
        <v>2810</v>
      </c>
      <c r="Y216" t="s">
        <v>43</v>
      </c>
      <c r="Z216" t="s">
        <v>3107</v>
      </c>
      <c r="AA216" t="s">
        <v>43</v>
      </c>
      <c r="AB216" t="s">
        <v>2728</v>
      </c>
      <c r="AC216" s="4" t="e">
        <f>VLOOKUP(Table136[[#This Row],[Capacitance]],Values!A$13:B$50,2,0)</f>
        <v>#N/A</v>
      </c>
      <c r="AE216" s="4" t="str">
        <f>CONCATENATE(Table136[[#This Row],[Capacitance]],Table136[[#This Row],[Stock]])</f>
        <v>5600pF</v>
      </c>
    </row>
    <row r="217" spans="1:31" hidden="1">
      <c r="A217" t="s">
        <v>2715</v>
      </c>
      <c r="B217" t="s">
        <v>2789</v>
      </c>
      <c r="C217" t="s">
        <v>3463</v>
      </c>
      <c r="D217" t="s">
        <v>3464</v>
      </c>
      <c r="E217" t="s">
        <v>2719</v>
      </c>
      <c r="F217" t="s">
        <v>3125</v>
      </c>
      <c r="G217">
        <v>3633</v>
      </c>
      <c r="H217">
        <v>0</v>
      </c>
      <c r="I217">
        <v>0.45</v>
      </c>
      <c r="J217">
        <v>0</v>
      </c>
      <c r="K217">
        <v>1</v>
      </c>
      <c r="L217" t="s">
        <v>2721</v>
      </c>
      <c r="M217" t="s">
        <v>2722</v>
      </c>
      <c r="N217" t="s">
        <v>6748</v>
      </c>
      <c r="O217" t="s">
        <v>37</v>
      </c>
      <c r="P217" t="s">
        <v>78</v>
      </c>
      <c r="Q217" t="s">
        <v>54</v>
      </c>
      <c r="R217" t="s">
        <v>2723</v>
      </c>
      <c r="S217" t="s">
        <v>55</v>
      </c>
      <c r="T217" t="s">
        <v>42</v>
      </c>
      <c r="U217" t="s">
        <v>43</v>
      </c>
      <c r="V217" t="s">
        <v>2724</v>
      </c>
      <c r="W217" t="s">
        <v>2880</v>
      </c>
      <c r="X217" t="s">
        <v>2726</v>
      </c>
      <c r="Y217" t="s">
        <v>43</v>
      </c>
      <c r="Z217" t="s">
        <v>3107</v>
      </c>
      <c r="AA217" t="s">
        <v>43</v>
      </c>
      <c r="AB217" t="s">
        <v>2728</v>
      </c>
      <c r="AC217" s="4" t="str">
        <f>VLOOKUP(Table136[[#This Row],[Capacitance]],Values!A$13:B$50,2,0)</f>
        <v>STOCK</v>
      </c>
      <c r="AE217" s="4" t="str">
        <f>CONCATENATE(Table136[[#This Row],[Capacitance]],Table136[[#This Row],[Stock]])</f>
        <v>10ÂuF</v>
      </c>
    </row>
    <row r="218" spans="1:31">
      <c r="A218" t="s">
        <v>2793</v>
      </c>
      <c r="B218" t="s">
        <v>2806</v>
      </c>
      <c r="C218" t="s">
        <v>3904</v>
      </c>
      <c r="D218" t="s">
        <v>3905</v>
      </c>
      <c r="E218" t="s">
        <v>2719</v>
      </c>
      <c r="F218" t="s">
        <v>3906</v>
      </c>
      <c r="G218">
        <v>1959</v>
      </c>
      <c r="H218">
        <v>0</v>
      </c>
      <c r="I218">
        <v>0.95</v>
      </c>
      <c r="J218">
        <v>0</v>
      </c>
      <c r="K218">
        <v>1</v>
      </c>
      <c r="L218" t="s">
        <v>2721</v>
      </c>
      <c r="M218" t="s">
        <v>2722</v>
      </c>
      <c r="N218" t="s">
        <v>6772</v>
      </c>
      <c r="O218" t="s">
        <v>37</v>
      </c>
      <c r="P218" t="s">
        <v>178</v>
      </c>
      <c r="Q218" t="s">
        <v>1060</v>
      </c>
      <c r="R218" t="s">
        <v>2723</v>
      </c>
      <c r="S218" t="s">
        <v>41</v>
      </c>
      <c r="T218" t="s">
        <v>42</v>
      </c>
      <c r="U218" t="s">
        <v>43</v>
      </c>
      <c r="V218" t="s">
        <v>2724</v>
      </c>
      <c r="W218" t="s">
        <v>2809</v>
      </c>
      <c r="X218" t="s">
        <v>2810</v>
      </c>
      <c r="Y218" t="s">
        <v>43</v>
      </c>
      <c r="Z218" t="s">
        <v>2727</v>
      </c>
      <c r="AA218" t="s">
        <v>43</v>
      </c>
      <c r="AB218" t="s">
        <v>2728</v>
      </c>
      <c r="AC218" s="4" t="e">
        <f>VLOOKUP(Table136[[#This Row],[Capacitance]],Values!A$13:B$50,2,0)</f>
        <v>#N/A</v>
      </c>
      <c r="AE218" s="4" t="str">
        <f>CONCATENATE(Table136[[#This Row],[Capacitance]],Table136[[#This Row],[Stock]])</f>
        <v>3.3ÂuF</v>
      </c>
    </row>
    <row r="219" spans="1:31" hidden="1">
      <c r="A219" t="s">
        <v>2715</v>
      </c>
      <c r="B219" t="s">
        <v>2794</v>
      </c>
      <c r="C219" t="s">
        <v>3478</v>
      </c>
      <c r="D219" t="s">
        <v>3479</v>
      </c>
      <c r="E219" t="s">
        <v>2719</v>
      </c>
      <c r="F219" t="s">
        <v>3125</v>
      </c>
      <c r="G219">
        <v>15443</v>
      </c>
      <c r="H219">
        <v>0</v>
      </c>
      <c r="I219">
        <v>0.46</v>
      </c>
      <c r="J219">
        <v>0</v>
      </c>
      <c r="K219">
        <v>1</v>
      </c>
      <c r="L219" t="s">
        <v>2721</v>
      </c>
      <c r="M219" t="s">
        <v>2722</v>
      </c>
      <c r="N219" t="s">
        <v>6748</v>
      </c>
      <c r="O219" t="s">
        <v>37</v>
      </c>
      <c r="P219" t="s">
        <v>78</v>
      </c>
      <c r="Q219" t="s">
        <v>39</v>
      </c>
      <c r="R219" t="s">
        <v>2723</v>
      </c>
      <c r="S219" t="s">
        <v>41</v>
      </c>
      <c r="T219" t="s">
        <v>42</v>
      </c>
      <c r="U219" t="s">
        <v>43</v>
      </c>
      <c r="V219" t="s">
        <v>2724</v>
      </c>
      <c r="W219" t="s">
        <v>2798</v>
      </c>
      <c r="X219" t="s">
        <v>2799</v>
      </c>
      <c r="Y219" t="s">
        <v>43</v>
      </c>
      <c r="Z219" t="s">
        <v>3107</v>
      </c>
      <c r="AA219" t="s">
        <v>43</v>
      </c>
      <c r="AB219" t="s">
        <v>2728</v>
      </c>
      <c r="AC219" s="4" t="str">
        <f>VLOOKUP(Table136[[#This Row],[Capacitance]],Values!A$13:B$50,2,0)</f>
        <v>STOCK</v>
      </c>
      <c r="AE219" s="4" t="str">
        <f>CONCATENATE(Table136[[#This Row],[Capacitance]],Table136[[#This Row],[Stock]])</f>
        <v>10ÂuF</v>
      </c>
    </row>
    <row r="220" spans="1:31" hidden="1">
      <c r="A220" t="s">
        <v>2715</v>
      </c>
      <c r="B220" t="s">
        <v>2794</v>
      </c>
      <c r="C220" t="s">
        <v>3480</v>
      </c>
      <c r="D220" t="s">
        <v>3481</v>
      </c>
      <c r="E220" t="s">
        <v>2719</v>
      </c>
      <c r="F220" t="s">
        <v>3125</v>
      </c>
      <c r="G220">
        <v>9212</v>
      </c>
      <c r="H220">
        <v>0</v>
      </c>
      <c r="I220">
        <v>0.46</v>
      </c>
      <c r="J220">
        <v>0</v>
      </c>
      <c r="K220">
        <v>1</v>
      </c>
      <c r="L220" t="s">
        <v>2721</v>
      </c>
      <c r="M220" t="s">
        <v>2722</v>
      </c>
      <c r="N220" t="s">
        <v>6748</v>
      </c>
      <c r="O220" t="s">
        <v>37</v>
      </c>
      <c r="P220" t="s">
        <v>78</v>
      </c>
      <c r="Q220" t="s">
        <v>39</v>
      </c>
      <c r="R220" t="s">
        <v>2723</v>
      </c>
      <c r="S220" t="s">
        <v>41</v>
      </c>
      <c r="T220" t="s">
        <v>42</v>
      </c>
      <c r="U220" t="s">
        <v>43</v>
      </c>
      <c r="V220" t="s">
        <v>2724</v>
      </c>
      <c r="W220" t="s">
        <v>2798</v>
      </c>
      <c r="X220" t="s">
        <v>2799</v>
      </c>
      <c r="Y220" t="s">
        <v>43</v>
      </c>
      <c r="Z220" t="s">
        <v>2727</v>
      </c>
      <c r="AA220" t="s">
        <v>43</v>
      </c>
      <c r="AB220" t="s">
        <v>2728</v>
      </c>
      <c r="AC220" s="4" t="str">
        <f>VLOOKUP(Table136[[#This Row],[Capacitance]],Values!A$13:B$50,2,0)</f>
        <v>STOCK</v>
      </c>
      <c r="AE220" s="4" t="str">
        <f>CONCATENATE(Table136[[#This Row],[Capacitance]],Table136[[#This Row],[Stock]])</f>
        <v>10ÂuF</v>
      </c>
    </row>
    <row r="221" spans="1:31" hidden="1">
      <c r="A221" t="s">
        <v>2715</v>
      </c>
      <c r="B221" t="s">
        <v>2806</v>
      </c>
      <c r="C221" t="s">
        <v>3585</v>
      </c>
      <c r="D221" t="s">
        <v>3586</v>
      </c>
      <c r="E221" t="s">
        <v>2719</v>
      </c>
      <c r="F221" t="s">
        <v>3548</v>
      </c>
      <c r="G221">
        <v>1128</v>
      </c>
      <c r="H221">
        <v>0</v>
      </c>
      <c r="I221">
        <v>0.81</v>
      </c>
      <c r="J221">
        <v>0</v>
      </c>
      <c r="K221">
        <v>1</v>
      </c>
      <c r="L221" t="s">
        <v>2721</v>
      </c>
      <c r="M221" t="s">
        <v>2722</v>
      </c>
      <c r="N221" t="s">
        <v>6773</v>
      </c>
      <c r="O221" t="s">
        <v>52</v>
      </c>
      <c r="P221" t="s">
        <v>53</v>
      </c>
      <c r="Q221" t="s">
        <v>54</v>
      </c>
      <c r="R221" t="s">
        <v>2723</v>
      </c>
      <c r="S221" t="s">
        <v>55</v>
      </c>
      <c r="T221" t="s">
        <v>42</v>
      </c>
      <c r="U221" t="s">
        <v>43</v>
      </c>
      <c r="V221" t="s">
        <v>2724</v>
      </c>
      <c r="W221" t="s">
        <v>2809</v>
      </c>
      <c r="X221" t="s">
        <v>2810</v>
      </c>
      <c r="Y221" t="s">
        <v>43</v>
      </c>
      <c r="Z221" t="s">
        <v>3107</v>
      </c>
      <c r="AA221" t="s">
        <v>43</v>
      </c>
      <c r="AB221" t="s">
        <v>2728</v>
      </c>
      <c r="AC221" s="4" t="str">
        <f>VLOOKUP(Table136[[#This Row],[Capacitance]],Values!A$13:B$50,2,0)</f>
        <v>STOCK</v>
      </c>
      <c r="AE221" s="4" t="str">
        <f>CONCATENATE(Table136[[#This Row],[Capacitance]],Table136[[#This Row],[Stock]])</f>
        <v>47ÂuF</v>
      </c>
    </row>
    <row r="222" spans="1:31" hidden="1">
      <c r="A222" t="s">
        <v>2793</v>
      </c>
      <c r="B222" t="s">
        <v>2806</v>
      </c>
      <c r="C222" t="s">
        <v>3587</v>
      </c>
      <c r="D222" t="s">
        <v>3588</v>
      </c>
      <c r="E222" t="s">
        <v>2719</v>
      </c>
      <c r="F222" t="s">
        <v>3589</v>
      </c>
      <c r="G222">
        <v>3995</v>
      </c>
      <c r="H222">
        <v>0</v>
      </c>
      <c r="I222">
        <v>0.82</v>
      </c>
      <c r="J222">
        <v>0</v>
      </c>
      <c r="K222">
        <v>1</v>
      </c>
      <c r="L222" t="s">
        <v>2721</v>
      </c>
      <c r="M222" t="s">
        <v>2722</v>
      </c>
      <c r="N222" t="s">
        <v>95</v>
      </c>
      <c r="O222" t="s">
        <v>72</v>
      </c>
      <c r="P222" t="s">
        <v>3113</v>
      </c>
      <c r="Q222" t="s">
        <v>73</v>
      </c>
      <c r="R222" t="s">
        <v>2723</v>
      </c>
      <c r="S222" t="s">
        <v>41</v>
      </c>
      <c r="T222" t="s">
        <v>42</v>
      </c>
      <c r="U222" t="s">
        <v>43</v>
      </c>
      <c r="V222" t="s">
        <v>2724</v>
      </c>
      <c r="W222" t="s">
        <v>2809</v>
      </c>
      <c r="X222" t="s">
        <v>2810</v>
      </c>
      <c r="Y222" t="s">
        <v>43</v>
      </c>
      <c r="Z222" t="s">
        <v>3107</v>
      </c>
      <c r="AA222" t="s">
        <v>43</v>
      </c>
      <c r="AB222" t="s">
        <v>2728</v>
      </c>
      <c r="AC222" s="4" t="e">
        <f>VLOOKUP(Table136[[#This Row],[Capacitance]],Values!A$13:B$50,2,0)</f>
        <v>#N/A</v>
      </c>
      <c r="AE222" s="4" t="str">
        <f>CONCATENATE(Table136[[#This Row],[Capacitance]],Table136[[#This Row],[Stock]])</f>
        <v>6800pF</v>
      </c>
    </row>
    <row r="223" spans="1:31" hidden="1">
      <c r="A223" t="s">
        <v>2715</v>
      </c>
      <c r="B223" t="s">
        <v>2794</v>
      </c>
      <c r="C223" t="s">
        <v>3486</v>
      </c>
      <c r="D223" t="s">
        <v>3487</v>
      </c>
      <c r="E223" t="s">
        <v>2719</v>
      </c>
      <c r="F223" t="s">
        <v>3488</v>
      </c>
      <c r="G223">
        <v>4968</v>
      </c>
      <c r="H223">
        <v>0</v>
      </c>
      <c r="I223">
        <v>0.46</v>
      </c>
      <c r="J223">
        <v>0</v>
      </c>
      <c r="K223">
        <v>1</v>
      </c>
      <c r="L223" t="s">
        <v>2721</v>
      </c>
      <c r="M223" t="s">
        <v>2722</v>
      </c>
      <c r="N223" t="s">
        <v>6748</v>
      </c>
      <c r="O223" t="s">
        <v>52</v>
      </c>
      <c r="P223" t="s">
        <v>78</v>
      </c>
      <c r="Q223" t="s">
        <v>39</v>
      </c>
      <c r="R223" t="s">
        <v>2723</v>
      </c>
      <c r="S223" t="s">
        <v>41</v>
      </c>
      <c r="T223" t="s">
        <v>42</v>
      </c>
      <c r="U223" t="s">
        <v>43</v>
      </c>
      <c r="V223" t="s">
        <v>2724</v>
      </c>
      <c r="W223" t="s">
        <v>2798</v>
      </c>
      <c r="X223" t="s">
        <v>2799</v>
      </c>
      <c r="Y223" t="s">
        <v>43</v>
      </c>
      <c r="Z223" t="s">
        <v>3107</v>
      </c>
      <c r="AA223" t="s">
        <v>43</v>
      </c>
      <c r="AB223" t="s">
        <v>2728</v>
      </c>
      <c r="AC223" s="4" t="str">
        <f>VLOOKUP(Table136[[#This Row],[Capacitance]],Values!A$13:B$50,2,0)</f>
        <v>STOCK</v>
      </c>
      <c r="AE223" s="4" t="str">
        <f>CONCATENATE(Table136[[#This Row],[Capacitance]],Table136[[#This Row],[Stock]])</f>
        <v>10ÂuF</v>
      </c>
    </row>
    <row r="224" spans="1:31" hidden="1">
      <c r="A224" t="s">
        <v>2793</v>
      </c>
      <c r="B224" t="s">
        <v>2806</v>
      </c>
      <c r="C224" t="s">
        <v>3592</v>
      </c>
      <c r="D224" t="s">
        <v>3593</v>
      </c>
      <c r="E224" t="s">
        <v>2719</v>
      </c>
      <c r="F224" t="s">
        <v>2930</v>
      </c>
      <c r="G224">
        <v>4243</v>
      </c>
      <c r="H224">
        <v>0</v>
      </c>
      <c r="I224">
        <v>0.87</v>
      </c>
      <c r="J224">
        <v>0</v>
      </c>
      <c r="K224">
        <v>1</v>
      </c>
      <c r="L224" t="s">
        <v>2721</v>
      </c>
      <c r="M224" t="s">
        <v>2722</v>
      </c>
      <c r="N224" t="s">
        <v>6758</v>
      </c>
      <c r="O224" t="s">
        <v>72</v>
      </c>
      <c r="P224" t="s">
        <v>178</v>
      </c>
      <c r="Q224" t="s">
        <v>73</v>
      </c>
      <c r="R224" t="s">
        <v>2723</v>
      </c>
      <c r="S224" t="s">
        <v>41</v>
      </c>
      <c r="T224" t="s">
        <v>42</v>
      </c>
      <c r="U224" t="s">
        <v>43</v>
      </c>
      <c r="V224" t="s">
        <v>2724</v>
      </c>
      <c r="W224" t="s">
        <v>2809</v>
      </c>
      <c r="X224" t="s">
        <v>2810</v>
      </c>
      <c r="Y224" t="s">
        <v>43</v>
      </c>
      <c r="Z224" t="s">
        <v>3107</v>
      </c>
      <c r="AA224" t="s">
        <v>43</v>
      </c>
      <c r="AB224" t="s">
        <v>2728</v>
      </c>
      <c r="AC224" s="4" t="e">
        <f>VLOOKUP(Table136[[#This Row],[Capacitance]],Values!A$13:B$50,2,0)</f>
        <v>#N/A</v>
      </c>
      <c r="AE224" s="4" t="str">
        <f>CONCATENATE(Table136[[#This Row],[Capacitance]],Table136[[#This Row],[Stock]])</f>
        <v>0.033ÂuF</v>
      </c>
    </row>
    <row r="225" spans="1:31" hidden="1">
      <c r="A225" t="s">
        <v>2715</v>
      </c>
      <c r="B225" t="s">
        <v>2876</v>
      </c>
      <c r="C225" t="s">
        <v>3492</v>
      </c>
      <c r="D225" t="s">
        <v>3493</v>
      </c>
      <c r="E225" t="s">
        <v>2719</v>
      </c>
      <c r="F225" t="s">
        <v>3125</v>
      </c>
      <c r="G225">
        <v>3311</v>
      </c>
      <c r="H225">
        <v>0</v>
      </c>
      <c r="I225">
        <v>0.46</v>
      </c>
      <c r="J225">
        <v>0</v>
      </c>
      <c r="K225">
        <v>1</v>
      </c>
      <c r="L225" t="s">
        <v>2721</v>
      </c>
      <c r="M225" t="s">
        <v>2722</v>
      </c>
      <c r="N225" t="s">
        <v>6748</v>
      </c>
      <c r="O225" t="s">
        <v>37</v>
      </c>
      <c r="P225" t="s">
        <v>78</v>
      </c>
      <c r="Q225" t="s">
        <v>54</v>
      </c>
      <c r="R225" t="s">
        <v>2723</v>
      </c>
      <c r="S225" t="s">
        <v>55</v>
      </c>
      <c r="T225" t="s">
        <v>42</v>
      </c>
      <c r="U225" t="s">
        <v>43</v>
      </c>
      <c r="V225" t="s">
        <v>2724</v>
      </c>
      <c r="W225" t="s">
        <v>2880</v>
      </c>
      <c r="X225" t="s">
        <v>2726</v>
      </c>
      <c r="Y225" t="s">
        <v>43</v>
      </c>
      <c r="Z225" t="s">
        <v>2727</v>
      </c>
      <c r="AA225" t="s">
        <v>43</v>
      </c>
      <c r="AB225" t="s">
        <v>2728</v>
      </c>
      <c r="AC225" s="4" t="str">
        <f>VLOOKUP(Table136[[#This Row],[Capacitance]],Values!A$13:B$50,2,0)</f>
        <v>STOCK</v>
      </c>
      <c r="AE225" s="4" t="str">
        <f>CONCATENATE(Table136[[#This Row],[Capacitance]],Table136[[#This Row],[Stock]])</f>
        <v>10ÂuF</v>
      </c>
    </row>
    <row r="226" spans="1:31" hidden="1">
      <c r="A226" t="s">
        <v>2715</v>
      </c>
      <c r="B226" t="s">
        <v>2806</v>
      </c>
      <c r="C226" t="s">
        <v>3596</v>
      </c>
      <c r="D226" t="s">
        <v>3597</v>
      </c>
      <c r="E226" t="s">
        <v>2719</v>
      </c>
      <c r="F226" t="s">
        <v>3598</v>
      </c>
      <c r="G226">
        <v>1196</v>
      </c>
      <c r="H226">
        <v>0</v>
      </c>
      <c r="I226">
        <v>0.88</v>
      </c>
      <c r="J226">
        <v>0</v>
      </c>
      <c r="K226">
        <v>1</v>
      </c>
      <c r="L226" t="s">
        <v>2721</v>
      </c>
      <c r="M226" t="s">
        <v>2722</v>
      </c>
      <c r="N226" t="s">
        <v>6778</v>
      </c>
      <c r="O226" t="s">
        <v>52</v>
      </c>
      <c r="P226" t="s">
        <v>53</v>
      </c>
      <c r="Q226" t="s">
        <v>54</v>
      </c>
      <c r="R226" t="s">
        <v>2723</v>
      </c>
      <c r="S226" t="s">
        <v>55</v>
      </c>
      <c r="T226" t="s">
        <v>42</v>
      </c>
      <c r="U226" t="s">
        <v>43</v>
      </c>
      <c r="V226" t="s">
        <v>2724</v>
      </c>
      <c r="W226" t="s">
        <v>2809</v>
      </c>
      <c r="X226" t="s">
        <v>2810</v>
      </c>
      <c r="Y226" t="s">
        <v>43</v>
      </c>
      <c r="Z226" t="s">
        <v>3107</v>
      </c>
      <c r="AA226" t="s">
        <v>43</v>
      </c>
      <c r="AB226" t="s">
        <v>2728</v>
      </c>
      <c r="AC226" s="4" t="str">
        <f>VLOOKUP(Table136[[#This Row],[Capacitance]],Values!A$13:B$50,2,0)</f>
        <v>STOCK</v>
      </c>
      <c r="AE226" s="4" t="str">
        <f>CONCATENATE(Table136[[#This Row],[Capacitance]],Table136[[#This Row],[Stock]])</f>
        <v>68ÂuF</v>
      </c>
    </row>
    <row r="227" spans="1:31" hidden="1">
      <c r="A227" t="s">
        <v>2715</v>
      </c>
      <c r="B227" t="s">
        <v>2806</v>
      </c>
      <c r="C227" t="s">
        <v>3600</v>
      </c>
      <c r="D227" t="s">
        <v>3601</v>
      </c>
      <c r="E227" t="s">
        <v>2719</v>
      </c>
      <c r="F227" t="s">
        <v>3602</v>
      </c>
      <c r="G227">
        <v>8990</v>
      </c>
      <c r="H227">
        <v>0</v>
      </c>
      <c r="I227">
        <v>0.95</v>
      </c>
      <c r="J227">
        <v>0</v>
      </c>
      <c r="K227">
        <v>1</v>
      </c>
      <c r="L227" t="s">
        <v>2721</v>
      </c>
      <c r="M227" t="s">
        <v>2722</v>
      </c>
      <c r="N227" t="s">
        <v>6771</v>
      </c>
      <c r="O227" t="s">
        <v>52</v>
      </c>
      <c r="P227" t="s">
        <v>53</v>
      </c>
      <c r="Q227" t="s">
        <v>54</v>
      </c>
      <c r="R227" t="s">
        <v>2723</v>
      </c>
      <c r="S227" t="s">
        <v>55</v>
      </c>
      <c r="T227" t="s">
        <v>42</v>
      </c>
      <c r="U227" t="s">
        <v>43</v>
      </c>
      <c r="V227" t="s">
        <v>2724</v>
      </c>
      <c r="W227" t="s">
        <v>2809</v>
      </c>
      <c r="X227" t="s">
        <v>2810</v>
      </c>
      <c r="Y227" t="s">
        <v>43</v>
      </c>
      <c r="Z227" t="s">
        <v>2727</v>
      </c>
      <c r="AA227" t="s">
        <v>43</v>
      </c>
      <c r="AB227" t="s">
        <v>2728</v>
      </c>
      <c r="AC227" s="4" t="str">
        <f>VLOOKUP(Table136[[#This Row],[Capacitance]],Values!A$13:B$50,2,0)</f>
        <v>STOCK</v>
      </c>
      <c r="AE227" s="4" t="str">
        <f>CONCATENATE(Table136[[#This Row],[Capacitance]],Table136[[#This Row],[Stock]])</f>
        <v>100ÂuF</v>
      </c>
    </row>
    <row r="228" spans="1:31" hidden="1">
      <c r="A228" t="s">
        <v>2715</v>
      </c>
      <c r="B228" t="s">
        <v>2876</v>
      </c>
      <c r="C228" t="s">
        <v>3774</v>
      </c>
      <c r="D228" t="s">
        <v>3775</v>
      </c>
      <c r="E228" t="s">
        <v>2719</v>
      </c>
      <c r="F228" t="s">
        <v>3488</v>
      </c>
      <c r="G228">
        <v>1855</v>
      </c>
      <c r="H228">
        <v>0</v>
      </c>
      <c r="I228">
        <v>0.45</v>
      </c>
      <c r="J228">
        <v>0</v>
      </c>
      <c r="K228">
        <v>1</v>
      </c>
      <c r="L228" t="s">
        <v>2721</v>
      </c>
      <c r="M228" t="s">
        <v>2722</v>
      </c>
      <c r="N228" t="s">
        <v>6748</v>
      </c>
      <c r="O228" t="s">
        <v>52</v>
      </c>
      <c r="P228" t="s">
        <v>78</v>
      </c>
      <c r="Q228" t="s">
        <v>54</v>
      </c>
      <c r="R228" t="s">
        <v>2723</v>
      </c>
      <c r="S228" t="s">
        <v>55</v>
      </c>
      <c r="T228" t="s">
        <v>42</v>
      </c>
      <c r="U228" t="s">
        <v>43</v>
      </c>
      <c r="V228" t="s">
        <v>2724</v>
      </c>
      <c r="W228" t="s">
        <v>2880</v>
      </c>
      <c r="X228" t="s">
        <v>2726</v>
      </c>
      <c r="Y228" t="s">
        <v>43</v>
      </c>
      <c r="Z228" t="s">
        <v>2727</v>
      </c>
      <c r="AA228" t="s">
        <v>43</v>
      </c>
      <c r="AB228" t="s">
        <v>2728</v>
      </c>
      <c r="AC228" s="4" t="str">
        <f>VLOOKUP(Table136[[#This Row],[Capacitance]],Values!A$13:B$50,2,0)</f>
        <v>STOCK</v>
      </c>
      <c r="AE228" s="4" t="str">
        <f>CONCATENATE(Table136[[#This Row],[Capacitance]],Table136[[#This Row],[Stock]])</f>
        <v>10ÂuF</v>
      </c>
    </row>
    <row r="229" spans="1:31" hidden="1">
      <c r="A229" t="s">
        <v>2715</v>
      </c>
      <c r="B229" t="s">
        <v>2794</v>
      </c>
      <c r="C229" t="s">
        <v>3802</v>
      </c>
      <c r="D229" t="s">
        <v>3803</v>
      </c>
      <c r="E229" t="s">
        <v>2719</v>
      </c>
      <c r="F229" t="s">
        <v>3488</v>
      </c>
      <c r="G229">
        <v>1014</v>
      </c>
      <c r="H229">
        <v>0</v>
      </c>
      <c r="I229">
        <v>0.46</v>
      </c>
      <c r="J229">
        <v>0</v>
      </c>
      <c r="K229">
        <v>1</v>
      </c>
      <c r="L229" t="s">
        <v>2721</v>
      </c>
      <c r="M229" t="s">
        <v>2722</v>
      </c>
      <c r="N229" t="s">
        <v>6748</v>
      </c>
      <c r="O229" t="s">
        <v>52</v>
      </c>
      <c r="P229" t="s">
        <v>78</v>
      </c>
      <c r="Q229" t="s">
        <v>39</v>
      </c>
      <c r="R229" t="s">
        <v>2723</v>
      </c>
      <c r="S229" t="s">
        <v>41</v>
      </c>
      <c r="T229" t="s">
        <v>42</v>
      </c>
      <c r="U229" t="s">
        <v>43</v>
      </c>
      <c r="V229" t="s">
        <v>2724</v>
      </c>
      <c r="W229" t="s">
        <v>2798</v>
      </c>
      <c r="X229" t="s">
        <v>2799</v>
      </c>
      <c r="Y229" t="s">
        <v>43</v>
      </c>
      <c r="Z229" t="s">
        <v>2727</v>
      </c>
      <c r="AA229" t="s">
        <v>43</v>
      </c>
      <c r="AB229" t="s">
        <v>2728</v>
      </c>
      <c r="AC229" s="4" t="str">
        <f>VLOOKUP(Table136[[#This Row],[Capacitance]],Values!A$13:B$50,2,0)</f>
        <v>STOCK</v>
      </c>
      <c r="AE229" s="4" t="str">
        <f>CONCATENATE(Table136[[#This Row],[Capacitance]],Table136[[#This Row],[Stock]])</f>
        <v>10ÂuF</v>
      </c>
    </row>
    <row r="230" spans="1:31" hidden="1">
      <c r="A230" t="s">
        <v>2715</v>
      </c>
      <c r="B230" t="s">
        <v>2806</v>
      </c>
      <c r="C230" t="s">
        <v>3608</v>
      </c>
      <c r="D230" t="s">
        <v>3609</v>
      </c>
      <c r="E230" t="s">
        <v>2719</v>
      </c>
      <c r="F230" t="s">
        <v>3602</v>
      </c>
      <c r="G230">
        <v>1919</v>
      </c>
      <c r="H230">
        <v>0</v>
      </c>
      <c r="I230">
        <v>0.95</v>
      </c>
      <c r="J230">
        <v>0</v>
      </c>
      <c r="K230">
        <v>1</v>
      </c>
      <c r="L230" t="s">
        <v>2721</v>
      </c>
      <c r="M230" t="s">
        <v>2722</v>
      </c>
      <c r="N230" t="s">
        <v>6771</v>
      </c>
      <c r="O230" t="s">
        <v>52</v>
      </c>
      <c r="P230" t="s">
        <v>53</v>
      </c>
      <c r="Q230" t="s">
        <v>54</v>
      </c>
      <c r="R230" t="s">
        <v>2723</v>
      </c>
      <c r="S230" t="s">
        <v>55</v>
      </c>
      <c r="T230" t="s">
        <v>42</v>
      </c>
      <c r="U230" t="s">
        <v>43</v>
      </c>
      <c r="V230" t="s">
        <v>2724</v>
      </c>
      <c r="W230" t="s">
        <v>2809</v>
      </c>
      <c r="X230" t="s">
        <v>2810</v>
      </c>
      <c r="Y230" t="s">
        <v>43</v>
      </c>
      <c r="Z230" t="s">
        <v>3107</v>
      </c>
      <c r="AA230" t="s">
        <v>43</v>
      </c>
      <c r="AB230" t="s">
        <v>2728</v>
      </c>
      <c r="AC230" s="4" t="str">
        <f>VLOOKUP(Table136[[#This Row],[Capacitance]],Values!A$13:B$50,2,0)</f>
        <v>STOCK</v>
      </c>
      <c r="AE230" s="4" t="str">
        <f>CONCATENATE(Table136[[#This Row],[Capacitance]],Table136[[#This Row],[Stock]])</f>
        <v>100ÂuF</v>
      </c>
    </row>
    <row r="231" spans="1:31" hidden="1">
      <c r="A231" t="s">
        <v>2715</v>
      </c>
      <c r="B231" t="s">
        <v>2794</v>
      </c>
      <c r="C231" t="s">
        <v>4083</v>
      </c>
      <c r="D231" t="s">
        <v>4084</v>
      </c>
      <c r="E231" t="s">
        <v>2719</v>
      </c>
      <c r="F231" t="s">
        <v>3488</v>
      </c>
      <c r="G231">
        <v>1988</v>
      </c>
      <c r="H231">
        <v>0</v>
      </c>
      <c r="I231">
        <v>0.71</v>
      </c>
      <c r="J231">
        <v>0</v>
      </c>
      <c r="K231">
        <v>1</v>
      </c>
      <c r="L231" t="s">
        <v>2721</v>
      </c>
      <c r="M231" t="s">
        <v>2722</v>
      </c>
      <c r="N231" t="s">
        <v>6748</v>
      </c>
      <c r="O231" t="s">
        <v>52</v>
      </c>
      <c r="P231" t="s">
        <v>78</v>
      </c>
      <c r="Q231" t="s">
        <v>54</v>
      </c>
      <c r="R231" t="s">
        <v>2723</v>
      </c>
      <c r="S231" t="s">
        <v>55</v>
      </c>
      <c r="T231" t="s">
        <v>42</v>
      </c>
      <c r="U231" t="s">
        <v>43</v>
      </c>
      <c r="V231" t="s">
        <v>2724</v>
      </c>
      <c r="W231" t="s">
        <v>2798</v>
      </c>
      <c r="X231" t="s">
        <v>2799</v>
      </c>
      <c r="Y231" t="s">
        <v>43</v>
      </c>
      <c r="Z231" t="s">
        <v>3107</v>
      </c>
      <c r="AA231" t="s">
        <v>43</v>
      </c>
      <c r="AB231" t="s">
        <v>2728</v>
      </c>
      <c r="AC231" s="4" t="str">
        <f>VLOOKUP(Table136[[#This Row],[Capacitance]],Values!A$13:B$50,2,0)</f>
        <v>STOCK</v>
      </c>
      <c r="AE231" s="4" t="str">
        <f>CONCATENATE(Table136[[#This Row],[Capacitance]],Table136[[#This Row],[Stock]])</f>
        <v>10ÂuF</v>
      </c>
    </row>
    <row r="232" spans="1:31" hidden="1">
      <c r="A232" t="s">
        <v>2715</v>
      </c>
      <c r="B232" t="s">
        <v>2806</v>
      </c>
      <c r="C232" t="s">
        <v>4091</v>
      </c>
      <c r="D232" t="s">
        <v>4092</v>
      </c>
      <c r="E232" t="s">
        <v>2719</v>
      </c>
      <c r="F232" t="s">
        <v>3125</v>
      </c>
      <c r="G232">
        <v>1638</v>
      </c>
      <c r="H232">
        <v>0</v>
      </c>
      <c r="I232">
        <v>0.79</v>
      </c>
      <c r="J232">
        <v>0</v>
      </c>
      <c r="K232">
        <v>1</v>
      </c>
      <c r="L232" t="s">
        <v>2721</v>
      </c>
      <c r="M232" t="s">
        <v>2722</v>
      </c>
      <c r="N232" t="s">
        <v>6748</v>
      </c>
      <c r="O232" t="s">
        <v>37</v>
      </c>
      <c r="P232" t="s">
        <v>78</v>
      </c>
      <c r="Q232" t="s">
        <v>54</v>
      </c>
      <c r="R232" t="s">
        <v>2723</v>
      </c>
      <c r="S232" t="s">
        <v>55</v>
      </c>
      <c r="T232" t="s">
        <v>42</v>
      </c>
      <c r="U232" t="s">
        <v>43</v>
      </c>
      <c r="V232" t="s">
        <v>2724</v>
      </c>
      <c r="W232" t="s">
        <v>2809</v>
      </c>
      <c r="X232" t="s">
        <v>2810</v>
      </c>
      <c r="Y232" t="s">
        <v>43</v>
      </c>
      <c r="Z232" t="s">
        <v>2727</v>
      </c>
      <c r="AA232" t="s">
        <v>43</v>
      </c>
      <c r="AB232" t="s">
        <v>2728</v>
      </c>
      <c r="AC232" s="4" t="str">
        <f>VLOOKUP(Table136[[#This Row],[Capacitance]],Values!A$13:B$50,2,0)</f>
        <v>STOCK</v>
      </c>
      <c r="AE232" s="4" t="str">
        <f>CONCATENATE(Table136[[#This Row],[Capacitance]],Table136[[#This Row],[Stock]])</f>
        <v>10ÂuF</v>
      </c>
    </row>
    <row r="233" spans="1:31" hidden="1">
      <c r="A233" t="s">
        <v>2715</v>
      </c>
      <c r="B233" t="s">
        <v>2794</v>
      </c>
      <c r="C233" t="s">
        <v>4140</v>
      </c>
      <c r="D233" t="s">
        <v>4141</v>
      </c>
      <c r="E233" t="s">
        <v>2719</v>
      </c>
      <c r="F233" t="s">
        <v>3488</v>
      </c>
      <c r="G233">
        <v>1970</v>
      </c>
      <c r="H233">
        <v>0</v>
      </c>
      <c r="I233">
        <v>0.71</v>
      </c>
      <c r="J233">
        <v>0</v>
      </c>
      <c r="K233">
        <v>1</v>
      </c>
      <c r="L233" t="s">
        <v>2721</v>
      </c>
      <c r="M233" t="s">
        <v>2722</v>
      </c>
      <c r="N233" t="s">
        <v>6748</v>
      </c>
      <c r="O233" t="s">
        <v>52</v>
      </c>
      <c r="P233" t="s">
        <v>78</v>
      </c>
      <c r="Q233" t="s">
        <v>54</v>
      </c>
      <c r="R233" t="s">
        <v>2723</v>
      </c>
      <c r="S233" t="s">
        <v>55</v>
      </c>
      <c r="T233" t="s">
        <v>42</v>
      </c>
      <c r="U233" t="s">
        <v>43</v>
      </c>
      <c r="V233" t="s">
        <v>2724</v>
      </c>
      <c r="W233" t="s">
        <v>2798</v>
      </c>
      <c r="X233" t="s">
        <v>2799</v>
      </c>
      <c r="Y233" t="s">
        <v>43</v>
      </c>
      <c r="Z233" t="s">
        <v>2727</v>
      </c>
      <c r="AA233" t="s">
        <v>43</v>
      </c>
      <c r="AB233" t="s">
        <v>2728</v>
      </c>
      <c r="AC233" s="4" t="str">
        <f>VLOOKUP(Table136[[#This Row],[Capacitance]],Values!A$13:B$50,2,0)</f>
        <v>STOCK</v>
      </c>
      <c r="AE233" s="4" t="str">
        <f>CONCATENATE(Table136[[#This Row],[Capacitance]],Table136[[#This Row],[Stock]])</f>
        <v>10ÂuF</v>
      </c>
    </row>
    <row r="234" spans="1:31" hidden="1">
      <c r="A234" t="s">
        <v>2715</v>
      </c>
      <c r="B234" t="s">
        <v>2794</v>
      </c>
      <c r="C234" t="s">
        <v>4144</v>
      </c>
      <c r="D234" t="s">
        <v>4145</v>
      </c>
      <c r="E234" t="s">
        <v>2719</v>
      </c>
      <c r="F234" t="s">
        <v>3125</v>
      </c>
      <c r="G234">
        <v>1946</v>
      </c>
      <c r="H234">
        <v>0</v>
      </c>
      <c r="I234">
        <v>0.71</v>
      </c>
      <c r="J234">
        <v>0</v>
      </c>
      <c r="K234">
        <v>1</v>
      </c>
      <c r="L234" t="s">
        <v>2721</v>
      </c>
      <c r="M234" t="s">
        <v>2722</v>
      </c>
      <c r="N234" t="s">
        <v>6748</v>
      </c>
      <c r="O234" t="s">
        <v>37</v>
      </c>
      <c r="P234" t="s">
        <v>78</v>
      </c>
      <c r="Q234" t="s">
        <v>54</v>
      </c>
      <c r="R234" t="s">
        <v>2723</v>
      </c>
      <c r="S234" t="s">
        <v>55</v>
      </c>
      <c r="T234" t="s">
        <v>42</v>
      </c>
      <c r="U234" t="s">
        <v>43</v>
      </c>
      <c r="V234" t="s">
        <v>2724</v>
      </c>
      <c r="W234" t="s">
        <v>2798</v>
      </c>
      <c r="X234" t="s">
        <v>2799</v>
      </c>
      <c r="Y234" t="s">
        <v>43</v>
      </c>
      <c r="Z234" t="s">
        <v>2727</v>
      </c>
      <c r="AA234" t="s">
        <v>43</v>
      </c>
      <c r="AB234" t="s">
        <v>2728</v>
      </c>
      <c r="AC234" s="4" t="str">
        <f>VLOOKUP(Table136[[#This Row],[Capacitance]],Values!A$13:B$50,2,0)</f>
        <v>STOCK</v>
      </c>
      <c r="AE234" s="4" t="str">
        <f>CONCATENATE(Table136[[#This Row],[Capacitance]],Table136[[#This Row],[Stock]])</f>
        <v>10ÂuF</v>
      </c>
    </row>
    <row r="235" spans="1:31" hidden="1">
      <c r="A235" t="s">
        <v>2715</v>
      </c>
      <c r="B235" t="s">
        <v>2806</v>
      </c>
      <c r="C235" t="s">
        <v>3617</v>
      </c>
      <c r="D235" t="s">
        <v>3618</v>
      </c>
      <c r="E235" t="s">
        <v>2719</v>
      </c>
      <c r="F235" t="s">
        <v>3619</v>
      </c>
      <c r="G235">
        <v>2189</v>
      </c>
      <c r="H235">
        <v>0</v>
      </c>
      <c r="I235">
        <v>0.97</v>
      </c>
      <c r="J235">
        <v>0</v>
      </c>
      <c r="K235">
        <v>1</v>
      </c>
      <c r="L235" t="s">
        <v>2721</v>
      </c>
      <c r="M235" t="s">
        <v>2722</v>
      </c>
      <c r="N235" t="s">
        <v>6775</v>
      </c>
      <c r="O235" t="s">
        <v>37</v>
      </c>
      <c r="P235" t="s">
        <v>38</v>
      </c>
      <c r="Q235" t="s">
        <v>1060</v>
      </c>
      <c r="R235" t="s">
        <v>2723</v>
      </c>
      <c r="S235" t="s">
        <v>41</v>
      </c>
      <c r="T235" t="s">
        <v>42</v>
      </c>
      <c r="U235" t="s">
        <v>43</v>
      </c>
      <c r="V235" t="s">
        <v>2724</v>
      </c>
      <c r="W235" t="s">
        <v>2809</v>
      </c>
      <c r="X235" t="s">
        <v>2810</v>
      </c>
      <c r="Y235" t="s">
        <v>43</v>
      </c>
      <c r="Z235" t="s">
        <v>3107</v>
      </c>
      <c r="AA235" t="s">
        <v>43</v>
      </c>
      <c r="AB235" t="s">
        <v>2728</v>
      </c>
      <c r="AC235" s="4" t="e">
        <f>VLOOKUP(Table136[[#This Row],[Capacitance]],Values!A$13:B$50,2,0)</f>
        <v>#N/A</v>
      </c>
      <c r="AE235" s="4" t="str">
        <f>CONCATENATE(Table136[[#This Row],[Capacitance]],Table136[[#This Row],[Stock]])</f>
        <v>6.8ÂuF</v>
      </c>
    </row>
    <row r="236" spans="1:31" hidden="1">
      <c r="A236" t="s">
        <v>2715</v>
      </c>
      <c r="B236" t="s">
        <v>2806</v>
      </c>
      <c r="C236" t="s">
        <v>3620</v>
      </c>
      <c r="D236" t="s">
        <v>3621</v>
      </c>
      <c r="E236" t="s">
        <v>2719</v>
      </c>
      <c r="F236" t="s">
        <v>3619</v>
      </c>
      <c r="G236">
        <v>1360</v>
      </c>
      <c r="H236">
        <v>0</v>
      </c>
      <c r="I236">
        <v>0.97</v>
      </c>
      <c r="J236">
        <v>0</v>
      </c>
      <c r="K236">
        <v>1</v>
      </c>
      <c r="L236" t="s">
        <v>2721</v>
      </c>
      <c r="M236" t="s">
        <v>2722</v>
      </c>
      <c r="N236" t="s">
        <v>6775</v>
      </c>
      <c r="O236" t="s">
        <v>37</v>
      </c>
      <c r="P236" t="s">
        <v>38</v>
      </c>
      <c r="Q236" t="s">
        <v>1060</v>
      </c>
      <c r="R236" t="s">
        <v>2723</v>
      </c>
      <c r="S236" t="s">
        <v>41</v>
      </c>
      <c r="T236" t="s">
        <v>42</v>
      </c>
      <c r="U236" t="s">
        <v>43</v>
      </c>
      <c r="V236" t="s">
        <v>2724</v>
      </c>
      <c r="W236" t="s">
        <v>2809</v>
      </c>
      <c r="X236" t="s">
        <v>2810</v>
      </c>
      <c r="Y236" t="s">
        <v>43</v>
      </c>
      <c r="Z236" t="s">
        <v>2727</v>
      </c>
      <c r="AA236" t="s">
        <v>43</v>
      </c>
      <c r="AB236" t="s">
        <v>2728</v>
      </c>
      <c r="AC236" s="4" t="e">
        <f>VLOOKUP(Table136[[#This Row],[Capacitance]],Values!A$13:B$50,2,0)</f>
        <v>#N/A</v>
      </c>
      <c r="AE236" s="4" t="str">
        <f>CONCATENATE(Table136[[#This Row],[Capacitance]],Table136[[#This Row],[Stock]])</f>
        <v>6.8ÂuF</v>
      </c>
    </row>
    <row r="237" spans="1:31" hidden="1">
      <c r="A237" t="s">
        <v>2715</v>
      </c>
      <c r="B237" t="s">
        <v>2794</v>
      </c>
      <c r="C237" t="s">
        <v>4148</v>
      </c>
      <c r="D237" t="s">
        <v>4149</v>
      </c>
      <c r="E237" t="s">
        <v>2719</v>
      </c>
      <c r="F237" t="s">
        <v>3125</v>
      </c>
      <c r="G237">
        <v>1489</v>
      </c>
      <c r="H237">
        <v>0</v>
      </c>
      <c r="I237">
        <v>0.71</v>
      </c>
      <c r="J237">
        <v>0</v>
      </c>
      <c r="K237">
        <v>1</v>
      </c>
      <c r="L237" t="s">
        <v>2721</v>
      </c>
      <c r="M237" t="s">
        <v>2722</v>
      </c>
      <c r="N237" t="s">
        <v>6748</v>
      </c>
      <c r="O237" t="s">
        <v>37</v>
      </c>
      <c r="P237" t="s">
        <v>78</v>
      </c>
      <c r="Q237" t="s">
        <v>54</v>
      </c>
      <c r="R237" t="s">
        <v>2723</v>
      </c>
      <c r="S237" t="s">
        <v>55</v>
      </c>
      <c r="T237" t="s">
        <v>42</v>
      </c>
      <c r="U237" t="s">
        <v>43</v>
      </c>
      <c r="V237" t="s">
        <v>2724</v>
      </c>
      <c r="W237" t="s">
        <v>2798</v>
      </c>
      <c r="X237" t="s">
        <v>2799</v>
      </c>
      <c r="Y237" t="s">
        <v>43</v>
      </c>
      <c r="Z237" t="s">
        <v>3107</v>
      </c>
      <c r="AA237" t="s">
        <v>43</v>
      </c>
      <c r="AB237" t="s">
        <v>2728</v>
      </c>
      <c r="AC237" s="4" t="str">
        <f>VLOOKUP(Table136[[#This Row],[Capacitance]],Values!A$13:B$50,2,0)</f>
        <v>STOCK</v>
      </c>
      <c r="AE237" s="4" t="str">
        <f>CONCATENATE(Table136[[#This Row],[Capacitance]],Table136[[#This Row],[Stock]])</f>
        <v>10ÂuF</v>
      </c>
    </row>
    <row r="238" spans="1:31" hidden="1">
      <c r="A238" t="s">
        <v>2715</v>
      </c>
      <c r="B238" t="s">
        <v>3135</v>
      </c>
      <c r="C238" t="s">
        <v>3624</v>
      </c>
      <c r="D238" t="s">
        <v>3625</v>
      </c>
      <c r="E238" t="s">
        <v>2719</v>
      </c>
      <c r="F238" t="s">
        <v>3626</v>
      </c>
      <c r="G238">
        <v>1529</v>
      </c>
      <c r="H238">
        <v>0</v>
      </c>
      <c r="I238">
        <v>1.08</v>
      </c>
      <c r="J238">
        <v>0</v>
      </c>
      <c r="K238">
        <v>1</v>
      </c>
      <c r="L238" t="s">
        <v>2721</v>
      </c>
      <c r="M238" t="s">
        <v>2722</v>
      </c>
      <c r="N238" t="s">
        <v>6776</v>
      </c>
      <c r="O238" t="s">
        <v>52</v>
      </c>
      <c r="P238" t="s">
        <v>83</v>
      </c>
      <c r="Q238" t="s">
        <v>54</v>
      </c>
      <c r="R238" t="s">
        <v>2723</v>
      </c>
      <c r="S238" t="s">
        <v>55</v>
      </c>
      <c r="T238" t="s">
        <v>42</v>
      </c>
      <c r="U238" t="s">
        <v>43</v>
      </c>
      <c r="V238" t="s">
        <v>2724</v>
      </c>
      <c r="W238" t="s">
        <v>3139</v>
      </c>
      <c r="X238" t="s">
        <v>3140</v>
      </c>
      <c r="Y238" t="s">
        <v>43</v>
      </c>
      <c r="Z238" t="s">
        <v>3107</v>
      </c>
      <c r="AA238" t="s">
        <v>43</v>
      </c>
      <c r="AB238" t="s">
        <v>2728</v>
      </c>
      <c r="AC238" s="4" t="str">
        <f>VLOOKUP(Table136[[#This Row],[Capacitance]],Values!A$13:B$50,2,0)</f>
        <v>STOCK</v>
      </c>
      <c r="AE238" s="4" t="str">
        <f>CONCATENATE(Table136[[#This Row],[Capacitance]],Table136[[#This Row],[Stock]])</f>
        <v>15ÂuF</v>
      </c>
    </row>
    <row r="239" spans="1:31" hidden="1">
      <c r="A239" t="s">
        <v>2715</v>
      </c>
      <c r="B239" t="s">
        <v>2806</v>
      </c>
      <c r="C239" t="s">
        <v>4156</v>
      </c>
      <c r="D239" t="s">
        <v>4157</v>
      </c>
      <c r="E239" t="s">
        <v>2719</v>
      </c>
      <c r="F239" t="s">
        <v>3488</v>
      </c>
      <c r="G239">
        <v>1998</v>
      </c>
      <c r="H239">
        <v>0</v>
      </c>
      <c r="I239">
        <v>0.79</v>
      </c>
      <c r="J239">
        <v>0</v>
      </c>
      <c r="K239">
        <v>1</v>
      </c>
      <c r="L239" t="s">
        <v>2721</v>
      </c>
      <c r="M239" t="s">
        <v>2722</v>
      </c>
      <c r="N239" t="s">
        <v>6748</v>
      </c>
      <c r="O239" t="s">
        <v>52</v>
      </c>
      <c r="P239" t="s">
        <v>78</v>
      </c>
      <c r="Q239" t="s">
        <v>54</v>
      </c>
      <c r="R239" t="s">
        <v>2723</v>
      </c>
      <c r="S239" t="s">
        <v>55</v>
      </c>
      <c r="T239" t="s">
        <v>42</v>
      </c>
      <c r="U239" t="s">
        <v>43</v>
      </c>
      <c r="V239" t="s">
        <v>2724</v>
      </c>
      <c r="W239" t="s">
        <v>2809</v>
      </c>
      <c r="X239" t="s">
        <v>2810</v>
      </c>
      <c r="Y239" t="s">
        <v>43</v>
      </c>
      <c r="Z239" t="s">
        <v>2727</v>
      </c>
      <c r="AA239" t="s">
        <v>43</v>
      </c>
      <c r="AB239" t="s">
        <v>2728</v>
      </c>
      <c r="AC239" s="4" t="str">
        <f>VLOOKUP(Table136[[#This Row],[Capacitance]],Values!A$13:B$50,2,0)</f>
        <v>STOCK</v>
      </c>
      <c r="AE239" s="4" t="str">
        <f>CONCATENATE(Table136[[#This Row],[Capacitance]],Table136[[#This Row],[Stock]])</f>
        <v>10ÂuF</v>
      </c>
    </row>
    <row r="240" spans="1:31" hidden="1">
      <c r="A240" t="s">
        <v>2715</v>
      </c>
      <c r="B240" t="s">
        <v>3135</v>
      </c>
      <c r="C240" t="s">
        <v>3629</v>
      </c>
      <c r="D240" t="s">
        <v>3630</v>
      </c>
      <c r="E240" t="s">
        <v>2719</v>
      </c>
      <c r="F240" t="s">
        <v>3631</v>
      </c>
      <c r="G240">
        <v>1051</v>
      </c>
      <c r="H240">
        <v>0</v>
      </c>
      <c r="I240">
        <v>1.48</v>
      </c>
      <c r="J240">
        <v>0</v>
      </c>
      <c r="K240">
        <v>1</v>
      </c>
      <c r="L240" t="s">
        <v>2721</v>
      </c>
      <c r="M240" t="s">
        <v>2722</v>
      </c>
      <c r="N240" t="s">
        <v>6777</v>
      </c>
      <c r="O240" t="s">
        <v>52</v>
      </c>
      <c r="P240" t="s">
        <v>78</v>
      </c>
      <c r="Q240" t="s">
        <v>39</v>
      </c>
      <c r="R240" t="s">
        <v>2723</v>
      </c>
      <c r="S240" t="s">
        <v>41</v>
      </c>
      <c r="T240" t="s">
        <v>42</v>
      </c>
      <c r="U240" t="s">
        <v>43</v>
      </c>
      <c r="V240" t="s">
        <v>2724</v>
      </c>
      <c r="W240" t="s">
        <v>3139</v>
      </c>
      <c r="X240" t="s">
        <v>3140</v>
      </c>
      <c r="Y240" t="s">
        <v>43</v>
      </c>
      <c r="Z240" t="s">
        <v>3107</v>
      </c>
      <c r="AA240" t="s">
        <v>43</v>
      </c>
      <c r="AB240" t="s">
        <v>2728</v>
      </c>
      <c r="AC240" s="4" t="str">
        <f>VLOOKUP(Table136[[#This Row],[Capacitance]],Values!A$13:B$50,2,0)</f>
        <v>STOCK</v>
      </c>
      <c r="AE240" s="4" t="str">
        <f>CONCATENATE(Table136[[#This Row],[Capacitance]],Table136[[#This Row],[Stock]])</f>
        <v>33ÂuF</v>
      </c>
    </row>
    <row r="241" spans="1:31" hidden="1">
      <c r="A241" t="s">
        <v>2715</v>
      </c>
      <c r="B241" t="s">
        <v>2806</v>
      </c>
      <c r="C241" t="s">
        <v>4160</v>
      </c>
      <c r="D241" t="s">
        <v>4161</v>
      </c>
      <c r="E241" t="s">
        <v>2719</v>
      </c>
      <c r="F241" t="s">
        <v>3488</v>
      </c>
      <c r="G241">
        <v>1990</v>
      </c>
      <c r="H241">
        <v>0</v>
      </c>
      <c r="I241">
        <v>0.79</v>
      </c>
      <c r="J241">
        <v>0</v>
      </c>
      <c r="K241">
        <v>1</v>
      </c>
      <c r="L241" t="s">
        <v>2721</v>
      </c>
      <c r="M241" t="s">
        <v>2722</v>
      </c>
      <c r="N241" t="s">
        <v>6748</v>
      </c>
      <c r="O241" t="s">
        <v>52</v>
      </c>
      <c r="P241" t="s">
        <v>78</v>
      </c>
      <c r="Q241" t="s">
        <v>54</v>
      </c>
      <c r="R241" t="s">
        <v>2723</v>
      </c>
      <c r="S241" t="s">
        <v>55</v>
      </c>
      <c r="T241" t="s">
        <v>42</v>
      </c>
      <c r="U241" t="s">
        <v>43</v>
      </c>
      <c r="V241" t="s">
        <v>2724</v>
      </c>
      <c r="W241" t="s">
        <v>2809</v>
      </c>
      <c r="X241" t="s">
        <v>2810</v>
      </c>
      <c r="Y241" t="s">
        <v>43</v>
      </c>
      <c r="Z241" t="s">
        <v>3107</v>
      </c>
      <c r="AA241" t="s">
        <v>43</v>
      </c>
      <c r="AB241" t="s">
        <v>2728</v>
      </c>
      <c r="AC241" s="4" t="str">
        <f>VLOOKUP(Table136[[#This Row],[Capacitance]],Values!A$13:B$50,2,0)</f>
        <v>STOCK</v>
      </c>
      <c r="AE241" s="4" t="str">
        <f>CONCATENATE(Table136[[#This Row],[Capacitance]],Table136[[#This Row],[Stock]])</f>
        <v>10ÂuF</v>
      </c>
    </row>
    <row r="242" spans="1:31" hidden="1">
      <c r="A242" t="s">
        <v>2715</v>
      </c>
      <c r="B242" t="s">
        <v>2806</v>
      </c>
      <c r="C242" t="s">
        <v>4168</v>
      </c>
      <c r="D242" t="s">
        <v>4169</v>
      </c>
      <c r="E242" t="s">
        <v>2719</v>
      </c>
      <c r="F242" t="s">
        <v>3125</v>
      </c>
      <c r="G242">
        <v>1884</v>
      </c>
      <c r="H242">
        <v>0</v>
      </c>
      <c r="I242">
        <v>0.79</v>
      </c>
      <c r="J242">
        <v>0</v>
      </c>
      <c r="K242">
        <v>1</v>
      </c>
      <c r="L242" t="s">
        <v>2721</v>
      </c>
      <c r="M242" t="s">
        <v>2722</v>
      </c>
      <c r="N242" t="s">
        <v>6748</v>
      </c>
      <c r="O242" t="s">
        <v>37</v>
      </c>
      <c r="P242" t="s">
        <v>78</v>
      </c>
      <c r="Q242" t="s">
        <v>54</v>
      </c>
      <c r="R242" t="s">
        <v>2723</v>
      </c>
      <c r="S242" t="s">
        <v>55</v>
      </c>
      <c r="T242" t="s">
        <v>42</v>
      </c>
      <c r="U242" t="s">
        <v>43</v>
      </c>
      <c r="V242" t="s">
        <v>2724</v>
      </c>
      <c r="W242" t="s">
        <v>2809</v>
      </c>
      <c r="X242" t="s">
        <v>2810</v>
      </c>
      <c r="Y242" t="s">
        <v>43</v>
      </c>
      <c r="Z242" t="s">
        <v>3107</v>
      </c>
      <c r="AA242" t="s">
        <v>43</v>
      </c>
      <c r="AB242" t="s">
        <v>2728</v>
      </c>
      <c r="AC242" s="4" t="str">
        <f>VLOOKUP(Table136[[#This Row],[Capacitance]],Values!A$13:B$50,2,0)</f>
        <v>STOCK</v>
      </c>
      <c r="AE242" s="4" t="str">
        <f>CONCATENATE(Table136[[#This Row],[Capacitance]],Table136[[#This Row],[Stock]])</f>
        <v>10ÂuF</v>
      </c>
    </row>
    <row r="243" spans="1:31" hidden="1">
      <c r="A243" t="s">
        <v>2715</v>
      </c>
      <c r="B243" t="s">
        <v>3135</v>
      </c>
      <c r="C243" t="s">
        <v>3638</v>
      </c>
      <c r="D243" t="s">
        <v>3639</v>
      </c>
      <c r="E243" t="s">
        <v>2719</v>
      </c>
      <c r="F243" t="s">
        <v>3640</v>
      </c>
      <c r="G243">
        <v>3973</v>
      </c>
      <c r="H243">
        <v>0</v>
      </c>
      <c r="I243">
        <v>1.72</v>
      </c>
      <c r="J243">
        <v>0</v>
      </c>
      <c r="K243">
        <v>1</v>
      </c>
      <c r="L243" t="s">
        <v>2721</v>
      </c>
      <c r="M243" t="s">
        <v>2722</v>
      </c>
      <c r="N243" t="s">
        <v>6773</v>
      </c>
      <c r="O243" t="s">
        <v>52</v>
      </c>
      <c r="P243" t="s">
        <v>64</v>
      </c>
      <c r="Q243" t="s">
        <v>54</v>
      </c>
      <c r="R243" t="s">
        <v>2723</v>
      </c>
      <c r="S243" t="s">
        <v>55</v>
      </c>
      <c r="T243" t="s">
        <v>42</v>
      </c>
      <c r="U243" t="s">
        <v>43</v>
      </c>
      <c r="V243" t="s">
        <v>2724</v>
      </c>
      <c r="W243" t="s">
        <v>3139</v>
      </c>
      <c r="X243" t="s">
        <v>3140</v>
      </c>
      <c r="Y243" t="s">
        <v>43</v>
      </c>
      <c r="Z243" t="s">
        <v>3107</v>
      </c>
      <c r="AA243" t="s">
        <v>43</v>
      </c>
      <c r="AB243" t="s">
        <v>2728</v>
      </c>
      <c r="AC243" s="4" t="str">
        <f>VLOOKUP(Table136[[#This Row],[Capacitance]],Values!A$13:B$50,2,0)</f>
        <v>STOCK</v>
      </c>
      <c r="AE243" s="4" t="str">
        <f>CONCATENATE(Table136[[#This Row],[Capacitance]],Table136[[#This Row],[Stock]])</f>
        <v>47ÂuF</v>
      </c>
    </row>
    <row r="244" spans="1:31" hidden="1">
      <c r="A244" t="s">
        <v>2715</v>
      </c>
      <c r="B244" t="s">
        <v>2789</v>
      </c>
      <c r="C244" t="s">
        <v>4459</v>
      </c>
      <c r="D244" t="s">
        <v>4460</v>
      </c>
      <c r="E244" t="s">
        <v>2719</v>
      </c>
      <c r="F244" t="s">
        <v>3488</v>
      </c>
      <c r="G244">
        <v>272</v>
      </c>
      <c r="H244">
        <v>0</v>
      </c>
      <c r="I244">
        <v>0.46</v>
      </c>
      <c r="J244">
        <v>0</v>
      </c>
      <c r="K244">
        <v>1</v>
      </c>
      <c r="L244" t="s">
        <v>2721</v>
      </c>
      <c r="M244" t="s">
        <v>2722</v>
      </c>
      <c r="N244" t="s">
        <v>6748</v>
      </c>
      <c r="O244" t="s">
        <v>52</v>
      </c>
      <c r="P244" t="s">
        <v>78</v>
      </c>
      <c r="Q244" t="s">
        <v>54</v>
      </c>
      <c r="R244" t="s">
        <v>2723</v>
      </c>
      <c r="S244" t="s">
        <v>55</v>
      </c>
      <c r="T244" t="s">
        <v>42</v>
      </c>
      <c r="U244" t="s">
        <v>43</v>
      </c>
      <c r="V244" t="s">
        <v>2724</v>
      </c>
      <c r="W244" t="s">
        <v>2880</v>
      </c>
      <c r="X244" t="s">
        <v>2726</v>
      </c>
      <c r="Y244" t="s">
        <v>43</v>
      </c>
      <c r="Z244" t="s">
        <v>3107</v>
      </c>
      <c r="AA244" t="s">
        <v>43</v>
      </c>
      <c r="AB244" t="s">
        <v>2728</v>
      </c>
      <c r="AC244" s="4" t="str">
        <f>VLOOKUP(Table136[[#This Row],[Capacitance]],Values!A$13:B$50,2,0)</f>
        <v>STOCK</v>
      </c>
      <c r="AE244" s="4" t="str">
        <f>CONCATENATE(Table136[[#This Row],[Capacitance]],Table136[[#This Row],[Stock]])</f>
        <v>10ÂuF</v>
      </c>
    </row>
    <row r="245" spans="1:31" hidden="1">
      <c r="A245" t="s">
        <v>2715</v>
      </c>
      <c r="B245" t="s">
        <v>3135</v>
      </c>
      <c r="C245" t="s">
        <v>3644</v>
      </c>
      <c r="D245" t="s">
        <v>3645</v>
      </c>
      <c r="E245" t="s">
        <v>2719</v>
      </c>
      <c r="F245" t="s">
        <v>3602</v>
      </c>
      <c r="G245">
        <v>7304</v>
      </c>
      <c r="H245">
        <v>0</v>
      </c>
      <c r="I245">
        <v>1.89</v>
      </c>
      <c r="J245">
        <v>0</v>
      </c>
      <c r="K245">
        <v>1</v>
      </c>
      <c r="L245" t="s">
        <v>2721</v>
      </c>
      <c r="M245" t="s">
        <v>2722</v>
      </c>
      <c r="N245" t="s">
        <v>6771</v>
      </c>
      <c r="O245" t="s">
        <v>52</v>
      </c>
      <c r="P245" t="s">
        <v>53</v>
      </c>
      <c r="Q245" t="s">
        <v>54</v>
      </c>
      <c r="R245" t="s">
        <v>2723</v>
      </c>
      <c r="S245" t="s">
        <v>55</v>
      </c>
      <c r="T245" t="s">
        <v>42</v>
      </c>
      <c r="U245" t="s">
        <v>43</v>
      </c>
      <c r="V245" t="s">
        <v>2724</v>
      </c>
      <c r="W245" t="s">
        <v>3139</v>
      </c>
      <c r="X245" t="s">
        <v>3140</v>
      </c>
      <c r="Y245" t="s">
        <v>43</v>
      </c>
      <c r="Z245" t="s">
        <v>3107</v>
      </c>
      <c r="AA245" t="s">
        <v>43</v>
      </c>
      <c r="AB245" t="s">
        <v>2728</v>
      </c>
      <c r="AC245" s="4" t="str">
        <f>VLOOKUP(Table136[[#This Row],[Capacitance]],Values!A$13:B$50,2,0)</f>
        <v>STOCK</v>
      </c>
      <c r="AE245" s="4" t="str">
        <f>CONCATENATE(Table136[[#This Row],[Capacitance]],Table136[[#This Row],[Stock]])</f>
        <v>100ÂuF</v>
      </c>
    </row>
    <row r="246" spans="1:31" hidden="1">
      <c r="A246" t="s">
        <v>2715</v>
      </c>
      <c r="B246" t="s">
        <v>2716</v>
      </c>
      <c r="C246" t="s">
        <v>2811</v>
      </c>
      <c r="D246" t="s">
        <v>2812</v>
      </c>
      <c r="E246" t="s">
        <v>2719</v>
      </c>
      <c r="F246" t="s">
        <v>2813</v>
      </c>
      <c r="G246">
        <v>1969</v>
      </c>
      <c r="H246">
        <v>0</v>
      </c>
      <c r="I246">
        <v>0.28999999999999998</v>
      </c>
      <c r="J246">
        <v>0</v>
      </c>
      <c r="K246">
        <v>1</v>
      </c>
      <c r="L246" t="s">
        <v>2721</v>
      </c>
      <c r="M246" t="s">
        <v>2722</v>
      </c>
      <c r="N246" t="s">
        <v>524</v>
      </c>
      <c r="O246" t="s">
        <v>72</v>
      </c>
      <c r="P246" t="s">
        <v>38</v>
      </c>
      <c r="Q246" t="s">
        <v>73</v>
      </c>
      <c r="R246" t="s">
        <v>2723</v>
      </c>
      <c r="S246" t="s">
        <v>41</v>
      </c>
      <c r="T246" t="s">
        <v>42</v>
      </c>
      <c r="U246" t="s">
        <v>43</v>
      </c>
      <c r="V246" t="s">
        <v>2724</v>
      </c>
      <c r="W246" t="s">
        <v>2725</v>
      </c>
      <c r="X246" t="s">
        <v>2726</v>
      </c>
      <c r="Y246" t="s">
        <v>43</v>
      </c>
      <c r="Z246" t="s">
        <v>2727</v>
      </c>
      <c r="AA246" t="s">
        <v>43</v>
      </c>
      <c r="AB246" t="s">
        <v>2728</v>
      </c>
      <c r="AC246" s="4" t="e">
        <f>VLOOKUP(Table136[[#This Row],[Capacitance]],Values!A$13:B$50,2,0)</f>
        <v>#N/A</v>
      </c>
      <c r="AE246" s="4" t="str">
        <f>CONCATENATE(Table136[[#This Row],[Capacitance]],Table136[[#This Row],[Stock]])</f>
        <v>68pF</v>
      </c>
    </row>
    <row r="247" spans="1:31" hidden="1">
      <c r="A247" t="s">
        <v>2715</v>
      </c>
      <c r="B247" t="s">
        <v>2716</v>
      </c>
      <c r="C247" t="s">
        <v>2814</v>
      </c>
      <c r="D247" t="s">
        <v>2815</v>
      </c>
      <c r="E247" t="s">
        <v>2719</v>
      </c>
      <c r="F247" t="s">
        <v>2816</v>
      </c>
      <c r="G247">
        <v>1271</v>
      </c>
      <c r="H247">
        <v>0</v>
      </c>
      <c r="I247">
        <v>0.28999999999999998</v>
      </c>
      <c r="J247">
        <v>0</v>
      </c>
      <c r="K247">
        <v>1</v>
      </c>
      <c r="L247" t="s">
        <v>2721</v>
      </c>
      <c r="M247" t="s">
        <v>2722</v>
      </c>
      <c r="N247" t="s">
        <v>1285</v>
      </c>
      <c r="O247" t="s">
        <v>1278</v>
      </c>
      <c r="P247" t="s">
        <v>38</v>
      </c>
      <c r="Q247" t="s">
        <v>73</v>
      </c>
      <c r="R247" t="s">
        <v>2723</v>
      </c>
      <c r="S247" t="s">
        <v>41</v>
      </c>
      <c r="T247" t="s">
        <v>42</v>
      </c>
      <c r="U247" t="s">
        <v>43</v>
      </c>
      <c r="V247" t="s">
        <v>2724</v>
      </c>
      <c r="W247" t="s">
        <v>2725</v>
      </c>
      <c r="X247" t="s">
        <v>2726</v>
      </c>
      <c r="Y247" t="s">
        <v>43</v>
      </c>
      <c r="Z247" t="s">
        <v>2727</v>
      </c>
      <c r="AA247" t="s">
        <v>43</v>
      </c>
      <c r="AB247" t="s">
        <v>2728</v>
      </c>
      <c r="AC247" s="4" t="e">
        <f>VLOOKUP(Table136[[#This Row],[Capacitance]],Values!A$13:B$50,2,0)</f>
        <v>#N/A</v>
      </c>
      <c r="AE247" s="4" t="str">
        <f>CONCATENATE(Table136[[#This Row],[Capacitance]],Table136[[#This Row],[Stock]])</f>
        <v>9pF</v>
      </c>
    </row>
    <row r="248" spans="1:31" hidden="1">
      <c r="A248" t="s">
        <v>2715</v>
      </c>
      <c r="B248" t="s">
        <v>2716</v>
      </c>
      <c r="C248" t="s">
        <v>2817</v>
      </c>
      <c r="D248" t="s">
        <v>2818</v>
      </c>
      <c r="E248" t="s">
        <v>2719</v>
      </c>
      <c r="F248" t="s">
        <v>2819</v>
      </c>
      <c r="G248">
        <v>2647</v>
      </c>
      <c r="H248">
        <v>0</v>
      </c>
      <c r="I248">
        <v>0.3</v>
      </c>
      <c r="J248">
        <v>0</v>
      </c>
      <c r="K248">
        <v>1</v>
      </c>
      <c r="L248" t="s">
        <v>2721</v>
      </c>
      <c r="M248" t="s">
        <v>2722</v>
      </c>
      <c r="N248" t="s">
        <v>1284</v>
      </c>
      <c r="O248" t="s">
        <v>1278</v>
      </c>
      <c r="P248" t="s">
        <v>38</v>
      </c>
      <c r="Q248" t="s">
        <v>73</v>
      </c>
      <c r="R248" t="s">
        <v>2723</v>
      </c>
      <c r="S248" t="s">
        <v>41</v>
      </c>
      <c r="T248" t="s">
        <v>42</v>
      </c>
      <c r="U248" t="s">
        <v>43</v>
      </c>
      <c r="V248" t="s">
        <v>2724</v>
      </c>
      <c r="W248" t="s">
        <v>2725</v>
      </c>
      <c r="X248" t="s">
        <v>2726</v>
      </c>
      <c r="Y248" t="s">
        <v>43</v>
      </c>
      <c r="Z248" t="s">
        <v>2727</v>
      </c>
      <c r="AA248" t="s">
        <v>43</v>
      </c>
      <c r="AB248" t="s">
        <v>2728</v>
      </c>
      <c r="AC248" s="4" t="e">
        <f>VLOOKUP(Table136[[#This Row],[Capacitance]],Values!A$13:B$50,2,0)</f>
        <v>#N/A</v>
      </c>
      <c r="AE248" s="4" t="str">
        <f>CONCATENATE(Table136[[#This Row],[Capacitance]],Table136[[#This Row],[Stock]])</f>
        <v>8pF</v>
      </c>
    </row>
    <row r="249" spans="1:31" hidden="1">
      <c r="A249" t="s">
        <v>2715</v>
      </c>
      <c r="B249" t="s">
        <v>2716</v>
      </c>
      <c r="C249" t="s">
        <v>3646</v>
      </c>
      <c r="D249" t="s">
        <v>3647</v>
      </c>
      <c r="E249" t="s">
        <v>2719</v>
      </c>
      <c r="F249" t="s">
        <v>3219</v>
      </c>
      <c r="G249">
        <v>1867</v>
      </c>
      <c r="H249">
        <v>0</v>
      </c>
      <c r="I249">
        <v>0.3</v>
      </c>
      <c r="J249">
        <v>0</v>
      </c>
      <c r="K249">
        <v>1</v>
      </c>
      <c r="L249" t="s">
        <v>2721</v>
      </c>
      <c r="M249" t="s">
        <v>2722</v>
      </c>
      <c r="N249" t="s">
        <v>95</v>
      </c>
      <c r="O249" t="s">
        <v>37</v>
      </c>
      <c r="P249" t="s">
        <v>38</v>
      </c>
      <c r="Q249" t="s">
        <v>39</v>
      </c>
      <c r="R249" t="s">
        <v>2723</v>
      </c>
      <c r="S249" t="s">
        <v>41</v>
      </c>
      <c r="T249" t="s">
        <v>42</v>
      </c>
      <c r="U249" t="s">
        <v>43</v>
      </c>
      <c r="V249" t="s">
        <v>2724</v>
      </c>
      <c r="W249" t="s">
        <v>2725</v>
      </c>
      <c r="X249" t="s">
        <v>2726</v>
      </c>
      <c r="Y249" t="s">
        <v>43</v>
      </c>
      <c r="Z249" t="s">
        <v>2727</v>
      </c>
      <c r="AA249" t="s">
        <v>43</v>
      </c>
      <c r="AB249" t="s">
        <v>2728</v>
      </c>
      <c r="AC249" s="4" t="e">
        <f>VLOOKUP(Table136[[#This Row],[Capacitance]],Values!A$13:B$50,2,0)</f>
        <v>#N/A</v>
      </c>
      <c r="AE249" s="4" t="str">
        <f>CONCATENATE(Table136[[#This Row],[Capacitance]],Table136[[#This Row],[Stock]])</f>
        <v>6800pF</v>
      </c>
    </row>
    <row r="250" spans="1:31" hidden="1">
      <c r="A250" t="s">
        <v>2715</v>
      </c>
      <c r="B250" t="s">
        <v>2716</v>
      </c>
      <c r="C250" t="s">
        <v>3648</v>
      </c>
      <c r="D250" t="s">
        <v>3649</v>
      </c>
      <c r="E250" t="s">
        <v>2719</v>
      </c>
      <c r="F250" t="s">
        <v>2731</v>
      </c>
      <c r="G250">
        <v>1418</v>
      </c>
      <c r="H250">
        <v>0</v>
      </c>
      <c r="I250">
        <v>0.3</v>
      </c>
      <c r="J250">
        <v>0</v>
      </c>
      <c r="K250">
        <v>1</v>
      </c>
      <c r="L250" t="s">
        <v>2721</v>
      </c>
      <c r="M250" t="s">
        <v>2722</v>
      </c>
      <c r="N250" t="s">
        <v>500</v>
      </c>
      <c r="O250" t="s">
        <v>72</v>
      </c>
      <c r="P250" t="s">
        <v>38</v>
      </c>
      <c r="Q250" t="s">
        <v>73</v>
      </c>
      <c r="R250" t="s">
        <v>2723</v>
      </c>
      <c r="S250" t="s">
        <v>41</v>
      </c>
      <c r="T250" t="s">
        <v>42</v>
      </c>
      <c r="U250" t="s">
        <v>43</v>
      </c>
      <c r="V250" t="s">
        <v>2724</v>
      </c>
      <c r="W250" t="s">
        <v>2725</v>
      </c>
      <c r="X250" t="s">
        <v>2726</v>
      </c>
      <c r="Y250" t="s">
        <v>43</v>
      </c>
      <c r="Z250" t="s">
        <v>3107</v>
      </c>
      <c r="AA250" t="s">
        <v>43</v>
      </c>
      <c r="AB250" t="s">
        <v>2728</v>
      </c>
      <c r="AC250" s="4" t="e">
        <f>VLOOKUP(Table136[[#This Row],[Capacitance]],Values!A$13:B$50,2,0)</f>
        <v>#N/A</v>
      </c>
      <c r="AE250" s="4" t="str">
        <f>CONCATENATE(Table136[[#This Row],[Capacitance]],Table136[[#This Row],[Stock]])</f>
        <v>56pF</v>
      </c>
    </row>
    <row r="251" spans="1:31" hidden="1">
      <c r="A251" t="s">
        <v>2715</v>
      </c>
      <c r="B251" t="s">
        <v>2716</v>
      </c>
      <c r="C251" t="s">
        <v>2820</v>
      </c>
      <c r="D251" t="s">
        <v>2821</v>
      </c>
      <c r="E251" t="s">
        <v>2719</v>
      </c>
      <c r="F251" t="s">
        <v>2822</v>
      </c>
      <c r="G251">
        <v>1330</v>
      </c>
      <c r="H251">
        <v>0</v>
      </c>
      <c r="I251">
        <v>0.3</v>
      </c>
      <c r="J251">
        <v>0</v>
      </c>
      <c r="K251">
        <v>1</v>
      </c>
      <c r="L251" t="s">
        <v>2721</v>
      </c>
      <c r="M251" t="s">
        <v>2722</v>
      </c>
      <c r="N251" t="s">
        <v>918</v>
      </c>
      <c r="O251" t="s">
        <v>72</v>
      </c>
      <c r="P251" t="s">
        <v>38</v>
      </c>
      <c r="Q251" t="s">
        <v>73</v>
      </c>
      <c r="R251" t="s">
        <v>2723</v>
      </c>
      <c r="S251" t="s">
        <v>41</v>
      </c>
      <c r="T251" t="s">
        <v>42</v>
      </c>
      <c r="U251" t="s">
        <v>43</v>
      </c>
      <c r="V251" t="s">
        <v>2724</v>
      </c>
      <c r="W251" t="s">
        <v>2725</v>
      </c>
      <c r="X251" t="s">
        <v>2726</v>
      </c>
      <c r="Y251" t="s">
        <v>43</v>
      </c>
      <c r="Z251" t="s">
        <v>2727</v>
      </c>
      <c r="AA251" t="s">
        <v>43</v>
      </c>
      <c r="AB251" t="s">
        <v>2728</v>
      </c>
      <c r="AC251" s="4" t="e">
        <f>VLOOKUP(Table136[[#This Row],[Capacitance]],Values!A$13:B$50,2,0)</f>
        <v>#N/A</v>
      </c>
      <c r="AE251" s="4" t="str">
        <f>CONCATENATE(Table136[[#This Row],[Capacitance]],Table136[[#This Row],[Stock]])</f>
        <v>82pF</v>
      </c>
    </row>
    <row r="252" spans="1:31" hidden="1">
      <c r="A252" t="s">
        <v>2715</v>
      </c>
      <c r="B252" t="s">
        <v>2716</v>
      </c>
      <c r="C252" t="s">
        <v>2823</v>
      </c>
      <c r="D252" t="s">
        <v>2824</v>
      </c>
      <c r="E252" t="s">
        <v>2719</v>
      </c>
      <c r="F252" t="s">
        <v>2825</v>
      </c>
      <c r="G252">
        <v>1293</v>
      </c>
      <c r="H252">
        <v>0</v>
      </c>
      <c r="I252">
        <v>0.3</v>
      </c>
      <c r="J252">
        <v>0</v>
      </c>
      <c r="K252">
        <v>1</v>
      </c>
      <c r="L252" t="s">
        <v>2721</v>
      </c>
      <c r="M252" t="s">
        <v>2722</v>
      </c>
      <c r="N252" t="s">
        <v>1282</v>
      </c>
      <c r="O252" t="s">
        <v>1278</v>
      </c>
      <c r="P252" t="s">
        <v>38</v>
      </c>
      <c r="Q252" t="s">
        <v>73</v>
      </c>
      <c r="R252" t="s">
        <v>2723</v>
      </c>
      <c r="S252" t="s">
        <v>41</v>
      </c>
      <c r="T252" t="s">
        <v>42</v>
      </c>
      <c r="U252" t="s">
        <v>43</v>
      </c>
      <c r="V252" t="s">
        <v>2724</v>
      </c>
      <c r="W252" t="s">
        <v>2725</v>
      </c>
      <c r="X252" t="s">
        <v>2726</v>
      </c>
      <c r="Y252" t="s">
        <v>43</v>
      </c>
      <c r="Z252" t="s">
        <v>2727</v>
      </c>
      <c r="AA252" t="s">
        <v>43</v>
      </c>
      <c r="AB252" t="s">
        <v>2728</v>
      </c>
      <c r="AC252" s="4" t="e">
        <f>VLOOKUP(Table136[[#This Row],[Capacitance]],Values!A$13:B$50,2,0)</f>
        <v>#N/A</v>
      </c>
      <c r="AE252" s="4" t="str">
        <f>CONCATENATE(Table136[[#This Row],[Capacitance]],Table136[[#This Row],[Stock]])</f>
        <v>7pF</v>
      </c>
    </row>
    <row r="253" spans="1:31" hidden="1">
      <c r="A253" t="s">
        <v>2715</v>
      </c>
      <c r="B253" t="s">
        <v>2716</v>
      </c>
      <c r="C253" t="s">
        <v>3650</v>
      </c>
      <c r="D253" t="s">
        <v>3651</v>
      </c>
      <c r="E253" t="s">
        <v>2719</v>
      </c>
      <c r="F253" t="s">
        <v>3652</v>
      </c>
      <c r="G253">
        <v>1229</v>
      </c>
      <c r="H253">
        <v>0</v>
      </c>
      <c r="I253">
        <v>0.3</v>
      </c>
      <c r="J253">
        <v>0</v>
      </c>
      <c r="K253">
        <v>1</v>
      </c>
      <c r="L253" t="s">
        <v>2721</v>
      </c>
      <c r="M253" t="s">
        <v>2722</v>
      </c>
      <c r="N253" t="s">
        <v>230</v>
      </c>
      <c r="O253" t="s">
        <v>37</v>
      </c>
      <c r="P253" t="s">
        <v>38</v>
      </c>
      <c r="Q253" t="s">
        <v>39</v>
      </c>
      <c r="R253" t="s">
        <v>2723</v>
      </c>
      <c r="S253" t="s">
        <v>41</v>
      </c>
      <c r="T253" t="s">
        <v>42</v>
      </c>
      <c r="U253" t="s">
        <v>43</v>
      </c>
      <c r="V253" t="s">
        <v>2724</v>
      </c>
      <c r="W253" t="s">
        <v>2725</v>
      </c>
      <c r="X253" t="s">
        <v>2726</v>
      </c>
      <c r="Y253" t="s">
        <v>43</v>
      </c>
      <c r="Z253" t="s">
        <v>2727</v>
      </c>
      <c r="AA253" t="s">
        <v>43</v>
      </c>
      <c r="AB253" t="s">
        <v>2728</v>
      </c>
      <c r="AC253" s="4" t="e">
        <f>VLOOKUP(Table136[[#This Row],[Capacitance]],Values!A$13:B$50,2,0)</f>
        <v>#N/A</v>
      </c>
      <c r="AE253" s="4" t="str">
        <f>CONCATENATE(Table136[[#This Row],[Capacitance]],Table136[[#This Row],[Stock]])</f>
        <v>1500pF</v>
      </c>
    </row>
    <row r="254" spans="1:31" hidden="1">
      <c r="A254" t="s">
        <v>2715</v>
      </c>
      <c r="B254" t="s">
        <v>2716</v>
      </c>
      <c r="C254" t="s">
        <v>2826</v>
      </c>
      <c r="D254" t="s">
        <v>2827</v>
      </c>
      <c r="E254" t="s">
        <v>2719</v>
      </c>
      <c r="F254" t="s">
        <v>2828</v>
      </c>
      <c r="G254">
        <v>1182</v>
      </c>
      <c r="H254">
        <v>0</v>
      </c>
      <c r="I254">
        <v>0.3</v>
      </c>
      <c r="J254">
        <v>0</v>
      </c>
      <c r="K254">
        <v>1</v>
      </c>
      <c r="L254" t="s">
        <v>2721</v>
      </c>
      <c r="M254" t="s">
        <v>2722</v>
      </c>
      <c r="N254" t="s">
        <v>255</v>
      </c>
      <c r="O254" t="s">
        <v>72</v>
      </c>
      <c r="P254" t="s">
        <v>38</v>
      </c>
      <c r="Q254" t="s">
        <v>73</v>
      </c>
      <c r="R254" t="s">
        <v>2723</v>
      </c>
      <c r="S254" t="s">
        <v>41</v>
      </c>
      <c r="T254" t="s">
        <v>42</v>
      </c>
      <c r="U254" t="s">
        <v>43</v>
      </c>
      <c r="V254" t="s">
        <v>2724</v>
      </c>
      <c r="W254" t="s">
        <v>2725</v>
      </c>
      <c r="X254" t="s">
        <v>2726</v>
      </c>
      <c r="Y254" t="s">
        <v>43</v>
      </c>
      <c r="Z254" t="s">
        <v>2727</v>
      </c>
      <c r="AA254" t="s">
        <v>43</v>
      </c>
      <c r="AB254" t="s">
        <v>2728</v>
      </c>
      <c r="AC254" s="4" t="e">
        <f>VLOOKUP(Table136[[#This Row],[Capacitance]],Values!A$13:B$50,2,0)</f>
        <v>#N/A</v>
      </c>
      <c r="AE254" s="4" t="str">
        <f>CONCATENATE(Table136[[#This Row],[Capacitance]],Table136[[#This Row],[Stock]])</f>
        <v>120pF</v>
      </c>
    </row>
    <row r="255" spans="1:31" hidden="1">
      <c r="A255" t="s">
        <v>2793</v>
      </c>
      <c r="B255" t="s">
        <v>2789</v>
      </c>
      <c r="C255" t="s">
        <v>3653</v>
      </c>
      <c r="D255" t="s">
        <v>3654</v>
      </c>
      <c r="E255" t="s">
        <v>2719</v>
      </c>
      <c r="F255" t="s">
        <v>3655</v>
      </c>
      <c r="G255">
        <v>1838</v>
      </c>
      <c r="H255">
        <v>0</v>
      </c>
      <c r="I255">
        <v>0.32</v>
      </c>
      <c r="J255">
        <v>0</v>
      </c>
      <c r="K255">
        <v>1</v>
      </c>
      <c r="L255" t="s">
        <v>2721</v>
      </c>
      <c r="M255" t="s">
        <v>2722</v>
      </c>
      <c r="N255" t="s">
        <v>230</v>
      </c>
      <c r="O255" t="s">
        <v>37</v>
      </c>
      <c r="P255" t="s">
        <v>287</v>
      </c>
      <c r="Q255" t="s">
        <v>39</v>
      </c>
      <c r="R255" t="s">
        <v>2723</v>
      </c>
      <c r="S255" t="s">
        <v>41</v>
      </c>
      <c r="T255" t="s">
        <v>42</v>
      </c>
      <c r="U255" t="s">
        <v>43</v>
      </c>
      <c r="V255" t="s">
        <v>2724</v>
      </c>
      <c r="W255" t="s">
        <v>2792</v>
      </c>
      <c r="X255" t="s">
        <v>2726</v>
      </c>
      <c r="Y255" t="s">
        <v>43</v>
      </c>
      <c r="Z255" t="s">
        <v>3107</v>
      </c>
      <c r="AA255" t="s">
        <v>43</v>
      </c>
      <c r="AB255" t="s">
        <v>2728</v>
      </c>
      <c r="AC255" s="4" t="e">
        <f>VLOOKUP(Table136[[#This Row],[Capacitance]],Values!A$13:B$50,2,0)</f>
        <v>#N/A</v>
      </c>
      <c r="AE255" s="4" t="str">
        <f>CONCATENATE(Table136[[#This Row],[Capacitance]],Table136[[#This Row],[Stock]])</f>
        <v>1500pF</v>
      </c>
    </row>
    <row r="256" spans="1:31" hidden="1">
      <c r="A256" t="s">
        <v>2715</v>
      </c>
      <c r="B256" t="s">
        <v>2716</v>
      </c>
      <c r="C256" t="s">
        <v>3656</v>
      </c>
      <c r="D256" t="s">
        <v>3657</v>
      </c>
      <c r="E256" t="s">
        <v>2719</v>
      </c>
      <c r="F256" t="s">
        <v>3289</v>
      </c>
      <c r="G256">
        <v>1686</v>
      </c>
      <c r="H256">
        <v>0</v>
      </c>
      <c r="I256">
        <v>0.32</v>
      </c>
      <c r="J256">
        <v>0</v>
      </c>
      <c r="K256">
        <v>1</v>
      </c>
      <c r="L256" t="s">
        <v>2721</v>
      </c>
      <c r="M256" t="s">
        <v>2722</v>
      </c>
      <c r="N256" t="s">
        <v>6766</v>
      </c>
      <c r="O256" t="s">
        <v>37</v>
      </c>
      <c r="P256" t="s">
        <v>78</v>
      </c>
      <c r="Q256" t="s">
        <v>39</v>
      </c>
      <c r="R256" t="s">
        <v>2723</v>
      </c>
      <c r="S256" t="s">
        <v>41</v>
      </c>
      <c r="T256" t="s">
        <v>42</v>
      </c>
      <c r="U256" t="s">
        <v>43</v>
      </c>
      <c r="V256" t="s">
        <v>2724</v>
      </c>
      <c r="W256" t="s">
        <v>2725</v>
      </c>
      <c r="X256" t="s">
        <v>2726</v>
      </c>
      <c r="Y256" t="s">
        <v>43</v>
      </c>
      <c r="Z256" t="s">
        <v>3107</v>
      </c>
      <c r="AA256" t="s">
        <v>43</v>
      </c>
      <c r="AB256" t="s">
        <v>2728</v>
      </c>
      <c r="AC256" s="4" t="e">
        <f>VLOOKUP(Table136[[#This Row],[Capacitance]],Values!A$13:B$50,2,0)</f>
        <v>#N/A</v>
      </c>
      <c r="AE256" s="4" t="str">
        <f>CONCATENATE(Table136[[#This Row],[Capacitance]],Table136[[#This Row],[Stock]])</f>
        <v>0.47ÂuF</v>
      </c>
    </row>
    <row r="257" spans="1:31" hidden="1">
      <c r="A257" t="s">
        <v>2715</v>
      </c>
      <c r="B257" t="s">
        <v>2716</v>
      </c>
      <c r="C257" t="s">
        <v>3658</v>
      </c>
      <c r="D257" t="s">
        <v>3659</v>
      </c>
      <c r="E257" t="s">
        <v>2719</v>
      </c>
      <c r="F257" t="s">
        <v>3660</v>
      </c>
      <c r="G257">
        <v>1709</v>
      </c>
      <c r="H257">
        <v>0</v>
      </c>
      <c r="I257">
        <v>0.32</v>
      </c>
      <c r="J257">
        <v>0</v>
      </c>
      <c r="K257">
        <v>1</v>
      </c>
      <c r="L257" t="s">
        <v>2721</v>
      </c>
      <c r="M257" t="s">
        <v>2722</v>
      </c>
      <c r="N257" t="s">
        <v>6768</v>
      </c>
      <c r="O257" t="s">
        <v>37</v>
      </c>
      <c r="P257" t="s">
        <v>78</v>
      </c>
      <c r="Q257" t="s">
        <v>39</v>
      </c>
      <c r="R257" t="s">
        <v>2723</v>
      </c>
      <c r="S257" t="s">
        <v>41</v>
      </c>
      <c r="T257" t="s">
        <v>42</v>
      </c>
      <c r="U257" t="s">
        <v>43</v>
      </c>
      <c r="V257" t="s">
        <v>2724</v>
      </c>
      <c r="W257" t="s">
        <v>2725</v>
      </c>
      <c r="X257" t="s">
        <v>2726</v>
      </c>
      <c r="Y257" t="s">
        <v>43</v>
      </c>
      <c r="Z257" t="s">
        <v>2727</v>
      </c>
      <c r="AA257" t="s">
        <v>43</v>
      </c>
      <c r="AB257" t="s">
        <v>2728</v>
      </c>
      <c r="AC257" s="4" t="e">
        <f>VLOOKUP(Table136[[#This Row],[Capacitance]],Values!A$13:B$50,2,0)</f>
        <v>#N/A</v>
      </c>
      <c r="AE257" s="4" t="str">
        <f>CONCATENATE(Table136[[#This Row],[Capacitance]],Table136[[#This Row],[Stock]])</f>
        <v>0.68ÂuF</v>
      </c>
    </row>
    <row r="258" spans="1:31" hidden="1">
      <c r="A258" t="s">
        <v>2793</v>
      </c>
      <c r="B258" t="s">
        <v>2789</v>
      </c>
      <c r="C258" t="s">
        <v>3661</v>
      </c>
      <c r="D258" t="s">
        <v>3662</v>
      </c>
      <c r="E258" t="s">
        <v>2719</v>
      </c>
      <c r="F258" t="s">
        <v>3663</v>
      </c>
      <c r="G258">
        <v>1476</v>
      </c>
      <c r="H258">
        <v>0</v>
      </c>
      <c r="I258">
        <v>0.32</v>
      </c>
      <c r="J258">
        <v>0</v>
      </c>
      <c r="K258">
        <v>1</v>
      </c>
      <c r="L258" t="s">
        <v>2721</v>
      </c>
      <c r="M258" t="s">
        <v>2722</v>
      </c>
      <c r="N258" t="s">
        <v>6754</v>
      </c>
      <c r="O258" t="s">
        <v>37</v>
      </c>
      <c r="P258" t="s">
        <v>287</v>
      </c>
      <c r="Q258" t="s">
        <v>39</v>
      </c>
      <c r="R258" t="s">
        <v>2723</v>
      </c>
      <c r="S258" t="s">
        <v>41</v>
      </c>
      <c r="T258" t="s">
        <v>42</v>
      </c>
      <c r="U258" t="s">
        <v>43</v>
      </c>
      <c r="V258" t="s">
        <v>2724</v>
      </c>
      <c r="W258" t="s">
        <v>2792</v>
      </c>
      <c r="X258" t="s">
        <v>2726</v>
      </c>
      <c r="Y258" t="s">
        <v>43</v>
      </c>
      <c r="Z258" t="s">
        <v>3107</v>
      </c>
      <c r="AA258" t="s">
        <v>43</v>
      </c>
      <c r="AB258" t="s">
        <v>2728</v>
      </c>
      <c r="AC258" s="4" t="e">
        <f>VLOOKUP(Table136[[#This Row],[Capacitance]],Values!A$13:B$50,2,0)</f>
        <v>#N/A</v>
      </c>
      <c r="AE258" s="4" t="str">
        <f>CONCATENATE(Table136[[#This Row],[Capacitance]],Table136[[#This Row],[Stock]])</f>
        <v>0.015ÂuF</v>
      </c>
    </row>
    <row r="259" spans="1:31" hidden="1">
      <c r="A259" t="s">
        <v>2715</v>
      </c>
      <c r="B259" t="s">
        <v>2806</v>
      </c>
      <c r="C259" t="s">
        <v>4572</v>
      </c>
      <c r="D259" t="s">
        <v>4573</v>
      </c>
      <c r="E259" t="s">
        <v>2719</v>
      </c>
      <c r="F259" t="s">
        <v>3488</v>
      </c>
      <c r="G259">
        <v>76</v>
      </c>
      <c r="H259">
        <v>0</v>
      </c>
      <c r="I259">
        <v>0.63</v>
      </c>
      <c r="J259">
        <v>0</v>
      </c>
      <c r="K259">
        <v>1</v>
      </c>
      <c r="L259" t="s">
        <v>2721</v>
      </c>
      <c r="M259" t="s">
        <v>2722</v>
      </c>
      <c r="N259" t="s">
        <v>6748</v>
      </c>
      <c r="O259" t="s">
        <v>52</v>
      </c>
      <c r="P259" t="s">
        <v>78</v>
      </c>
      <c r="Q259" t="s">
        <v>39</v>
      </c>
      <c r="R259" t="s">
        <v>2723</v>
      </c>
      <c r="S259" t="s">
        <v>41</v>
      </c>
      <c r="T259" t="s">
        <v>42</v>
      </c>
      <c r="U259" t="s">
        <v>43</v>
      </c>
      <c r="V259" t="s">
        <v>2724</v>
      </c>
      <c r="W259" t="s">
        <v>2809</v>
      </c>
      <c r="X259" t="s">
        <v>2810</v>
      </c>
      <c r="Y259" t="s">
        <v>43</v>
      </c>
      <c r="Z259" t="s">
        <v>3107</v>
      </c>
      <c r="AA259" t="s">
        <v>43</v>
      </c>
      <c r="AB259" t="s">
        <v>2728</v>
      </c>
      <c r="AC259" s="4" t="str">
        <f>VLOOKUP(Table136[[#This Row],[Capacitance]],Values!A$13:B$50,2,0)</f>
        <v>STOCK</v>
      </c>
      <c r="AE259" s="4" t="str">
        <f>CONCATENATE(Table136[[#This Row],[Capacitance]],Table136[[#This Row],[Stock]])</f>
        <v>10ÂuF</v>
      </c>
    </row>
    <row r="260" spans="1:31" hidden="1">
      <c r="A260" t="s">
        <v>2715</v>
      </c>
      <c r="B260" t="s">
        <v>2806</v>
      </c>
      <c r="C260" t="s">
        <v>4574</v>
      </c>
      <c r="D260" t="s">
        <v>4575</v>
      </c>
      <c r="E260" t="s">
        <v>2719</v>
      </c>
      <c r="F260" t="s">
        <v>3125</v>
      </c>
      <c r="G260">
        <v>42</v>
      </c>
      <c r="H260">
        <v>0</v>
      </c>
      <c r="I260">
        <v>0.64</v>
      </c>
      <c r="J260">
        <v>0</v>
      </c>
      <c r="K260">
        <v>1</v>
      </c>
      <c r="L260" t="s">
        <v>2721</v>
      </c>
      <c r="M260" t="s">
        <v>2722</v>
      </c>
      <c r="N260" t="s">
        <v>6748</v>
      </c>
      <c r="O260" t="s">
        <v>37</v>
      </c>
      <c r="P260" t="s">
        <v>78</v>
      </c>
      <c r="Q260" t="s">
        <v>39</v>
      </c>
      <c r="R260" t="s">
        <v>2723</v>
      </c>
      <c r="S260" t="s">
        <v>41</v>
      </c>
      <c r="T260" t="s">
        <v>42</v>
      </c>
      <c r="U260" t="s">
        <v>43</v>
      </c>
      <c r="V260" t="s">
        <v>2724</v>
      </c>
      <c r="W260" t="s">
        <v>2809</v>
      </c>
      <c r="X260" t="s">
        <v>2810</v>
      </c>
      <c r="Y260" t="s">
        <v>43</v>
      </c>
      <c r="Z260" t="s">
        <v>2727</v>
      </c>
      <c r="AA260" t="s">
        <v>43</v>
      </c>
      <c r="AB260" t="s">
        <v>2728</v>
      </c>
      <c r="AC260" s="4" t="str">
        <f>VLOOKUP(Table136[[#This Row],[Capacitance]],Values!A$13:B$50,2,0)</f>
        <v>STOCK</v>
      </c>
      <c r="AE260" s="4" t="str">
        <f>CONCATENATE(Table136[[#This Row],[Capacitance]],Table136[[#This Row],[Stock]])</f>
        <v>10ÂuF</v>
      </c>
    </row>
    <row r="261" spans="1:31" hidden="1">
      <c r="A261" t="s">
        <v>2715</v>
      </c>
      <c r="B261" t="s">
        <v>2716</v>
      </c>
      <c r="C261" t="s">
        <v>2829</v>
      </c>
      <c r="D261" t="s">
        <v>2830</v>
      </c>
      <c r="E261" t="s">
        <v>2719</v>
      </c>
      <c r="F261" t="s">
        <v>2831</v>
      </c>
      <c r="G261">
        <v>1823</v>
      </c>
      <c r="H261">
        <v>0</v>
      </c>
      <c r="I261">
        <v>0.33</v>
      </c>
      <c r="J261">
        <v>0</v>
      </c>
      <c r="K261">
        <v>1</v>
      </c>
      <c r="L261" t="s">
        <v>2721</v>
      </c>
      <c r="M261" t="s">
        <v>2722</v>
      </c>
      <c r="N261" t="s">
        <v>104</v>
      </c>
      <c r="O261" t="s">
        <v>72</v>
      </c>
      <c r="P261" t="s">
        <v>38</v>
      </c>
      <c r="Q261" t="s">
        <v>73</v>
      </c>
      <c r="R261" t="s">
        <v>2723</v>
      </c>
      <c r="S261" t="s">
        <v>41</v>
      </c>
      <c r="T261" t="s">
        <v>42</v>
      </c>
      <c r="U261" t="s">
        <v>43</v>
      </c>
      <c r="V261" t="s">
        <v>2724</v>
      </c>
      <c r="W261" t="s">
        <v>2725</v>
      </c>
      <c r="X261" t="s">
        <v>2726</v>
      </c>
      <c r="Y261" t="s">
        <v>43</v>
      </c>
      <c r="Z261" t="s">
        <v>2727</v>
      </c>
      <c r="AA261" t="s">
        <v>43</v>
      </c>
      <c r="AB261" t="s">
        <v>2728</v>
      </c>
      <c r="AC261" s="4" t="e">
        <f>VLOOKUP(Table136[[#This Row],[Capacitance]],Values!A$13:B$50,2,0)</f>
        <v>#N/A</v>
      </c>
      <c r="AE261" s="4" t="str">
        <f>CONCATENATE(Table136[[#This Row],[Capacitance]],Table136[[#This Row],[Stock]])</f>
        <v>8200pF</v>
      </c>
    </row>
    <row r="262" spans="1:31" hidden="1">
      <c r="A262" t="s">
        <v>2715</v>
      </c>
      <c r="B262" t="s">
        <v>2716</v>
      </c>
      <c r="C262" t="s">
        <v>3670</v>
      </c>
      <c r="D262" t="s">
        <v>3671</v>
      </c>
      <c r="E262" t="s">
        <v>2719</v>
      </c>
      <c r="F262" t="s">
        <v>3660</v>
      </c>
      <c r="G262">
        <v>1683</v>
      </c>
      <c r="H262">
        <v>0</v>
      </c>
      <c r="I262">
        <v>0.33</v>
      </c>
      <c r="J262">
        <v>0</v>
      </c>
      <c r="K262">
        <v>1</v>
      </c>
      <c r="L262" t="s">
        <v>2721</v>
      </c>
      <c r="M262" t="s">
        <v>2722</v>
      </c>
      <c r="N262" t="s">
        <v>6768</v>
      </c>
      <c r="O262" t="s">
        <v>37</v>
      </c>
      <c r="P262" t="s">
        <v>78</v>
      </c>
      <c r="Q262" t="s">
        <v>54</v>
      </c>
      <c r="R262" t="s">
        <v>2723</v>
      </c>
      <c r="S262" t="s">
        <v>55</v>
      </c>
      <c r="T262" t="s">
        <v>42</v>
      </c>
      <c r="U262" t="s">
        <v>43</v>
      </c>
      <c r="V262" t="s">
        <v>2724</v>
      </c>
      <c r="W262" t="s">
        <v>2725</v>
      </c>
      <c r="X262" t="s">
        <v>2726</v>
      </c>
      <c r="Y262" t="s">
        <v>43</v>
      </c>
      <c r="Z262" t="s">
        <v>3107</v>
      </c>
      <c r="AA262" t="s">
        <v>43</v>
      </c>
      <c r="AB262" t="s">
        <v>2728</v>
      </c>
      <c r="AC262" s="4" t="e">
        <f>VLOOKUP(Table136[[#This Row],[Capacitance]],Values!A$13:B$50,2,0)</f>
        <v>#N/A</v>
      </c>
      <c r="AE262" s="4" t="str">
        <f>CONCATENATE(Table136[[#This Row],[Capacitance]],Table136[[#This Row],[Stock]])</f>
        <v>0.68ÂuF</v>
      </c>
    </row>
    <row r="263" spans="1:31" hidden="1">
      <c r="A263" t="s">
        <v>2715</v>
      </c>
      <c r="B263" t="s">
        <v>2876</v>
      </c>
      <c r="C263" t="s">
        <v>3496</v>
      </c>
      <c r="D263" t="s">
        <v>3497</v>
      </c>
      <c r="E263" t="s">
        <v>2719</v>
      </c>
      <c r="F263" t="s">
        <v>3498</v>
      </c>
      <c r="G263">
        <v>1572</v>
      </c>
      <c r="H263">
        <v>0</v>
      </c>
      <c r="I263">
        <v>0.46</v>
      </c>
      <c r="J263">
        <v>0</v>
      </c>
      <c r="K263">
        <v>1</v>
      </c>
      <c r="L263" t="s">
        <v>2721</v>
      </c>
      <c r="M263" t="s">
        <v>2722</v>
      </c>
      <c r="N263" t="s">
        <v>6748</v>
      </c>
      <c r="O263" t="s">
        <v>52</v>
      </c>
      <c r="P263" t="s">
        <v>64</v>
      </c>
      <c r="Q263" t="s">
        <v>54</v>
      </c>
      <c r="R263" t="s">
        <v>2723</v>
      </c>
      <c r="S263" t="s">
        <v>55</v>
      </c>
      <c r="T263" t="s">
        <v>42</v>
      </c>
      <c r="U263" t="s">
        <v>43</v>
      </c>
      <c r="V263" t="s">
        <v>2724</v>
      </c>
      <c r="W263" t="s">
        <v>2880</v>
      </c>
      <c r="X263" t="s">
        <v>2726</v>
      </c>
      <c r="Y263" t="s">
        <v>43</v>
      </c>
      <c r="Z263" t="s">
        <v>2727</v>
      </c>
      <c r="AA263" t="s">
        <v>43</v>
      </c>
      <c r="AB263" t="s">
        <v>2728</v>
      </c>
      <c r="AC263" s="4" t="str">
        <f>VLOOKUP(Table136[[#This Row],[Capacitance]],Values!A$13:B$50,2,0)</f>
        <v>STOCK</v>
      </c>
      <c r="AE263" s="4" t="str">
        <f>CONCATENATE(Table136[[#This Row],[Capacitance]],Table136[[#This Row],[Stock]])</f>
        <v>10ÂuF</v>
      </c>
    </row>
    <row r="264" spans="1:31" hidden="1">
      <c r="A264" t="s">
        <v>2715</v>
      </c>
      <c r="B264" t="s">
        <v>2716</v>
      </c>
      <c r="C264" t="s">
        <v>3674</v>
      </c>
      <c r="D264" t="s">
        <v>3675</v>
      </c>
      <c r="E264" t="s">
        <v>2719</v>
      </c>
      <c r="F264" t="s">
        <v>3676</v>
      </c>
      <c r="G264">
        <v>1576</v>
      </c>
      <c r="H264">
        <v>0</v>
      </c>
      <c r="I264">
        <v>0.33</v>
      </c>
      <c r="J264">
        <v>0</v>
      </c>
      <c r="K264">
        <v>1</v>
      </c>
      <c r="L264" t="s">
        <v>2721</v>
      </c>
      <c r="M264" t="s">
        <v>2722</v>
      </c>
      <c r="N264" t="s">
        <v>6770</v>
      </c>
      <c r="O264" t="s">
        <v>37</v>
      </c>
      <c r="P264" t="s">
        <v>78</v>
      </c>
      <c r="Q264" t="s">
        <v>54</v>
      </c>
      <c r="R264" t="s">
        <v>2723</v>
      </c>
      <c r="S264" t="s">
        <v>55</v>
      </c>
      <c r="T264" t="s">
        <v>42</v>
      </c>
      <c r="U264" t="s">
        <v>43</v>
      </c>
      <c r="V264" t="s">
        <v>2724</v>
      </c>
      <c r="W264" t="s">
        <v>2725</v>
      </c>
      <c r="X264" t="s">
        <v>2726</v>
      </c>
      <c r="Y264" t="s">
        <v>43</v>
      </c>
      <c r="Z264" t="s">
        <v>3107</v>
      </c>
      <c r="AA264" t="s">
        <v>43</v>
      </c>
      <c r="AB264" t="s">
        <v>2728</v>
      </c>
      <c r="AC264" s="4" t="e">
        <f>VLOOKUP(Table136[[#This Row],[Capacitance]],Values!A$13:B$50,2,0)</f>
        <v>#N/A</v>
      </c>
      <c r="AE264" s="4" t="str">
        <f>CONCATENATE(Table136[[#This Row],[Capacitance]],Table136[[#This Row],[Stock]])</f>
        <v>1.5ÂuF</v>
      </c>
    </row>
    <row r="265" spans="1:31" hidden="1">
      <c r="A265" t="s">
        <v>2715</v>
      </c>
      <c r="B265" t="s">
        <v>2716</v>
      </c>
      <c r="C265" t="s">
        <v>3677</v>
      </c>
      <c r="D265" t="s">
        <v>3678</v>
      </c>
      <c r="E265" t="s">
        <v>2719</v>
      </c>
      <c r="F265" t="s">
        <v>3660</v>
      </c>
      <c r="G265">
        <v>1337</v>
      </c>
      <c r="H265">
        <v>0</v>
      </c>
      <c r="I265">
        <v>0.33</v>
      </c>
      <c r="J265">
        <v>0</v>
      </c>
      <c r="K265">
        <v>1</v>
      </c>
      <c r="L265" t="s">
        <v>2721</v>
      </c>
      <c r="M265" t="s">
        <v>2722</v>
      </c>
      <c r="N265" t="s">
        <v>6768</v>
      </c>
      <c r="O265" t="s">
        <v>37</v>
      </c>
      <c r="P265" t="s">
        <v>78</v>
      </c>
      <c r="Q265" t="s">
        <v>39</v>
      </c>
      <c r="R265" t="s">
        <v>2723</v>
      </c>
      <c r="S265" t="s">
        <v>41</v>
      </c>
      <c r="T265" t="s">
        <v>42</v>
      </c>
      <c r="U265" t="s">
        <v>43</v>
      </c>
      <c r="V265" t="s">
        <v>2724</v>
      </c>
      <c r="W265" t="s">
        <v>2725</v>
      </c>
      <c r="X265" t="s">
        <v>2726</v>
      </c>
      <c r="Y265" t="s">
        <v>43</v>
      </c>
      <c r="Z265" t="s">
        <v>3107</v>
      </c>
      <c r="AA265" t="s">
        <v>43</v>
      </c>
      <c r="AB265" t="s">
        <v>2728</v>
      </c>
      <c r="AC265" s="4" t="e">
        <f>VLOOKUP(Table136[[#This Row],[Capacitance]],Values!A$13:B$50,2,0)</f>
        <v>#N/A</v>
      </c>
      <c r="AE265" s="4" t="str">
        <f>CONCATENATE(Table136[[#This Row],[Capacitance]],Table136[[#This Row],[Stock]])</f>
        <v>0.68ÂuF</v>
      </c>
    </row>
    <row r="266" spans="1:31" hidden="1">
      <c r="A266" t="s">
        <v>2793</v>
      </c>
      <c r="B266" t="s">
        <v>2789</v>
      </c>
      <c r="C266" t="s">
        <v>3679</v>
      </c>
      <c r="D266" t="s">
        <v>3680</v>
      </c>
      <c r="E266" t="s">
        <v>2719</v>
      </c>
      <c r="F266" t="s">
        <v>2972</v>
      </c>
      <c r="G266">
        <v>1275</v>
      </c>
      <c r="H266">
        <v>0</v>
      </c>
      <c r="I266">
        <v>0.33</v>
      </c>
      <c r="J266">
        <v>0</v>
      </c>
      <c r="K266">
        <v>1</v>
      </c>
      <c r="L266" t="s">
        <v>2721</v>
      </c>
      <c r="M266" t="s">
        <v>2722</v>
      </c>
      <c r="N266" t="s">
        <v>282</v>
      </c>
      <c r="O266" t="s">
        <v>72</v>
      </c>
      <c r="P266" t="s">
        <v>178</v>
      </c>
      <c r="Q266" t="s">
        <v>73</v>
      </c>
      <c r="R266" t="s">
        <v>2723</v>
      </c>
      <c r="S266" t="s">
        <v>41</v>
      </c>
      <c r="T266" t="s">
        <v>42</v>
      </c>
      <c r="U266" t="s">
        <v>43</v>
      </c>
      <c r="V266" t="s">
        <v>2724</v>
      </c>
      <c r="W266" t="s">
        <v>2792</v>
      </c>
      <c r="X266" t="s">
        <v>2726</v>
      </c>
      <c r="Y266" t="s">
        <v>43</v>
      </c>
      <c r="Z266" t="s">
        <v>3107</v>
      </c>
      <c r="AA266" t="s">
        <v>43</v>
      </c>
      <c r="AB266" t="s">
        <v>2728</v>
      </c>
      <c r="AC266" s="4" t="e">
        <f>VLOOKUP(Table136[[#This Row],[Capacitance]],Values!A$13:B$50,2,0)</f>
        <v>#N/A</v>
      </c>
      <c r="AE266" s="4" t="str">
        <f>CONCATENATE(Table136[[#This Row],[Capacitance]],Table136[[#This Row],[Stock]])</f>
        <v>1200pF</v>
      </c>
    </row>
    <row r="267" spans="1:31">
      <c r="A267" t="s">
        <v>2793</v>
      </c>
      <c r="B267" t="s">
        <v>2806</v>
      </c>
      <c r="C267" t="s">
        <v>4274</v>
      </c>
      <c r="D267" t="s">
        <v>4275</v>
      </c>
      <c r="E267" t="s">
        <v>2719</v>
      </c>
      <c r="F267" t="s">
        <v>3906</v>
      </c>
      <c r="G267">
        <v>175</v>
      </c>
      <c r="H267">
        <v>0</v>
      </c>
      <c r="I267">
        <v>0.97</v>
      </c>
      <c r="J267">
        <v>0</v>
      </c>
      <c r="K267">
        <v>1</v>
      </c>
      <c r="L267" t="s">
        <v>2721</v>
      </c>
      <c r="M267" t="s">
        <v>2722</v>
      </c>
      <c r="N267" t="s">
        <v>6772</v>
      </c>
      <c r="O267" t="s">
        <v>37</v>
      </c>
      <c r="P267" t="s">
        <v>178</v>
      </c>
      <c r="Q267" t="s">
        <v>1060</v>
      </c>
      <c r="R267" t="s">
        <v>2723</v>
      </c>
      <c r="S267" t="s">
        <v>41</v>
      </c>
      <c r="T267" t="s">
        <v>42</v>
      </c>
      <c r="U267" t="s">
        <v>43</v>
      </c>
      <c r="V267" t="s">
        <v>2724</v>
      </c>
      <c r="W267" t="s">
        <v>2809</v>
      </c>
      <c r="X267" t="s">
        <v>2810</v>
      </c>
      <c r="Y267" t="s">
        <v>43</v>
      </c>
      <c r="Z267" t="s">
        <v>3107</v>
      </c>
      <c r="AA267" t="s">
        <v>43</v>
      </c>
      <c r="AB267" t="s">
        <v>2728</v>
      </c>
      <c r="AC267" s="4" t="e">
        <f>VLOOKUP(Table136[[#This Row],[Capacitance]],Values!A$13:B$50,2,0)</f>
        <v>#N/A</v>
      </c>
      <c r="AE267" s="4" t="str">
        <f>CONCATENATE(Table136[[#This Row],[Capacitance]],Table136[[#This Row],[Stock]])</f>
        <v>3.3ÂuF</v>
      </c>
    </row>
    <row r="268" spans="1:31" hidden="1">
      <c r="A268" t="s">
        <v>2715</v>
      </c>
      <c r="B268" t="s">
        <v>2716</v>
      </c>
      <c r="C268" t="s">
        <v>3684</v>
      </c>
      <c r="D268" t="s">
        <v>3685</v>
      </c>
      <c r="E268" t="s">
        <v>2719</v>
      </c>
      <c r="F268" t="s">
        <v>3286</v>
      </c>
      <c r="G268">
        <v>3988</v>
      </c>
      <c r="H268">
        <v>0</v>
      </c>
      <c r="I268">
        <v>0.34</v>
      </c>
      <c r="J268">
        <v>0</v>
      </c>
      <c r="K268">
        <v>1</v>
      </c>
      <c r="L268" t="s">
        <v>2721</v>
      </c>
      <c r="M268" t="s">
        <v>2722</v>
      </c>
      <c r="N268" t="s">
        <v>6766</v>
      </c>
      <c r="O268" t="s">
        <v>37</v>
      </c>
      <c r="P268" t="s">
        <v>83</v>
      </c>
      <c r="Q268" t="s">
        <v>54</v>
      </c>
      <c r="R268" t="s">
        <v>2723</v>
      </c>
      <c r="S268" t="s">
        <v>55</v>
      </c>
      <c r="T268" t="s">
        <v>42</v>
      </c>
      <c r="U268" t="s">
        <v>43</v>
      </c>
      <c r="V268" t="s">
        <v>2724</v>
      </c>
      <c r="W268" t="s">
        <v>2725</v>
      </c>
      <c r="X268" t="s">
        <v>2726</v>
      </c>
      <c r="Y268" t="s">
        <v>43</v>
      </c>
      <c r="Z268" t="s">
        <v>2727</v>
      </c>
      <c r="AA268" t="s">
        <v>43</v>
      </c>
      <c r="AB268" t="s">
        <v>2728</v>
      </c>
      <c r="AC268" s="4" t="e">
        <f>VLOOKUP(Table136[[#This Row],[Capacitance]],Values!A$13:B$50,2,0)</f>
        <v>#N/A</v>
      </c>
      <c r="AE268" s="4" t="str">
        <f>CONCATENATE(Table136[[#This Row],[Capacitance]],Table136[[#This Row],[Stock]])</f>
        <v>0.47ÂuF</v>
      </c>
    </row>
    <row r="269" spans="1:31" hidden="1">
      <c r="A269" t="s">
        <v>2715</v>
      </c>
      <c r="B269" t="s">
        <v>2794</v>
      </c>
      <c r="C269" t="s">
        <v>3549</v>
      </c>
      <c r="D269" t="s">
        <v>3550</v>
      </c>
      <c r="E269" t="s">
        <v>2719</v>
      </c>
      <c r="F269" t="s">
        <v>3551</v>
      </c>
      <c r="G269">
        <v>2553</v>
      </c>
      <c r="H269">
        <v>0</v>
      </c>
      <c r="I269">
        <v>0.64</v>
      </c>
      <c r="J269">
        <v>0</v>
      </c>
      <c r="K269">
        <v>1</v>
      </c>
      <c r="L269" t="s">
        <v>2721</v>
      </c>
      <c r="M269" t="s">
        <v>2722</v>
      </c>
      <c r="N269" t="s">
        <v>6748</v>
      </c>
      <c r="O269" t="s">
        <v>37</v>
      </c>
      <c r="P269" t="s">
        <v>64</v>
      </c>
      <c r="Q269" t="s">
        <v>54</v>
      </c>
      <c r="R269" t="s">
        <v>2723</v>
      </c>
      <c r="S269" t="s">
        <v>55</v>
      </c>
      <c r="T269" t="s">
        <v>42</v>
      </c>
      <c r="U269" t="s">
        <v>43</v>
      </c>
      <c r="V269" t="s">
        <v>2724</v>
      </c>
      <c r="W269" t="s">
        <v>2798</v>
      </c>
      <c r="X269" t="s">
        <v>2799</v>
      </c>
      <c r="Y269" t="s">
        <v>43</v>
      </c>
      <c r="Z269" t="s">
        <v>3107</v>
      </c>
      <c r="AA269" t="s">
        <v>43</v>
      </c>
      <c r="AB269" t="s">
        <v>2728</v>
      </c>
      <c r="AC269" s="4" t="str">
        <f>VLOOKUP(Table136[[#This Row],[Capacitance]],Values!A$13:B$50,2,0)</f>
        <v>STOCK</v>
      </c>
      <c r="AE269" s="4" t="str">
        <f>CONCATENATE(Table136[[#This Row],[Capacitance]],Table136[[#This Row],[Stock]])</f>
        <v>10ÂuF</v>
      </c>
    </row>
    <row r="270" spans="1:31" hidden="1">
      <c r="A270" t="s">
        <v>2793</v>
      </c>
      <c r="B270" t="s">
        <v>2716</v>
      </c>
      <c r="C270" t="s">
        <v>3686</v>
      </c>
      <c r="D270" t="s">
        <v>3687</v>
      </c>
      <c r="E270" t="s">
        <v>2719</v>
      </c>
      <c r="F270" t="s">
        <v>2983</v>
      </c>
      <c r="G270">
        <v>2149</v>
      </c>
      <c r="H270">
        <v>0</v>
      </c>
      <c r="I270">
        <v>0.34</v>
      </c>
      <c r="J270">
        <v>0</v>
      </c>
      <c r="K270">
        <v>1</v>
      </c>
      <c r="L270" t="s">
        <v>2721</v>
      </c>
      <c r="M270" t="s">
        <v>2722</v>
      </c>
      <c r="N270" t="s">
        <v>292</v>
      </c>
      <c r="O270" t="s">
        <v>72</v>
      </c>
      <c r="P270" t="s">
        <v>178</v>
      </c>
      <c r="Q270" t="s">
        <v>73</v>
      </c>
      <c r="R270" t="s">
        <v>2723</v>
      </c>
      <c r="S270" t="s">
        <v>41</v>
      </c>
      <c r="T270" t="s">
        <v>42</v>
      </c>
      <c r="U270" t="s">
        <v>43</v>
      </c>
      <c r="V270" t="s">
        <v>2724</v>
      </c>
      <c r="W270" t="s">
        <v>2725</v>
      </c>
      <c r="X270" t="s">
        <v>2726</v>
      </c>
      <c r="Y270" t="s">
        <v>43</v>
      </c>
      <c r="Z270" t="s">
        <v>3107</v>
      </c>
      <c r="AA270" t="s">
        <v>43</v>
      </c>
      <c r="AB270" t="s">
        <v>2728</v>
      </c>
      <c r="AC270" s="4" t="e">
        <f>VLOOKUP(Table136[[#This Row],[Capacitance]],Values!A$13:B$50,2,0)</f>
        <v>#N/A</v>
      </c>
      <c r="AE270" s="4" t="str">
        <f>CONCATENATE(Table136[[#This Row],[Capacitance]],Table136[[#This Row],[Stock]])</f>
        <v>330pF</v>
      </c>
    </row>
    <row r="271" spans="1:31" hidden="1">
      <c r="A271" t="s">
        <v>2793</v>
      </c>
      <c r="B271" t="s">
        <v>2716</v>
      </c>
      <c r="C271" t="s">
        <v>3688</v>
      </c>
      <c r="D271" t="s">
        <v>3689</v>
      </c>
      <c r="E271" t="s">
        <v>2719</v>
      </c>
      <c r="F271" t="s">
        <v>2980</v>
      </c>
      <c r="G271">
        <v>1947</v>
      </c>
      <c r="H271">
        <v>0</v>
      </c>
      <c r="I271">
        <v>0.34</v>
      </c>
      <c r="J271">
        <v>0</v>
      </c>
      <c r="K271">
        <v>1</v>
      </c>
      <c r="L271" t="s">
        <v>2721</v>
      </c>
      <c r="M271" t="s">
        <v>2722</v>
      </c>
      <c r="N271" t="s">
        <v>314</v>
      </c>
      <c r="O271" t="s">
        <v>72</v>
      </c>
      <c r="P271" t="s">
        <v>178</v>
      </c>
      <c r="Q271" t="s">
        <v>73</v>
      </c>
      <c r="R271" t="s">
        <v>2723</v>
      </c>
      <c r="S271" t="s">
        <v>41</v>
      </c>
      <c r="T271" t="s">
        <v>42</v>
      </c>
      <c r="U271" t="s">
        <v>43</v>
      </c>
      <c r="V271" t="s">
        <v>2724</v>
      </c>
      <c r="W271" t="s">
        <v>2725</v>
      </c>
      <c r="X271" t="s">
        <v>2726</v>
      </c>
      <c r="Y271" t="s">
        <v>43</v>
      </c>
      <c r="Z271" t="s">
        <v>3107</v>
      </c>
      <c r="AA271" t="s">
        <v>43</v>
      </c>
      <c r="AB271" t="s">
        <v>2728</v>
      </c>
      <c r="AC271" s="4" t="e">
        <f>VLOOKUP(Table136[[#This Row],[Capacitance]],Values!A$13:B$50,2,0)</f>
        <v>#N/A</v>
      </c>
      <c r="AE271" s="4" t="str">
        <f>CONCATENATE(Table136[[#This Row],[Capacitance]],Table136[[#This Row],[Stock]])</f>
        <v>270pF</v>
      </c>
    </row>
    <row r="272" spans="1:31" hidden="1">
      <c r="A272" t="s">
        <v>2793</v>
      </c>
      <c r="B272" t="s">
        <v>2716</v>
      </c>
      <c r="C272" t="s">
        <v>3690</v>
      </c>
      <c r="D272" t="s">
        <v>3691</v>
      </c>
      <c r="E272" t="s">
        <v>2719</v>
      </c>
      <c r="F272" t="s">
        <v>3692</v>
      </c>
      <c r="G272">
        <v>1903</v>
      </c>
      <c r="H272">
        <v>0</v>
      </c>
      <c r="I272">
        <v>0.34</v>
      </c>
      <c r="J272">
        <v>0</v>
      </c>
      <c r="K272">
        <v>1</v>
      </c>
      <c r="L272" t="s">
        <v>2721</v>
      </c>
      <c r="M272" t="s">
        <v>2722</v>
      </c>
      <c r="N272" t="s">
        <v>6756</v>
      </c>
      <c r="O272" t="s">
        <v>37</v>
      </c>
      <c r="P272" t="s">
        <v>178</v>
      </c>
      <c r="Q272" t="s">
        <v>39</v>
      </c>
      <c r="R272" t="s">
        <v>2723</v>
      </c>
      <c r="S272" t="s">
        <v>41</v>
      </c>
      <c r="T272" t="s">
        <v>42</v>
      </c>
      <c r="U272" t="s">
        <v>43</v>
      </c>
      <c r="V272" t="s">
        <v>2724</v>
      </c>
      <c r="W272" t="s">
        <v>2725</v>
      </c>
      <c r="X272" t="s">
        <v>2726</v>
      </c>
      <c r="Y272" t="s">
        <v>43</v>
      </c>
      <c r="Z272" t="s">
        <v>2727</v>
      </c>
      <c r="AA272" t="s">
        <v>43</v>
      </c>
      <c r="AB272" t="s">
        <v>2728</v>
      </c>
      <c r="AC272" s="4" t="e">
        <f>VLOOKUP(Table136[[#This Row],[Capacitance]],Values!A$13:B$50,2,0)</f>
        <v>#N/A</v>
      </c>
      <c r="AE272" s="4" t="str">
        <f>CONCATENATE(Table136[[#This Row],[Capacitance]],Table136[[#This Row],[Stock]])</f>
        <v>0.022ÂuF</v>
      </c>
    </row>
    <row r="273" spans="1:31" hidden="1">
      <c r="A273" t="s">
        <v>2793</v>
      </c>
      <c r="B273" t="s">
        <v>2716</v>
      </c>
      <c r="C273" t="s">
        <v>3693</v>
      </c>
      <c r="D273" t="s">
        <v>3694</v>
      </c>
      <c r="E273" t="s">
        <v>2719</v>
      </c>
      <c r="F273" t="s">
        <v>3020</v>
      </c>
      <c r="G273">
        <v>1824</v>
      </c>
      <c r="H273">
        <v>0</v>
      </c>
      <c r="I273">
        <v>0.34</v>
      </c>
      <c r="J273">
        <v>0</v>
      </c>
      <c r="K273">
        <v>1</v>
      </c>
      <c r="L273" t="s">
        <v>2721</v>
      </c>
      <c r="M273" t="s">
        <v>2722</v>
      </c>
      <c r="N273" t="s">
        <v>383</v>
      </c>
      <c r="O273" t="s">
        <v>72</v>
      </c>
      <c r="P273" t="s">
        <v>287</v>
      </c>
      <c r="Q273" t="s">
        <v>73</v>
      </c>
      <c r="R273" t="s">
        <v>2723</v>
      </c>
      <c r="S273" t="s">
        <v>41</v>
      </c>
      <c r="T273" t="s">
        <v>42</v>
      </c>
      <c r="U273" t="s">
        <v>43</v>
      </c>
      <c r="V273" t="s">
        <v>2724</v>
      </c>
      <c r="W273" t="s">
        <v>2725</v>
      </c>
      <c r="X273" t="s">
        <v>2726</v>
      </c>
      <c r="Y273" t="s">
        <v>43</v>
      </c>
      <c r="Z273" t="s">
        <v>3107</v>
      </c>
      <c r="AA273" t="s">
        <v>43</v>
      </c>
      <c r="AB273" t="s">
        <v>2728</v>
      </c>
      <c r="AC273" s="4" t="e">
        <f>VLOOKUP(Table136[[#This Row],[Capacitance]],Values!A$13:B$50,2,0)</f>
        <v>#N/A</v>
      </c>
      <c r="AE273" s="4" t="str">
        <f>CONCATENATE(Table136[[#This Row],[Capacitance]],Table136[[#This Row],[Stock]])</f>
        <v>680pF</v>
      </c>
    </row>
    <row r="274" spans="1:31" hidden="1">
      <c r="A274" t="s">
        <v>2715</v>
      </c>
      <c r="B274" t="s">
        <v>2716</v>
      </c>
      <c r="C274" t="s">
        <v>2835</v>
      </c>
      <c r="D274" t="s">
        <v>2836</v>
      </c>
      <c r="E274" t="s">
        <v>2719</v>
      </c>
      <c r="F274" t="s">
        <v>2837</v>
      </c>
      <c r="G274">
        <v>1786</v>
      </c>
      <c r="H274">
        <v>0</v>
      </c>
      <c r="I274">
        <v>0.34</v>
      </c>
      <c r="J274">
        <v>0</v>
      </c>
      <c r="K274">
        <v>1</v>
      </c>
      <c r="L274" t="s">
        <v>2721</v>
      </c>
      <c r="M274" t="s">
        <v>2722</v>
      </c>
      <c r="N274" t="s">
        <v>349</v>
      </c>
      <c r="O274" t="s">
        <v>72</v>
      </c>
      <c r="P274" t="s">
        <v>38</v>
      </c>
      <c r="Q274" t="s">
        <v>73</v>
      </c>
      <c r="R274" t="s">
        <v>2723</v>
      </c>
      <c r="S274" t="s">
        <v>41</v>
      </c>
      <c r="T274" t="s">
        <v>42</v>
      </c>
      <c r="U274" t="s">
        <v>43</v>
      </c>
      <c r="V274" t="s">
        <v>2724</v>
      </c>
      <c r="W274" t="s">
        <v>2725</v>
      </c>
      <c r="X274" t="s">
        <v>2726</v>
      </c>
      <c r="Y274" t="s">
        <v>43</v>
      </c>
      <c r="Z274" t="s">
        <v>2727</v>
      </c>
      <c r="AA274" t="s">
        <v>43</v>
      </c>
      <c r="AB274" t="s">
        <v>2728</v>
      </c>
      <c r="AC274" s="4" t="e">
        <f>VLOOKUP(Table136[[#This Row],[Capacitance]],Values!A$13:B$50,2,0)</f>
        <v>#N/A</v>
      </c>
      <c r="AE274" s="4" t="str">
        <f>CONCATENATE(Table136[[#This Row],[Capacitance]],Table136[[#This Row],[Stock]])</f>
        <v>390pF</v>
      </c>
    </row>
    <row r="275" spans="1:31">
      <c r="A275" t="s">
        <v>2715</v>
      </c>
      <c r="B275" t="s">
        <v>2716</v>
      </c>
      <c r="C275" t="s">
        <v>3681</v>
      </c>
      <c r="D275" t="s">
        <v>3682</v>
      </c>
      <c r="E275" t="s">
        <v>2719</v>
      </c>
      <c r="F275" t="s">
        <v>3683</v>
      </c>
      <c r="G275">
        <v>1073</v>
      </c>
      <c r="H275">
        <v>0</v>
      </c>
      <c r="I275">
        <v>0.33</v>
      </c>
      <c r="J275">
        <v>0</v>
      </c>
      <c r="K275">
        <v>1</v>
      </c>
      <c r="L275" t="s">
        <v>2721</v>
      </c>
      <c r="M275" t="s">
        <v>2722</v>
      </c>
      <c r="N275" t="s">
        <v>6772</v>
      </c>
      <c r="O275" t="s">
        <v>37</v>
      </c>
      <c r="P275" t="s">
        <v>64</v>
      </c>
      <c r="Q275" t="s">
        <v>54</v>
      </c>
      <c r="R275" t="s">
        <v>2723</v>
      </c>
      <c r="S275" t="s">
        <v>55</v>
      </c>
      <c r="T275" t="s">
        <v>42</v>
      </c>
      <c r="U275" t="s">
        <v>43</v>
      </c>
      <c r="V275" t="s">
        <v>2724</v>
      </c>
      <c r="W275" t="s">
        <v>2725</v>
      </c>
      <c r="X275" t="s">
        <v>2726</v>
      </c>
      <c r="Y275" t="s">
        <v>43</v>
      </c>
      <c r="Z275" t="s">
        <v>2727</v>
      </c>
      <c r="AA275" t="s">
        <v>43</v>
      </c>
      <c r="AB275" t="s">
        <v>2728</v>
      </c>
      <c r="AC275" s="4" t="e">
        <f>VLOOKUP(Table136[[#This Row],[Capacitance]],Values!A$13:B$50,2,0)</f>
        <v>#N/A</v>
      </c>
      <c r="AE275" s="4" t="str">
        <f>CONCATENATE(Table136[[#This Row],[Capacitance]],Table136[[#This Row],[Stock]])</f>
        <v>3.3ÂuF</v>
      </c>
    </row>
    <row r="276" spans="1:31" hidden="1">
      <c r="A276" t="s">
        <v>2715</v>
      </c>
      <c r="B276" t="s">
        <v>2716</v>
      </c>
      <c r="C276" t="s">
        <v>2838</v>
      </c>
      <c r="D276" t="s">
        <v>2839</v>
      </c>
      <c r="E276" t="s">
        <v>2719</v>
      </c>
      <c r="F276" t="s">
        <v>2840</v>
      </c>
      <c r="G276">
        <v>1075</v>
      </c>
      <c r="H276">
        <v>0</v>
      </c>
      <c r="I276">
        <v>0.34</v>
      </c>
      <c r="J276">
        <v>0</v>
      </c>
      <c r="K276">
        <v>1</v>
      </c>
      <c r="L276" t="s">
        <v>2721</v>
      </c>
      <c r="M276" t="s">
        <v>2722</v>
      </c>
      <c r="N276" t="s">
        <v>230</v>
      </c>
      <c r="O276" t="s">
        <v>72</v>
      </c>
      <c r="P276" t="s">
        <v>38</v>
      </c>
      <c r="Q276" t="s">
        <v>73</v>
      </c>
      <c r="R276" t="s">
        <v>2723</v>
      </c>
      <c r="S276" t="s">
        <v>41</v>
      </c>
      <c r="T276" t="s">
        <v>42</v>
      </c>
      <c r="U276" t="s">
        <v>43</v>
      </c>
      <c r="V276" t="s">
        <v>2724</v>
      </c>
      <c r="W276" t="s">
        <v>2725</v>
      </c>
      <c r="X276" t="s">
        <v>2726</v>
      </c>
      <c r="Y276" t="s">
        <v>43</v>
      </c>
      <c r="Z276" t="s">
        <v>2727</v>
      </c>
      <c r="AA276" t="s">
        <v>43</v>
      </c>
      <c r="AB276" t="s">
        <v>2728</v>
      </c>
      <c r="AC276" s="4" t="e">
        <f>VLOOKUP(Table136[[#This Row],[Capacitance]],Values!A$13:B$50,2,0)</f>
        <v>#N/A</v>
      </c>
      <c r="AE276" s="4" t="str">
        <f>CONCATENATE(Table136[[#This Row],[Capacitance]],Table136[[#This Row],[Stock]])</f>
        <v>1500pF</v>
      </c>
    </row>
    <row r="277" spans="1:31" hidden="1">
      <c r="A277" t="s">
        <v>2793</v>
      </c>
      <c r="B277" t="s">
        <v>2716</v>
      </c>
      <c r="C277" t="s">
        <v>3698</v>
      </c>
      <c r="D277" t="s">
        <v>3699</v>
      </c>
      <c r="E277" t="s">
        <v>2719</v>
      </c>
      <c r="F277" t="s">
        <v>3086</v>
      </c>
      <c r="G277">
        <v>11881</v>
      </c>
      <c r="H277">
        <v>0</v>
      </c>
      <c r="I277">
        <v>0.35</v>
      </c>
      <c r="J277">
        <v>0</v>
      </c>
      <c r="K277">
        <v>1</v>
      </c>
      <c r="L277" t="s">
        <v>2721</v>
      </c>
      <c r="M277" t="s">
        <v>2722</v>
      </c>
      <c r="N277" t="s">
        <v>255</v>
      </c>
      <c r="O277" t="s">
        <v>72</v>
      </c>
      <c r="P277" t="s">
        <v>287</v>
      </c>
      <c r="Q277" t="s">
        <v>73</v>
      </c>
      <c r="R277" t="s">
        <v>2723</v>
      </c>
      <c r="S277" t="s">
        <v>41</v>
      </c>
      <c r="T277" t="s">
        <v>42</v>
      </c>
      <c r="U277" t="s">
        <v>43</v>
      </c>
      <c r="V277" t="s">
        <v>2724</v>
      </c>
      <c r="W277" t="s">
        <v>2725</v>
      </c>
      <c r="X277" t="s">
        <v>2726</v>
      </c>
      <c r="Y277" t="s">
        <v>43</v>
      </c>
      <c r="Z277" t="s">
        <v>3107</v>
      </c>
      <c r="AA277" t="s">
        <v>43</v>
      </c>
      <c r="AB277" t="s">
        <v>2728</v>
      </c>
      <c r="AC277" s="4" t="e">
        <f>VLOOKUP(Table136[[#This Row],[Capacitance]],Values!A$13:B$50,2,0)</f>
        <v>#N/A</v>
      </c>
      <c r="AE277" s="4" t="str">
        <f>CONCATENATE(Table136[[#This Row],[Capacitance]],Table136[[#This Row],[Stock]])</f>
        <v>120pF</v>
      </c>
    </row>
    <row r="278" spans="1:31" hidden="1">
      <c r="A278" t="s">
        <v>2793</v>
      </c>
      <c r="B278" t="s">
        <v>2716</v>
      </c>
      <c r="C278" t="s">
        <v>2841</v>
      </c>
      <c r="D278" t="s">
        <v>2842</v>
      </c>
      <c r="E278" t="s">
        <v>2719</v>
      </c>
      <c r="F278" t="s">
        <v>2843</v>
      </c>
      <c r="G278">
        <v>3068</v>
      </c>
      <c r="H278">
        <v>0</v>
      </c>
      <c r="I278">
        <v>0.35</v>
      </c>
      <c r="J278">
        <v>0</v>
      </c>
      <c r="K278">
        <v>1</v>
      </c>
      <c r="L278" t="s">
        <v>2721</v>
      </c>
      <c r="M278" t="s">
        <v>2722</v>
      </c>
      <c r="N278" t="s">
        <v>1233</v>
      </c>
      <c r="O278" t="s">
        <v>72</v>
      </c>
      <c r="P278" t="s">
        <v>178</v>
      </c>
      <c r="Q278" t="s">
        <v>73</v>
      </c>
      <c r="R278" t="s">
        <v>2723</v>
      </c>
      <c r="S278" t="s">
        <v>41</v>
      </c>
      <c r="T278" t="s">
        <v>42</v>
      </c>
      <c r="U278" t="s">
        <v>43</v>
      </c>
      <c r="V278" t="s">
        <v>2724</v>
      </c>
      <c r="W278" t="s">
        <v>2725</v>
      </c>
      <c r="X278" t="s">
        <v>2726</v>
      </c>
      <c r="Y278" t="s">
        <v>43</v>
      </c>
      <c r="Z278" t="s">
        <v>2727</v>
      </c>
      <c r="AA278" t="s">
        <v>43</v>
      </c>
      <c r="AB278" t="s">
        <v>2728</v>
      </c>
      <c r="AC278" s="4" t="e">
        <f>VLOOKUP(Table136[[#This Row],[Capacitance]],Values!A$13:B$50,2,0)</f>
        <v>#N/A</v>
      </c>
      <c r="AE278" s="4" t="str">
        <f>CONCATENATE(Table136[[#This Row],[Capacitance]],Table136[[#This Row],[Stock]])</f>
        <v>820pF</v>
      </c>
    </row>
    <row r="279" spans="1:31" hidden="1">
      <c r="A279" t="s">
        <v>2793</v>
      </c>
      <c r="B279" t="s">
        <v>2716</v>
      </c>
      <c r="C279" t="s">
        <v>3700</v>
      </c>
      <c r="D279" t="s">
        <v>3701</v>
      </c>
      <c r="E279" t="s">
        <v>2719</v>
      </c>
      <c r="F279" t="s">
        <v>3692</v>
      </c>
      <c r="G279">
        <v>2797</v>
      </c>
      <c r="H279">
        <v>0</v>
      </c>
      <c r="I279">
        <v>0.35</v>
      </c>
      <c r="J279">
        <v>0</v>
      </c>
      <c r="K279">
        <v>1</v>
      </c>
      <c r="L279" t="s">
        <v>2721</v>
      </c>
      <c r="M279" t="s">
        <v>2722</v>
      </c>
      <c r="N279" t="s">
        <v>6756</v>
      </c>
      <c r="O279" t="s">
        <v>37</v>
      </c>
      <c r="P279" t="s">
        <v>178</v>
      </c>
      <c r="Q279" t="s">
        <v>39</v>
      </c>
      <c r="R279" t="s">
        <v>2723</v>
      </c>
      <c r="S279" t="s">
        <v>41</v>
      </c>
      <c r="T279" t="s">
        <v>42</v>
      </c>
      <c r="U279" t="s">
        <v>43</v>
      </c>
      <c r="V279" t="s">
        <v>2724</v>
      </c>
      <c r="W279" t="s">
        <v>2725</v>
      </c>
      <c r="X279" t="s">
        <v>2726</v>
      </c>
      <c r="Y279" t="s">
        <v>43</v>
      </c>
      <c r="Z279" t="s">
        <v>3107</v>
      </c>
      <c r="AA279" t="s">
        <v>43</v>
      </c>
      <c r="AB279" t="s">
        <v>2728</v>
      </c>
      <c r="AC279" s="4" t="e">
        <f>VLOOKUP(Table136[[#This Row],[Capacitance]],Values!A$13:B$50,2,0)</f>
        <v>#N/A</v>
      </c>
      <c r="AE279" s="4" t="str">
        <f>CONCATENATE(Table136[[#This Row],[Capacitance]],Table136[[#This Row],[Stock]])</f>
        <v>0.022ÂuF</v>
      </c>
    </row>
    <row r="280" spans="1:31" hidden="1">
      <c r="A280" t="s">
        <v>2715</v>
      </c>
      <c r="B280" t="s">
        <v>2716</v>
      </c>
      <c r="C280" t="s">
        <v>2844</v>
      </c>
      <c r="D280" t="s">
        <v>2845</v>
      </c>
      <c r="E280" t="s">
        <v>2719</v>
      </c>
      <c r="F280" t="s">
        <v>2846</v>
      </c>
      <c r="G280">
        <v>2035</v>
      </c>
      <c r="H280">
        <v>0</v>
      </c>
      <c r="I280">
        <v>0.35</v>
      </c>
      <c r="J280">
        <v>0</v>
      </c>
      <c r="K280">
        <v>1</v>
      </c>
      <c r="L280" t="s">
        <v>2721</v>
      </c>
      <c r="M280" t="s">
        <v>2722</v>
      </c>
      <c r="N280" t="s">
        <v>314</v>
      </c>
      <c r="O280" t="s">
        <v>72</v>
      </c>
      <c r="P280" t="s">
        <v>38</v>
      </c>
      <c r="Q280" t="s">
        <v>73</v>
      </c>
      <c r="R280" t="s">
        <v>2723</v>
      </c>
      <c r="S280" t="s">
        <v>41</v>
      </c>
      <c r="T280" t="s">
        <v>42</v>
      </c>
      <c r="U280" t="s">
        <v>43</v>
      </c>
      <c r="V280" t="s">
        <v>2724</v>
      </c>
      <c r="W280" t="s">
        <v>2725</v>
      </c>
      <c r="X280" t="s">
        <v>2726</v>
      </c>
      <c r="Y280" t="s">
        <v>43</v>
      </c>
      <c r="Z280" t="s">
        <v>2727</v>
      </c>
      <c r="AA280" t="s">
        <v>43</v>
      </c>
      <c r="AB280" t="s">
        <v>2728</v>
      </c>
      <c r="AC280" s="4" t="e">
        <f>VLOOKUP(Table136[[#This Row],[Capacitance]],Values!A$13:B$50,2,0)</f>
        <v>#N/A</v>
      </c>
      <c r="AE280" s="4" t="str">
        <f>CONCATENATE(Table136[[#This Row],[Capacitance]],Table136[[#This Row],[Stock]])</f>
        <v>270pF</v>
      </c>
    </row>
    <row r="281" spans="1:31" hidden="1">
      <c r="A281" t="s">
        <v>2793</v>
      </c>
      <c r="B281" t="s">
        <v>2716</v>
      </c>
      <c r="C281" t="s">
        <v>2847</v>
      </c>
      <c r="D281" t="s">
        <v>2848</v>
      </c>
      <c r="E281" t="s">
        <v>2719</v>
      </c>
      <c r="F281" t="s">
        <v>2849</v>
      </c>
      <c r="G281">
        <v>1975</v>
      </c>
      <c r="H281">
        <v>0</v>
      </c>
      <c r="I281">
        <v>0.35</v>
      </c>
      <c r="J281">
        <v>0</v>
      </c>
      <c r="K281">
        <v>1</v>
      </c>
      <c r="L281" t="s">
        <v>2721</v>
      </c>
      <c r="M281" t="s">
        <v>2722</v>
      </c>
      <c r="N281" t="s">
        <v>211</v>
      </c>
      <c r="O281" t="s">
        <v>72</v>
      </c>
      <c r="P281" t="s">
        <v>178</v>
      </c>
      <c r="Q281" t="s">
        <v>73</v>
      </c>
      <c r="R281" t="s">
        <v>2723</v>
      </c>
      <c r="S281" t="s">
        <v>41</v>
      </c>
      <c r="T281" t="s">
        <v>42</v>
      </c>
      <c r="U281" t="s">
        <v>43</v>
      </c>
      <c r="V281" t="s">
        <v>2724</v>
      </c>
      <c r="W281" t="s">
        <v>2725</v>
      </c>
      <c r="X281" t="s">
        <v>2726</v>
      </c>
      <c r="Y281" t="s">
        <v>43</v>
      </c>
      <c r="Z281" t="s">
        <v>2727</v>
      </c>
      <c r="AA281" t="s">
        <v>43</v>
      </c>
      <c r="AB281" t="s">
        <v>2728</v>
      </c>
      <c r="AC281" s="4" t="str">
        <f>VLOOKUP(Table136[[#This Row],[Capacitance]],Values!A$13:B$50,2,0)</f>
        <v>STOCK</v>
      </c>
      <c r="AE281" s="4" t="str">
        <f>CONCATENATE(Table136[[#This Row],[Capacitance]],Table136[[#This Row],[Stock]])</f>
        <v>100pF</v>
      </c>
    </row>
    <row r="282" spans="1:31" hidden="1">
      <c r="A282" t="s">
        <v>2715</v>
      </c>
      <c r="B282" t="s">
        <v>2789</v>
      </c>
      <c r="C282" t="s">
        <v>3800</v>
      </c>
      <c r="D282" t="s">
        <v>3801</v>
      </c>
      <c r="E282" t="s">
        <v>2719</v>
      </c>
      <c r="F282" t="s">
        <v>3498</v>
      </c>
      <c r="G282">
        <v>1062</v>
      </c>
      <c r="H282">
        <v>0</v>
      </c>
      <c r="I282">
        <v>0.46</v>
      </c>
      <c r="J282">
        <v>0</v>
      </c>
      <c r="K282">
        <v>1</v>
      </c>
      <c r="L282" t="s">
        <v>2721</v>
      </c>
      <c r="M282" t="s">
        <v>2722</v>
      </c>
      <c r="N282" t="s">
        <v>6748</v>
      </c>
      <c r="O282" t="s">
        <v>52</v>
      </c>
      <c r="P282" t="s">
        <v>64</v>
      </c>
      <c r="Q282" t="s">
        <v>54</v>
      </c>
      <c r="R282" t="s">
        <v>2723</v>
      </c>
      <c r="S282" t="s">
        <v>55</v>
      </c>
      <c r="T282" t="s">
        <v>42</v>
      </c>
      <c r="U282" t="s">
        <v>43</v>
      </c>
      <c r="V282" t="s">
        <v>2724</v>
      </c>
      <c r="W282" t="s">
        <v>2880</v>
      </c>
      <c r="X282" t="s">
        <v>2726</v>
      </c>
      <c r="Y282" t="s">
        <v>43</v>
      </c>
      <c r="Z282" t="s">
        <v>3107</v>
      </c>
      <c r="AA282" t="s">
        <v>43</v>
      </c>
      <c r="AB282" t="s">
        <v>2728</v>
      </c>
      <c r="AC282" s="4" t="str">
        <f>VLOOKUP(Table136[[#This Row],[Capacitance]],Values!A$13:B$50,2,0)</f>
        <v>STOCK</v>
      </c>
      <c r="AE282" s="4" t="str">
        <f>CONCATENATE(Table136[[#This Row],[Capacitance]],Table136[[#This Row],[Stock]])</f>
        <v>10ÂuF</v>
      </c>
    </row>
    <row r="283" spans="1:31" hidden="1">
      <c r="A283" t="s">
        <v>2715</v>
      </c>
      <c r="B283" t="s">
        <v>2716</v>
      </c>
      <c r="C283" t="s">
        <v>2853</v>
      </c>
      <c r="D283" t="s">
        <v>2854</v>
      </c>
      <c r="E283" t="s">
        <v>2719</v>
      </c>
      <c r="F283" t="s">
        <v>2855</v>
      </c>
      <c r="G283">
        <v>1781</v>
      </c>
      <c r="H283">
        <v>0</v>
      </c>
      <c r="I283">
        <v>0.35</v>
      </c>
      <c r="J283">
        <v>0</v>
      </c>
      <c r="K283">
        <v>1</v>
      </c>
      <c r="L283" t="s">
        <v>2721</v>
      </c>
      <c r="M283" t="s">
        <v>2722</v>
      </c>
      <c r="N283" t="s">
        <v>1233</v>
      </c>
      <c r="O283" t="s">
        <v>72</v>
      </c>
      <c r="P283" t="s">
        <v>38</v>
      </c>
      <c r="Q283" t="s">
        <v>73</v>
      </c>
      <c r="R283" t="s">
        <v>2723</v>
      </c>
      <c r="S283" t="s">
        <v>41</v>
      </c>
      <c r="T283" t="s">
        <v>42</v>
      </c>
      <c r="U283" t="s">
        <v>43</v>
      </c>
      <c r="V283" t="s">
        <v>2724</v>
      </c>
      <c r="W283" t="s">
        <v>2725</v>
      </c>
      <c r="X283" t="s">
        <v>2726</v>
      </c>
      <c r="Y283" t="s">
        <v>43</v>
      </c>
      <c r="Z283" t="s">
        <v>2727</v>
      </c>
      <c r="AA283" t="s">
        <v>43</v>
      </c>
      <c r="AB283" t="s">
        <v>2728</v>
      </c>
      <c r="AC283" s="4" t="e">
        <f>VLOOKUP(Table136[[#This Row],[Capacitance]],Values!A$13:B$50,2,0)</f>
        <v>#N/A</v>
      </c>
      <c r="AE283" s="4" t="str">
        <f>CONCATENATE(Table136[[#This Row],[Capacitance]],Table136[[#This Row],[Stock]])</f>
        <v>820pF</v>
      </c>
    </row>
    <row r="284" spans="1:31" hidden="1">
      <c r="A284" t="s">
        <v>2715</v>
      </c>
      <c r="B284" t="s">
        <v>2794</v>
      </c>
      <c r="C284" t="s">
        <v>3882</v>
      </c>
      <c r="D284" t="s">
        <v>3883</v>
      </c>
      <c r="E284" t="s">
        <v>2719</v>
      </c>
      <c r="F284" t="s">
        <v>3551</v>
      </c>
      <c r="G284">
        <v>1424</v>
      </c>
      <c r="H284">
        <v>0</v>
      </c>
      <c r="I284">
        <v>0.64</v>
      </c>
      <c r="J284">
        <v>0</v>
      </c>
      <c r="K284">
        <v>1</v>
      </c>
      <c r="L284" t="s">
        <v>2721</v>
      </c>
      <c r="M284" t="s">
        <v>2722</v>
      </c>
      <c r="N284" t="s">
        <v>6748</v>
      </c>
      <c r="O284" t="s">
        <v>37</v>
      </c>
      <c r="P284" t="s">
        <v>64</v>
      </c>
      <c r="Q284" t="s">
        <v>54</v>
      </c>
      <c r="R284" t="s">
        <v>2723</v>
      </c>
      <c r="S284" t="s">
        <v>55</v>
      </c>
      <c r="T284" t="s">
        <v>42</v>
      </c>
      <c r="U284" t="s">
        <v>43</v>
      </c>
      <c r="V284" t="s">
        <v>2724</v>
      </c>
      <c r="W284" t="s">
        <v>2798</v>
      </c>
      <c r="X284" t="s">
        <v>2799</v>
      </c>
      <c r="Y284" t="s">
        <v>43</v>
      </c>
      <c r="Z284" t="s">
        <v>2727</v>
      </c>
      <c r="AA284" t="s">
        <v>43</v>
      </c>
      <c r="AB284" t="s">
        <v>2728</v>
      </c>
      <c r="AC284" s="4" t="str">
        <f>VLOOKUP(Table136[[#This Row],[Capacitance]],Values!A$13:B$50,2,0)</f>
        <v>STOCK</v>
      </c>
      <c r="AE284" s="4" t="str">
        <f>CONCATENATE(Table136[[#This Row],[Capacitance]],Table136[[#This Row],[Stock]])</f>
        <v>10ÂuF</v>
      </c>
    </row>
    <row r="285" spans="1:31" hidden="1">
      <c r="A285" t="s">
        <v>2793</v>
      </c>
      <c r="B285" t="s">
        <v>2716</v>
      </c>
      <c r="C285" t="s">
        <v>2859</v>
      </c>
      <c r="D285" t="s">
        <v>2860</v>
      </c>
      <c r="E285" t="s">
        <v>2719</v>
      </c>
      <c r="F285" t="s">
        <v>2861</v>
      </c>
      <c r="G285">
        <v>1063</v>
      </c>
      <c r="H285">
        <v>0</v>
      </c>
      <c r="I285">
        <v>0.35</v>
      </c>
      <c r="J285">
        <v>0</v>
      </c>
      <c r="K285">
        <v>1</v>
      </c>
      <c r="L285" t="s">
        <v>2721</v>
      </c>
      <c r="M285" t="s">
        <v>2722</v>
      </c>
      <c r="N285" t="s">
        <v>255</v>
      </c>
      <c r="O285" t="s">
        <v>72</v>
      </c>
      <c r="P285" t="s">
        <v>178</v>
      </c>
      <c r="Q285" t="s">
        <v>73</v>
      </c>
      <c r="R285" t="s">
        <v>2723</v>
      </c>
      <c r="S285" t="s">
        <v>41</v>
      </c>
      <c r="T285" t="s">
        <v>42</v>
      </c>
      <c r="U285" t="s">
        <v>43</v>
      </c>
      <c r="V285" t="s">
        <v>2724</v>
      </c>
      <c r="W285" t="s">
        <v>2725</v>
      </c>
      <c r="X285" t="s">
        <v>2726</v>
      </c>
      <c r="Y285" t="s">
        <v>43</v>
      </c>
      <c r="Z285" t="s">
        <v>2727</v>
      </c>
      <c r="AA285" t="s">
        <v>43</v>
      </c>
      <c r="AB285" t="s">
        <v>2728</v>
      </c>
      <c r="AC285" s="4" t="e">
        <f>VLOOKUP(Table136[[#This Row],[Capacitance]],Values!A$13:B$50,2,0)</f>
        <v>#N/A</v>
      </c>
      <c r="AE285" s="4" t="str">
        <f>CONCATENATE(Table136[[#This Row],[Capacitance]],Table136[[#This Row],[Stock]])</f>
        <v>120pF</v>
      </c>
    </row>
    <row r="286" spans="1:31" hidden="1">
      <c r="A286" t="s">
        <v>2793</v>
      </c>
      <c r="B286" t="s">
        <v>2789</v>
      </c>
      <c r="C286" t="s">
        <v>3702</v>
      </c>
      <c r="D286" t="s">
        <v>3703</v>
      </c>
      <c r="E286" t="s">
        <v>2719</v>
      </c>
      <c r="F286" t="s">
        <v>3092</v>
      </c>
      <c r="G286">
        <v>11266</v>
      </c>
      <c r="H286">
        <v>0</v>
      </c>
      <c r="I286">
        <v>0.4</v>
      </c>
      <c r="J286">
        <v>0</v>
      </c>
      <c r="K286">
        <v>1</v>
      </c>
      <c r="L286" t="s">
        <v>2721</v>
      </c>
      <c r="M286" t="s">
        <v>2722</v>
      </c>
      <c r="N286" t="s">
        <v>282</v>
      </c>
      <c r="O286" t="s">
        <v>72</v>
      </c>
      <c r="P286" t="s">
        <v>287</v>
      </c>
      <c r="Q286" t="s">
        <v>73</v>
      </c>
      <c r="R286" t="s">
        <v>2723</v>
      </c>
      <c r="S286" t="s">
        <v>41</v>
      </c>
      <c r="T286" t="s">
        <v>42</v>
      </c>
      <c r="U286" t="s">
        <v>43</v>
      </c>
      <c r="V286" t="s">
        <v>2724</v>
      </c>
      <c r="W286" t="s">
        <v>2792</v>
      </c>
      <c r="X286" t="s">
        <v>2726</v>
      </c>
      <c r="Y286" t="s">
        <v>43</v>
      </c>
      <c r="Z286" t="s">
        <v>3107</v>
      </c>
      <c r="AA286" t="s">
        <v>43</v>
      </c>
      <c r="AB286" t="s">
        <v>2728</v>
      </c>
      <c r="AC286" s="4" t="e">
        <f>VLOOKUP(Table136[[#This Row],[Capacitance]],Values!A$13:B$50,2,0)</f>
        <v>#N/A</v>
      </c>
      <c r="AE286" s="4" t="str">
        <f>CONCATENATE(Table136[[#This Row],[Capacitance]],Table136[[#This Row],[Stock]])</f>
        <v>1200pF</v>
      </c>
    </row>
    <row r="287" spans="1:31" hidden="1">
      <c r="A287" t="s">
        <v>2715</v>
      </c>
      <c r="B287" t="s">
        <v>2794</v>
      </c>
      <c r="C287" t="s">
        <v>4051</v>
      </c>
      <c r="D287" t="s">
        <v>4052</v>
      </c>
      <c r="E287" t="s">
        <v>2719</v>
      </c>
      <c r="F287" t="s">
        <v>3498</v>
      </c>
      <c r="G287">
        <v>2040</v>
      </c>
      <c r="H287">
        <v>0</v>
      </c>
      <c r="I287">
        <v>0.64</v>
      </c>
      <c r="J287">
        <v>0</v>
      </c>
      <c r="K287">
        <v>1</v>
      </c>
      <c r="L287" t="s">
        <v>2721</v>
      </c>
      <c r="M287" t="s">
        <v>2722</v>
      </c>
      <c r="N287" t="s">
        <v>6748</v>
      </c>
      <c r="O287" t="s">
        <v>52</v>
      </c>
      <c r="P287" t="s">
        <v>64</v>
      </c>
      <c r="Q287" t="s">
        <v>54</v>
      </c>
      <c r="R287" t="s">
        <v>2723</v>
      </c>
      <c r="S287" t="s">
        <v>55</v>
      </c>
      <c r="T287" t="s">
        <v>42</v>
      </c>
      <c r="U287" t="s">
        <v>43</v>
      </c>
      <c r="V287" t="s">
        <v>2724</v>
      </c>
      <c r="W287" t="s">
        <v>2798</v>
      </c>
      <c r="X287" t="s">
        <v>2799</v>
      </c>
      <c r="Y287" t="s">
        <v>43</v>
      </c>
      <c r="Z287" t="s">
        <v>2727</v>
      </c>
      <c r="AA287" t="s">
        <v>43</v>
      </c>
      <c r="AB287" t="s">
        <v>2728</v>
      </c>
      <c r="AC287" s="4" t="str">
        <f>VLOOKUP(Table136[[#This Row],[Capacitance]],Values!A$13:B$50,2,0)</f>
        <v>STOCK</v>
      </c>
      <c r="AE287" s="4" t="str">
        <f>CONCATENATE(Table136[[#This Row],[Capacitance]],Table136[[#This Row],[Stock]])</f>
        <v>10ÂuF</v>
      </c>
    </row>
    <row r="288" spans="1:31" hidden="1">
      <c r="A288" t="s">
        <v>2793</v>
      </c>
      <c r="B288" t="s">
        <v>2789</v>
      </c>
      <c r="C288" t="s">
        <v>3707</v>
      </c>
      <c r="D288" t="s">
        <v>3708</v>
      </c>
      <c r="E288" t="s">
        <v>2719</v>
      </c>
      <c r="F288" t="s">
        <v>3692</v>
      </c>
      <c r="G288">
        <v>3542</v>
      </c>
      <c r="H288">
        <v>0</v>
      </c>
      <c r="I288">
        <v>0.4</v>
      </c>
      <c r="J288">
        <v>0</v>
      </c>
      <c r="K288">
        <v>1</v>
      </c>
      <c r="L288" t="s">
        <v>2721</v>
      </c>
      <c r="M288" t="s">
        <v>2722</v>
      </c>
      <c r="N288" t="s">
        <v>6756</v>
      </c>
      <c r="O288" t="s">
        <v>37</v>
      </c>
      <c r="P288" t="s">
        <v>178</v>
      </c>
      <c r="Q288" t="s">
        <v>39</v>
      </c>
      <c r="R288" t="s">
        <v>2723</v>
      </c>
      <c r="S288" t="s">
        <v>41</v>
      </c>
      <c r="T288" t="s">
        <v>42</v>
      </c>
      <c r="U288" t="s">
        <v>43</v>
      </c>
      <c r="V288" t="s">
        <v>2724</v>
      </c>
      <c r="W288" t="s">
        <v>2792</v>
      </c>
      <c r="X288" t="s">
        <v>2726</v>
      </c>
      <c r="Y288" t="s">
        <v>43</v>
      </c>
      <c r="Z288" t="s">
        <v>3107</v>
      </c>
      <c r="AA288" t="s">
        <v>43</v>
      </c>
      <c r="AB288" t="s">
        <v>2728</v>
      </c>
      <c r="AC288" s="4" t="e">
        <f>VLOOKUP(Table136[[#This Row],[Capacitance]],Values!A$13:B$50,2,0)</f>
        <v>#N/A</v>
      </c>
      <c r="AE288" s="4" t="str">
        <f>CONCATENATE(Table136[[#This Row],[Capacitance]],Table136[[#This Row],[Stock]])</f>
        <v>0.022ÂuF</v>
      </c>
    </row>
    <row r="289" spans="1:31" hidden="1">
      <c r="A289" t="s">
        <v>2715</v>
      </c>
      <c r="B289" t="s">
        <v>2876</v>
      </c>
      <c r="C289" t="s">
        <v>4244</v>
      </c>
      <c r="D289" t="s">
        <v>4245</v>
      </c>
      <c r="E289" t="s">
        <v>2719</v>
      </c>
      <c r="F289" t="s">
        <v>3551</v>
      </c>
      <c r="G289">
        <v>466</v>
      </c>
      <c r="H289">
        <v>0</v>
      </c>
      <c r="I289">
        <v>0.45</v>
      </c>
      <c r="J289">
        <v>0</v>
      </c>
      <c r="K289">
        <v>1</v>
      </c>
      <c r="L289" t="s">
        <v>2721</v>
      </c>
      <c r="M289" t="s">
        <v>2722</v>
      </c>
      <c r="N289" t="s">
        <v>6748</v>
      </c>
      <c r="O289" t="s">
        <v>37</v>
      </c>
      <c r="P289" t="s">
        <v>64</v>
      </c>
      <c r="Q289" t="s">
        <v>54</v>
      </c>
      <c r="R289" t="s">
        <v>2723</v>
      </c>
      <c r="S289" t="s">
        <v>55</v>
      </c>
      <c r="T289" t="s">
        <v>42</v>
      </c>
      <c r="U289" t="s">
        <v>43</v>
      </c>
      <c r="V289" t="s">
        <v>2724</v>
      </c>
      <c r="W289" t="s">
        <v>2880</v>
      </c>
      <c r="X289" t="s">
        <v>2726</v>
      </c>
      <c r="Y289" t="s">
        <v>43</v>
      </c>
      <c r="Z289" t="s">
        <v>2727</v>
      </c>
      <c r="AA289" t="s">
        <v>43</v>
      </c>
      <c r="AB289" t="s">
        <v>2728</v>
      </c>
      <c r="AC289" s="4" t="str">
        <f>VLOOKUP(Table136[[#This Row],[Capacitance]],Values!A$13:B$50,2,0)</f>
        <v>STOCK</v>
      </c>
      <c r="AE289" s="4" t="str">
        <f>CONCATENATE(Table136[[#This Row],[Capacitance]],Table136[[#This Row],[Stock]])</f>
        <v>10ÂuF</v>
      </c>
    </row>
    <row r="290" spans="1:31" hidden="1">
      <c r="A290" t="s">
        <v>2715</v>
      </c>
      <c r="B290" t="s">
        <v>2789</v>
      </c>
      <c r="C290" t="s">
        <v>4251</v>
      </c>
      <c r="D290" t="s">
        <v>4252</v>
      </c>
      <c r="E290" t="s">
        <v>2719</v>
      </c>
      <c r="F290" t="s">
        <v>3551</v>
      </c>
      <c r="G290">
        <v>400</v>
      </c>
      <c r="H290">
        <v>0</v>
      </c>
      <c r="I290">
        <v>0.46</v>
      </c>
      <c r="J290">
        <v>0</v>
      </c>
      <c r="K290">
        <v>1</v>
      </c>
      <c r="L290" t="s">
        <v>2721</v>
      </c>
      <c r="M290" t="s">
        <v>2722</v>
      </c>
      <c r="N290" t="s">
        <v>6748</v>
      </c>
      <c r="O290" t="s">
        <v>37</v>
      </c>
      <c r="P290" t="s">
        <v>64</v>
      </c>
      <c r="Q290" t="s">
        <v>54</v>
      </c>
      <c r="R290" t="s">
        <v>2723</v>
      </c>
      <c r="S290" t="s">
        <v>55</v>
      </c>
      <c r="T290" t="s">
        <v>42</v>
      </c>
      <c r="U290" t="s">
        <v>43</v>
      </c>
      <c r="V290" t="s">
        <v>2724</v>
      </c>
      <c r="W290" t="s">
        <v>2880</v>
      </c>
      <c r="X290" t="s">
        <v>2726</v>
      </c>
      <c r="Y290" t="s">
        <v>43</v>
      </c>
      <c r="Z290" t="s">
        <v>3107</v>
      </c>
      <c r="AA290" t="s">
        <v>43</v>
      </c>
      <c r="AB290" t="s">
        <v>2728</v>
      </c>
      <c r="AC290" s="4" t="str">
        <f>VLOOKUP(Table136[[#This Row],[Capacitance]],Values!A$13:B$50,2,0)</f>
        <v>STOCK</v>
      </c>
      <c r="AE290" s="4" t="str">
        <f>CONCATENATE(Table136[[#This Row],[Capacitance]],Table136[[#This Row],[Stock]])</f>
        <v>10ÂuF</v>
      </c>
    </row>
    <row r="291" spans="1:31" hidden="1">
      <c r="A291" t="s">
        <v>2715</v>
      </c>
      <c r="B291" t="s">
        <v>2789</v>
      </c>
      <c r="C291" t="s">
        <v>2862</v>
      </c>
      <c r="D291" t="s">
        <v>2863</v>
      </c>
      <c r="E291" t="s">
        <v>2719</v>
      </c>
      <c r="F291" t="s">
        <v>2831</v>
      </c>
      <c r="G291">
        <v>2285</v>
      </c>
      <c r="H291">
        <v>0</v>
      </c>
      <c r="I291">
        <v>0.4</v>
      </c>
      <c r="J291">
        <v>0</v>
      </c>
      <c r="K291">
        <v>1</v>
      </c>
      <c r="L291" t="s">
        <v>2721</v>
      </c>
      <c r="M291" t="s">
        <v>2722</v>
      </c>
      <c r="N291" t="s">
        <v>104</v>
      </c>
      <c r="O291" t="s">
        <v>72</v>
      </c>
      <c r="P291" t="s">
        <v>38</v>
      </c>
      <c r="Q291" t="s">
        <v>73</v>
      </c>
      <c r="R291" t="s">
        <v>2723</v>
      </c>
      <c r="S291" t="s">
        <v>41</v>
      </c>
      <c r="T291" t="s">
        <v>42</v>
      </c>
      <c r="U291" t="s">
        <v>43</v>
      </c>
      <c r="V291" t="s">
        <v>2724</v>
      </c>
      <c r="W291" t="s">
        <v>2792</v>
      </c>
      <c r="X291" t="s">
        <v>2726</v>
      </c>
      <c r="Y291" t="s">
        <v>43</v>
      </c>
      <c r="Z291" t="s">
        <v>2727</v>
      </c>
      <c r="AA291" t="s">
        <v>43</v>
      </c>
      <c r="AB291" t="s">
        <v>2728</v>
      </c>
      <c r="AC291" s="4" t="e">
        <f>VLOOKUP(Table136[[#This Row],[Capacitance]],Values!A$13:B$50,2,0)</f>
        <v>#N/A</v>
      </c>
      <c r="AE291" s="4" t="str">
        <f>CONCATENATE(Table136[[#This Row],[Capacitance]],Table136[[#This Row],[Stock]])</f>
        <v>8200pF</v>
      </c>
    </row>
    <row r="292" spans="1:31" hidden="1">
      <c r="A292" t="s">
        <v>2793</v>
      </c>
      <c r="B292" t="s">
        <v>2789</v>
      </c>
      <c r="C292" t="s">
        <v>3713</v>
      </c>
      <c r="D292" t="s">
        <v>3714</v>
      </c>
      <c r="E292" t="s">
        <v>2719</v>
      </c>
      <c r="F292" t="s">
        <v>2900</v>
      </c>
      <c r="G292">
        <v>1864</v>
      </c>
      <c r="H292">
        <v>0</v>
      </c>
      <c r="I292">
        <v>0.4</v>
      </c>
      <c r="J292">
        <v>0</v>
      </c>
      <c r="K292">
        <v>1</v>
      </c>
      <c r="L292" t="s">
        <v>2721</v>
      </c>
      <c r="M292" t="s">
        <v>2722</v>
      </c>
      <c r="N292" t="s">
        <v>789</v>
      </c>
      <c r="O292" t="s">
        <v>72</v>
      </c>
      <c r="P292" t="s">
        <v>178</v>
      </c>
      <c r="Q292" t="s">
        <v>73</v>
      </c>
      <c r="R292" t="s">
        <v>2723</v>
      </c>
      <c r="S292" t="s">
        <v>41</v>
      </c>
      <c r="T292" t="s">
        <v>42</v>
      </c>
      <c r="U292" t="s">
        <v>43</v>
      </c>
      <c r="V292" t="s">
        <v>2724</v>
      </c>
      <c r="W292" t="s">
        <v>2792</v>
      </c>
      <c r="X292" t="s">
        <v>2726</v>
      </c>
      <c r="Y292" t="s">
        <v>43</v>
      </c>
      <c r="Z292" t="s">
        <v>3107</v>
      </c>
      <c r="AA292" t="s">
        <v>43</v>
      </c>
      <c r="AB292" t="s">
        <v>2728</v>
      </c>
      <c r="AC292" s="4" t="e">
        <f>VLOOKUP(Table136[[#This Row],[Capacitance]],Values!A$13:B$50,2,0)</f>
        <v>#N/A</v>
      </c>
      <c r="AE292" s="4" t="str">
        <f>CONCATENATE(Table136[[#This Row],[Capacitance]],Table136[[#This Row],[Stock]])</f>
        <v>2700pF</v>
      </c>
    </row>
    <row r="293" spans="1:31" hidden="1">
      <c r="A293" t="s">
        <v>2793</v>
      </c>
      <c r="B293" t="s">
        <v>2789</v>
      </c>
      <c r="C293" t="s">
        <v>3715</v>
      </c>
      <c r="D293" t="s">
        <v>3716</v>
      </c>
      <c r="E293" t="s">
        <v>2719</v>
      </c>
      <c r="F293" t="s">
        <v>3095</v>
      </c>
      <c r="G293">
        <v>1663</v>
      </c>
      <c r="H293">
        <v>0</v>
      </c>
      <c r="I293">
        <v>0.4</v>
      </c>
      <c r="J293">
        <v>0</v>
      </c>
      <c r="K293">
        <v>1</v>
      </c>
      <c r="L293" t="s">
        <v>2721</v>
      </c>
      <c r="M293" t="s">
        <v>2722</v>
      </c>
      <c r="N293" t="s">
        <v>242</v>
      </c>
      <c r="O293" t="s">
        <v>72</v>
      </c>
      <c r="P293" t="s">
        <v>287</v>
      </c>
      <c r="Q293" t="s">
        <v>73</v>
      </c>
      <c r="R293" t="s">
        <v>2723</v>
      </c>
      <c r="S293" t="s">
        <v>41</v>
      </c>
      <c r="T293" t="s">
        <v>42</v>
      </c>
      <c r="U293" t="s">
        <v>43</v>
      </c>
      <c r="V293" t="s">
        <v>2724</v>
      </c>
      <c r="W293" t="s">
        <v>2792</v>
      </c>
      <c r="X293" t="s">
        <v>2726</v>
      </c>
      <c r="Y293" t="s">
        <v>43</v>
      </c>
      <c r="Z293" t="s">
        <v>3107</v>
      </c>
      <c r="AA293" t="s">
        <v>43</v>
      </c>
      <c r="AB293" t="s">
        <v>2728</v>
      </c>
      <c r="AC293" s="4" t="e">
        <f>VLOOKUP(Table136[[#This Row],[Capacitance]],Values!A$13:B$50,2,0)</f>
        <v>#N/A</v>
      </c>
      <c r="AE293" s="4" t="str">
        <f>CONCATENATE(Table136[[#This Row],[Capacitance]],Table136[[#This Row],[Stock]])</f>
        <v>1800pF</v>
      </c>
    </row>
    <row r="294" spans="1:31" hidden="1">
      <c r="A294" t="s">
        <v>2793</v>
      </c>
      <c r="B294" t="s">
        <v>2794</v>
      </c>
      <c r="C294" t="s">
        <v>3717</v>
      </c>
      <c r="D294" t="s">
        <v>3718</v>
      </c>
      <c r="E294" t="s">
        <v>2719</v>
      </c>
      <c r="F294" t="s">
        <v>3719</v>
      </c>
      <c r="G294">
        <v>1645</v>
      </c>
      <c r="H294">
        <v>0</v>
      </c>
      <c r="I294">
        <v>0.4</v>
      </c>
      <c r="J294">
        <v>0</v>
      </c>
      <c r="K294">
        <v>1</v>
      </c>
      <c r="L294" t="s">
        <v>2721</v>
      </c>
      <c r="M294" t="s">
        <v>2722</v>
      </c>
      <c r="N294" t="s">
        <v>349</v>
      </c>
      <c r="O294" t="s">
        <v>72</v>
      </c>
      <c r="P294" t="s">
        <v>3113</v>
      </c>
      <c r="Q294" t="s">
        <v>73</v>
      </c>
      <c r="R294" t="s">
        <v>2723</v>
      </c>
      <c r="S294" t="s">
        <v>41</v>
      </c>
      <c r="T294" t="s">
        <v>42</v>
      </c>
      <c r="U294" t="s">
        <v>43</v>
      </c>
      <c r="V294" t="s">
        <v>2724</v>
      </c>
      <c r="W294" t="s">
        <v>2798</v>
      </c>
      <c r="X294" t="s">
        <v>2799</v>
      </c>
      <c r="Y294" t="s">
        <v>43</v>
      </c>
      <c r="Z294" t="s">
        <v>3107</v>
      </c>
      <c r="AA294" t="s">
        <v>43</v>
      </c>
      <c r="AB294" t="s">
        <v>2728</v>
      </c>
      <c r="AC294" s="4" t="e">
        <f>VLOOKUP(Table136[[#This Row],[Capacitance]],Values!A$13:B$50,2,0)</f>
        <v>#N/A</v>
      </c>
      <c r="AE294" s="4" t="str">
        <f>CONCATENATE(Table136[[#This Row],[Capacitance]],Table136[[#This Row],[Stock]])</f>
        <v>390pF</v>
      </c>
    </row>
    <row r="295" spans="1:31" hidden="1">
      <c r="A295" t="s">
        <v>2793</v>
      </c>
      <c r="B295" t="s">
        <v>2789</v>
      </c>
      <c r="C295" t="s">
        <v>3720</v>
      </c>
      <c r="D295" t="s">
        <v>3721</v>
      </c>
      <c r="E295" t="s">
        <v>2719</v>
      </c>
      <c r="F295" t="s">
        <v>2912</v>
      </c>
      <c r="G295">
        <v>1562</v>
      </c>
      <c r="H295">
        <v>0</v>
      </c>
      <c r="I295">
        <v>0.4</v>
      </c>
      <c r="J295">
        <v>0</v>
      </c>
      <c r="K295">
        <v>1</v>
      </c>
      <c r="L295" t="s">
        <v>2721</v>
      </c>
      <c r="M295" t="s">
        <v>2722</v>
      </c>
      <c r="N295" t="s">
        <v>1002</v>
      </c>
      <c r="O295" t="s">
        <v>72</v>
      </c>
      <c r="P295" t="s">
        <v>178</v>
      </c>
      <c r="Q295" t="s">
        <v>73</v>
      </c>
      <c r="R295" t="s">
        <v>2723</v>
      </c>
      <c r="S295" t="s">
        <v>41</v>
      </c>
      <c r="T295" t="s">
        <v>42</v>
      </c>
      <c r="U295" t="s">
        <v>43</v>
      </c>
      <c r="V295" t="s">
        <v>2724</v>
      </c>
      <c r="W295" t="s">
        <v>2792</v>
      </c>
      <c r="X295" t="s">
        <v>2726</v>
      </c>
      <c r="Y295" t="s">
        <v>43</v>
      </c>
      <c r="Z295" t="s">
        <v>3107</v>
      </c>
      <c r="AA295" t="s">
        <v>43</v>
      </c>
      <c r="AB295" t="s">
        <v>2728</v>
      </c>
      <c r="AC295" s="4" t="e">
        <f>VLOOKUP(Table136[[#This Row],[Capacitance]],Values!A$13:B$50,2,0)</f>
        <v>#N/A</v>
      </c>
      <c r="AE295" s="4" t="str">
        <f>CONCATENATE(Table136[[#This Row],[Capacitance]],Table136[[#This Row],[Stock]])</f>
        <v>3900pF</v>
      </c>
    </row>
    <row r="296" spans="1:31" hidden="1">
      <c r="A296" t="s">
        <v>2793</v>
      </c>
      <c r="B296" t="s">
        <v>2716</v>
      </c>
      <c r="C296" t="s">
        <v>3722</v>
      </c>
      <c r="D296" t="s">
        <v>3723</v>
      </c>
      <c r="E296" t="s">
        <v>2719</v>
      </c>
      <c r="F296" t="s">
        <v>3724</v>
      </c>
      <c r="G296">
        <v>1552</v>
      </c>
      <c r="H296">
        <v>0</v>
      </c>
      <c r="I296">
        <v>0.4</v>
      </c>
      <c r="J296">
        <v>0</v>
      </c>
      <c r="K296">
        <v>1</v>
      </c>
      <c r="L296" t="s">
        <v>2721</v>
      </c>
      <c r="M296" t="s">
        <v>2722</v>
      </c>
      <c r="N296" t="s">
        <v>6758</v>
      </c>
      <c r="O296" t="s">
        <v>37</v>
      </c>
      <c r="P296" t="s">
        <v>178</v>
      </c>
      <c r="Q296" t="s">
        <v>1060</v>
      </c>
      <c r="R296" t="s">
        <v>2723</v>
      </c>
      <c r="S296" t="s">
        <v>41</v>
      </c>
      <c r="T296" t="s">
        <v>42</v>
      </c>
      <c r="U296" t="s">
        <v>43</v>
      </c>
      <c r="V296" t="s">
        <v>2724</v>
      </c>
      <c r="W296" t="s">
        <v>2725</v>
      </c>
      <c r="X296" t="s">
        <v>2726</v>
      </c>
      <c r="Y296" t="s">
        <v>43</v>
      </c>
      <c r="Z296" t="s">
        <v>2727</v>
      </c>
      <c r="AA296" t="s">
        <v>43</v>
      </c>
      <c r="AB296" t="s">
        <v>2728</v>
      </c>
      <c r="AC296" s="4" t="e">
        <f>VLOOKUP(Table136[[#This Row],[Capacitance]],Values!A$13:B$50,2,0)</f>
        <v>#N/A</v>
      </c>
      <c r="AE296" s="4" t="str">
        <f>CONCATENATE(Table136[[#This Row],[Capacitance]],Table136[[#This Row],[Stock]])</f>
        <v>0.033ÂuF</v>
      </c>
    </row>
    <row r="297" spans="1:31" hidden="1">
      <c r="A297" t="s">
        <v>2793</v>
      </c>
      <c r="B297" t="s">
        <v>2716</v>
      </c>
      <c r="C297" t="s">
        <v>3725</v>
      </c>
      <c r="D297" t="s">
        <v>3726</v>
      </c>
      <c r="E297" t="s">
        <v>2719</v>
      </c>
      <c r="F297" t="s">
        <v>3727</v>
      </c>
      <c r="G297">
        <v>1488</v>
      </c>
      <c r="H297">
        <v>0</v>
      </c>
      <c r="I297">
        <v>0.4</v>
      </c>
      <c r="J297">
        <v>0</v>
      </c>
      <c r="K297">
        <v>1</v>
      </c>
      <c r="L297" t="s">
        <v>2721</v>
      </c>
      <c r="M297" t="s">
        <v>2722</v>
      </c>
      <c r="N297" t="s">
        <v>6760</v>
      </c>
      <c r="O297" t="s">
        <v>37</v>
      </c>
      <c r="P297" t="s">
        <v>178</v>
      </c>
      <c r="Q297" t="s">
        <v>1060</v>
      </c>
      <c r="R297" t="s">
        <v>2723</v>
      </c>
      <c r="S297" t="s">
        <v>41</v>
      </c>
      <c r="T297" t="s">
        <v>42</v>
      </c>
      <c r="U297" t="s">
        <v>43</v>
      </c>
      <c r="V297" t="s">
        <v>2724</v>
      </c>
      <c r="W297" t="s">
        <v>2725</v>
      </c>
      <c r="X297" t="s">
        <v>2726</v>
      </c>
      <c r="Y297" t="s">
        <v>43</v>
      </c>
      <c r="Z297" t="s">
        <v>3107</v>
      </c>
      <c r="AA297" t="s">
        <v>43</v>
      </c>
      <c r="AB297" t="s">
        <v>2728</v>
      </c>
      <c r="AC297" s="4" t="e">
        <f>VLOOKUP(Table136[[#This Row],[Capacitance]],Values!A$13:B$50,2,0)</f>
        <v>#N/A</v>
      </c>
      <c r="AE297" s="4" t="str">
        <f>CONCATENATE(Table136[[#This Row],[Capacitance]],Table136[[#This Row],[Stock]])</f>
        <v>0.047ÂuF</v>
      </c>
    </row>
    <row r="298" spans="1:31" hidden="1">
      <c r="A298" t="s">
        <v>2793</v>
      </c>
      <c r="B298" t="s">
        <v>2794</v>
      </c>
      <c r="C298" t="s">
        <v>3728</v>
      </c>
      <c r="D298" t="s">
        <v>3729</v>
      </c>
      <c r="E298" t="s">
        <v>2719</v>
      </c>
      <c r="F298" t="s">
        <v>3730</v>
      </c>
      <c r="G298">
        <v>1088</v>
      </c>
      <c r="H298">
        <v>0</v>
      </c>
      <c r="I298">
        <v>0.4</v>
      </c>
      <c r="J298">
        <v>0</v>
      </c>
      <c r="K298">
        <v>1</v>
      </c>
      <c r="L298" t="s">
        <v>2721</v>
      </c>
      <c r="M298" t="s">
        <v>2722</v>
      </c>
      <c r="N298" t="s">
        <v>259</v>
      </c>
      <c r="O298" t="s">
        <v>72</v>
      </c>
      <c r="P298" t="s">
        <v>3113</v>
      </c>
      <c r="Q298" t="s">
        <v>73</v>
      </c>
      <c r="R298" t="s">
        <v>2723</v>
      </c>
      <c r="S298" t="s">
        <v>41</v>
      </c>
      <c r="T298" t="s">
        <v>42</v>
      </c>
      <c r="U298" t="s">
        <v>43</v>
      </c>
      <c r="V298" t="s">
        <v>2724</v>
      </c>
      <c r="W298" t="s">
        <v>2798</v>
      </c>
      <c r="X298" t="s">
        <v>2799</v>
      </c>
      <c r="Y298" t="s">
        <v>43</v>
      </c>
      <c r="Z298" t="s">
        <v>3107</v>
      </c>
      <c r="AA298" t="s">
        <v>43</v>
      </c>
      <c r="AB298" t="s">
        <v>2728</v>
      </c>
      <c r="AC298" s="4" t="e">
        <f>VLOOKUP(Table136[[#This Row],[Capacitance]],Values!A$13:B$50,2,0)</f>
        <v>#N/A</v>
      </c>
      <c r="AE298" s="4" t="str">
        <f>CONCATENATE(Table136[[#This Row],[Capacitance]],Table136[[#This Row],[Stock]])</f>
        <v>180pF</v>
      </c>
    </row>
    <row r="299" spans="1:31" hidden="1">
      <c r="A299" t="s">
        <v>2715</v>
      </c>
      <c r="B299" t="s">
        <v>2789</v>
      </c>
      <c r="C299" t="s">
        <v>3731</v>
      </c>
      <c r="D299" t="s">
        <v>3732</v>
      </c>
      <c r="E299" t="s">
        <v>2719</v>
      </c>
      <c r="F299" t="s">
        <v>3286</v>
      </c>
      <c r="G299">
        <v>1034</v>
      </c>
      <c r="H299">
        <v>0</v>
      </c>
      <c r="I299">
        <v>0.4</v>
      </c>
      <c r="J299">
        <v>0</v>
      </c>
      <c r="K299">
        <v>1</v>
      </c>
      <c r="L299" t="s">
        <v>2721</v>
      </c>
      <c r="M299" t="s">
        <v>2722</v>
      </c>
      <c r="N299" t="s">
        <v>6766</v>
      </c>
      <c r="O299" t="s">
        <v>37</v>
      </c>
      <c r="P299" t="s">
        <v>83</v>
      </c>
      <c r="Q299" t="s">
        <v>39</v>
      </c>
      <c r="R299" t="s">
        <v>2723</v>
      </c>
      <c r="S299" t="s">
        <v>41</v>
      </c>
      <c r="T299" t="s">
        <v>42</v>
      </c>
      <c r="U299" t="s">
        <v>43</v>
      </c>
      <c r="V299" t="s">
        <v>2724</v>
      </c>
      <c r="W299" t="s">
        <v>2792</v>
      </c>
      <c r="X299" t="s">
        <v>2726</v>
      </c>
      <c r="Y299" t="s">
        <v>43</v>
      </c>
      <c r="Z299" t="s">
        <v>2727</v>
      </c>
      <c r="AA299" t="s">
        <v>43</v>
      </c>
      <c r="AB299" t="s">
        <v>2728</v>
      </c>
      <c r="AC299" s="4" t="e">
        <f>VLOOKUP(Table136[[#This Row],[Capacitance]],Values!A$13:B$50,2,0)</f>
        <v>#N/A</v>
      </c>
      <c r="AE299" s="4" t="str">
        <f>CONCATENATE(Table136[[#This Row],[Capacitance]],Table136[[#This Row],[Stock]])</f>
        <v>0.47ÂuF</v>
      </c>
    </row>
    <row r="300" spans="1:31" hidden="1">
      <c r="A300" t="s">
        <v>2793</v>
      </c>
      <c r="B300" t="s">
        <v>2794</v>
      </c>
      <c r="C300" t="s">
        <v>3733</v>
      </c>
      <c r="D300" t="s">
        <v>3734</v>
      </c>
      <c r="E300" t="s">
        <v>2719</v>
      </c>
      <c r="F300" t="s">
        <v>3735</v>
      </c>
      <c r="G300">
        <v>1030</v>
      </c>
      <c r="H300">
        <v>0</v>
      </c>
      <c r="I300">
        <v>0.4</v>
      </c>
      <c r="J300">
        <v>0</v>
      </c>
      <c r="K300">
        <v>1</v>
      </c>
      <c r="L300" t="s">
        <v>2721</v>
      </c>
      <c r="M300" t="s">
        <v>2722</v>
      </c>
      <c r="N300" t="s">
        <v>255</v>
      </c>
      <c r="O300" t="s">
        <v>72</v>
      </c>
      <c r="P300" t="s">
        <v>3113</v>
      </c>
      <c r="Q300" t="s">
        <v>73</v>
      </c>
      <c r="R300" t="s">
        <v>2723</v>
      </c>
      <c r="S300" t="s">
        <v>41</v>
      </c>
      <c r="T300" t="s">
        <v>42</v>
      </c>
      <c r="U300" t="s">
        <v>43</v>
      </c>
      <c r="V300" t="s">
        <v>2724</v>
      </c>
      <c r="W300" t="s">
        <v>2798</v>
      </c>
      <c r="X300" t="s">
        <v>2799</v>
      </c>
      <c r="Y300" t="s">
        <v>43</v>
      </c>
      <c r="Z300" t="s">
        <v>3107</v>
      </c>
      <c r="AA300" t="s">
        <v>43</v>
      </c>
      <c r="AB300" t="s">
        <v>2728</v>
      </c>
      <c r="AC300" s="4" t="e">
        <f>VLOOKUP(Table136[[#This Row],[Capacitance]],Values!A$13:B$50,2,0)</f>
        <v>#N/A</v>
      </c>
      <c r="AE300" s="4" t="str">
        <f>CONCATENATE(Table136[[#This Row],[Capacitance]],Table136[[#This Row],[Stock]])</f>
        <v>120pF</v>
      </c>
    </row>
    <row r="301" spans="1:31" hidden="1">
      <c r="A301" t="s">
        <v>2715</v>
      </c>
      <c r="B301" t="s">
        <v>2794</v>
      </c>
      <c r="C301" t="s">
        <v>4499</v>
      </c>
      <c r="D301" t="s">
        <v>4500</v>
      </c>
      <c r="E301" t="s">
        <v>2719</v>
      </c>
      <c r="F301" t="s">
        <v>3498</v>
      </c>
      <c r="G301">
        <v>188</v>
      </c>
      <c r="H301">
        <v>0</v>
      </c>
      <c r="I301">
        <v>0.66</v>
      </c>
      <c r="J301">
        <v>0</v>
      </c>
      <c r="K301">
        <v>1</v>
      </c>
      <c r="L301" t="s">
        <v>2721</v>
      </c>
      <c r="M301" t="s">
        <v>2722</v>
      </c>
      <c r="N301" t="s">
        <v>6748</v>
      </c>
      <c r="O301" t="s">
        <v>52</v>
      </c>
      <c r="P301" t="s">
        <v>64</v>
      </c>
      <c r="Q301" t="s">
        <v>54</v>
      </c>
      <c r="R301" t="s">
        <v>2723</v>
      </c>
      <c r="S301" t="s">
        <v>55</v>
      </c>
      <c r="T301" t="s">
        <v>42</v>
      </c>
      <c r="U301" t="s">
        <v>43</v>
      </c>
      <c r="V301" t="s">
        <v>2724</v>
      </c>
      <c r="W301" t="s">
        <v>2798</v>
      </c>
      <c r="X301" t="s">
        <v>2799</v>
      </c>
      <c r="Y301" t="s">
        <v>43</v>
      </c>
      <c r="Z301" t="s">
        <v>3107</v>
      </c>
      <c r="AA301" t="s">
        <v>43</v>
      </c>
      <c r="AB301" t="s">
        <v>2728</v>
      </c>
      <c r="AC301" s="4" t="str">
        <f>VLOOKUP(Table136[[#This Row],[Capacitance]],Values!A$13:B$50,2,0)</f>
        <v>STOCK</v>
      </c>
      <c r="AE301" s="4" t="str">
        <f>CONCATENATE(Table136[[#This Row],[Capacitance]],Table136[[#This Row],[Stock]])</f>
        <v>10ÂuF</v>
      </c>
    </row>
    <row r="302" spans="1:31" hidden="1">
      <c r="A302" t="s">
        <v>2793</v>
      </c>
      <c r="B302" t="s">
        <v>2794</v>
      </c>
      <c r="C302" t="s">
        <v>3738</v>
      </c>
      <c r="D302" t="s">
        <v>3739</v>
      </c>
      <c r="E302" t="s">
        <v>2719</v>
      </c>
      <c r="F302" t="s">
        <v>3740</v>
      </c>
      <c r="G302">
        <v>1013</v>
      </c>
      <c r="H302">
        <v>0</v>
      </c>
      <c r="I302">
        <v>0.4</v>
      </c>
      <c r="J302">
        <v>0</v>
      </c>
      <c r="K302">
        <v>1</v>
      </c>
      <c r="L302" t="s">
        <v>2721</v>
      </c>
      <c r="M302" t="s">
        <v>2722</v>
      </c>
      <c r="N302" t="s">
        <v>226</v>
      </c>
      <c r="O302" t="s">
        <v>72</v>
      </c>
      <c r="P302" t="s">
        <v>3113</v>
      </c>
      <c r="Q302" t="s">
        <v>73</v>
      </c>
      <c r="R302" t="s">
        <v>2723</v>
      </c>
      <c r="S302" t="s">
        <v>41</v>
      </c>
      <c r="T302" t="s">
        <v>42</v>
      </c>
      <c r="U302" t="s">
        <v>43</v>
      </c>
      <c r="V302" t="s">
        <v>2724</v>
      </c>
      <c r="W302" t="s">
        <v>2798</v>
      </c>
      <c r="X302" t="s">
        <v>2799</v>
      </c>
      <c r="Y302" t="s">
        <v>43</v>
      </c>
      <c r="Z302" t="s">
        <v>3107</v>
      </c>
      <c r="AA302" t="s">
        <v>43</v>
      </c>
      <c r="AB302" t="s">
        <v>2728</v>
      </c>
      <c r="AC302" s="4" t="e">
        <f>VLOOKUP(Table136[[#This Row],[Capacitance]],Values!A$13:B$50,2,0)</f>
        <v>#N/A</v>
      </c>
      <c r="AE302" s="4" t="str">
        <f>CONCATENATE(Table136[[#This Row],[Capacitance]],Table136[[#This Row],[Stock]])</f>
        <v>150pF</v>
      </c>
    </row>
    <row r="303" spans="1:31" hidden="1">
      <c r="A303" t="s">
        <v>2715</v>
      </c>
      <c r="B303" t="s">
        <v>2794</v>
      </c>
      <c r="C303" t="s">
        <v>4667</v>
      </c>
      <c r="D303" t="s">
        <v>4668</v>
      </c>
      <c r="E303" t="s">
        <v>2719</v>
      </c>
      <c r="F303" t="s">
        <v>3405</v>
      </c>
      <c r="G303">
        <v>0</v>
      </c>
      <c r="H303">
        <v>0</v>
      </c>
      <c r="I303">
        <v>0.17777999999999999</v>
      </c>
      <c r="J303">
        <v>0</v>
      </c>
      <c r="K303">
        <v>2000</v>
      </c>
      <c r="L303" t="s">
        <v>2721</v>
      </c>
      <c r="M303" t="s">
        <v>2722</v>
      </c>
      <c r="N303" t="s">
        <v>6748</v>
      </c>
      <c r="O303" t="s">
        <v>52</v>
      </c>
      <c r="P303" t="s">
        <v>53</v>
      </c>
      <c r="Q303" t="s">
        <v>54</v>
      </c>
      <c r="R303" t="s">
        <v>2723</v>
      </c>
      <c r="S303" t="s">
        <v>55</v>
      </c>
      <c r="T303" t="s">
        <v>42</v>
      </c>
      <c r="U303" t="s">
        <v>43</v>
      </c>
      <c r="V303" t="s">
        <v>2724</v>
      </c>
      <c r="W303" t="s">
        <v>2798</v>
      </c>
      <c r="X303" t="s">
        <v>2799</v>
      </c>
      <c r="Y303" t="s">
        <v>43</v>
      </c>
      <c r="Z303" t="s">
        <v>3107</v>
      </c>
      <c r="AA303" t="s">
        <v>43</v>
      </c>
      <c r="AB303" t="s">
        <v>2728</v>
      </c>
      <c r="AC303" s="4" t="str">
        <f>VLOOKUP(Table136[[#This Row],[Capacitance]],Values!A$13:B$50,2,0)</f>
        <v>STOCK</v>
      </c>
      <c r="AE303" s="4" t="str">
        <f>CONCATENATE(Table136[[#This Row],[Capacitance]],Table136[[#This Row],[Stock]])</f>
        <v>10ÂuF</v>
      </c>
    </row>
    <row r="304" spans="1:31" hidden="1">
      <c r="A304" t="s">
        <v>2715</v>
      </c>
      <c r="B304" t="s">
        <v>2794</v>
      </c>
      <c r="C304" t="s">
        <v>4673</v>
      </c>
      <c r="D304" t="s">
        <v>4674</v>
      </c>
      <c r="E304" t="s">
        <v>2719</v>
      </c>
      <c r="F304" t="s">
        <v>3405</v>
      </c>
      <c r="G304">
        <v>0</v>
      </c>
      <c r="H304">
        <v>0</v>
      </c>
      <c r="I304">
        <v>0.18889</v>
      </c>
      <c r="J304">
        <v>0</v>
      </c>
      <c r="K304">
        <v>2000</v>
      </c>
      <c r="L304" t="s">
        <v>2721</v>
      </c>
      <c r="M304" t="s">
        <v>2722</v>
      </c>
      <c r="N304" t="s">
        <v>6748</v>
      </c>
      <c r="O304" t="s">
        <v>52</v>
      </c>
      <c r="P304" t="s">
        <v>53</v>
      </c>
      <c r="Q304" t="s">
        <v>54</v>
      </c>
      <c r="R304" t="s">
        <v>2723</v>
      </c>
      <c r="S304" t="s">
        <v>55</v>
      </c>
      <c r="T304" t="s">
        <v>42</v>
      </c>
      <c r="U304" t="s">
        <v>43</v>
      </c>
      <c r="V304" t="s">
        <v>2724</v>
      </c>
      <c r="W304" t="s">
        <v>2798</v>
      </c>
      <c r="X304" t="s">
        <v>2799</v>
      </c>
      <c r="Y304" t="s">
        <v>43</v>
      </c>
      <c r="Z304" t="s">
        <v>2727</v>
      </c>
      <c r="AA304" t="s">
        <v>43</v>
      </c>
      <c r="AB304" t="s">
        <v>2728</v>
      </c>
      <c r="AC304" s="4" t="str">
        <f>VLOOKUP(Table136[[#This Row],[Capacitance]],Values!A$13:B$50,2,0)</f>
        <v>STOCK</v>
      </c>
      <c r="AE304" s="4" t="str">
        <f>CONCATENATE(Table136[[#This Row],[Capacitance]],Table136[[#This Row],[Stock]])</f>
        <v>10ÂuF</v>
      </c>
    </row>
    <row r="305" spans="1:31" hidden="1">
      <c r="A305" t="s">
        <v>2793</v>
      </c>
      <c r="B305" t="s">
        <v>2789</v>
      </c>
      <c r="C305" t="s">
        <v>3743</v>
      </c>
      <c r="D305" t="s">
        <v>3744</v>
      </c>
      <c r="E305" t="s">
        <v>2719</v>
      </c>
      <c r="F305" t="s">
        <v>3692</v>
      </c>
      <c r="G305">
        <v>2205</v>
      </c>
      <c r="H305">
        <v>0</v>
      </c>
      <c r="I305">
        <v>0.41</v>
      </c>
      <c r="J305">
        <v>0</v>
      </c>
      <c r="K305">
        <v>1</v>
      </c>
      <c r="L305" t="s">
        <v>2721</v>
      </c>
      <c r="M305" t="s">
        <v>2722</v>
      </c>
      <c r="N305" t="s">
        <v>6756</v>
      </c>
      <c r="O305" t="s">
        <v>37</v>
      </c>
      <c r="P305" t="s">
        <v>178</v>
      </c>
      <c r="Q305" t="s">
        <v>39</v>
      </c>
      <c r="R305" t="s">
        <v>2723</v>
      </c>
      <c r="S305" t="s">
        <v>41</v>
      </c>
      <c r="T305" t="s">
        <v>42</v>
      </c>
      <c r="U305" t="s">
        <v>43</v>
      </c>
      <c r="V305" t="s">
        <v>2724</v>
      </c>
      <c r="W305" t="s">
        <v>2792</v>
      </c>
      <c r="X305" t="s">
        <v>2726</v>
      </c>
      <c r="Y305" t="s">
        <v>43</v>
      </c>
      <c r="Z305" t="s">
        <v>2727</v>
      </c>
      <c r="AA305" t="s">
        <v>43</v>
      </c>
      <c r="AB305" t="s">
        <v>2728</v>
      </c>
      <c r="AC305" s="4" t="e">
        <f>VLOOKUP(Table136[[#This Row],[Capacitance]],Values!A$13:B$50,2,0)</f>
        <v>#N/A</v>
      </c>
      <c r="AE305" s="4" t="str">
        <f>CONCATENATE(Table136[[#This Row],[Capacitance]],Table136[[#This Row],[Stock]])</f>
        <v>0.022ÂuF</v>
      </c>
    </row>
    <row r="306" spans="1:31" hidden="1">
      <c r="A306" t="s">
        <v>2715</v>
      </c>
      <c r="B306" t="s">
        <v>2806</v>
      </c>
      <c r="C306" t="s">
        <v>4681</v>
      </c>
      <c r="D306" t="s">
        <v>4682</v>
      </c>
      <c r="E306" t="s">
        <v>2719</v>
      </c>
      <c r="F306" t="s">
        <v>3488</v>
      </c>
      <c r="G306">
        <v>0</v>
      </c>
      <c r="H306">
        <v>0</v>
      </c>
      <c r="I306">
        <v>0.21218999999999999</v>
      </c>
      <c r="J306">
        <v>0</v>
      </c>
      <c r="K306">
        <v>2000</v>
      </c>
      <c r="L306" t="s">
        <v>2721</v>
      </c>
      <c r="M306" t="s">
        <v>2722</v>
      </c>
      <c r="N306" t="s">
        <v>6748</v>
      </c>
      <c r="O306" t="s">
        <v>52</v>
      </c>
      <c r="P306" t="s">
        <v>78</v>
      </c>
      <c r="Q306" t="s">
        <v>39</v>
      </c>
      <c r="R306" t="s">
        <v>2723</v>
      </c>
      <c r="S306" t="s">
        <v>41</v>
      </c>
      <c r="T306" t="s">
        <v>42</v>
      </c>
      <c r="U306" t="s">
        <v>43</v>
      </c>
      <c r="V306" t="s">
        <v>2724</v>
      </c>
      <c r="W306" t="s">
        <v>2809</v>
      </c>
      <c r="X306" t="s">
        <v>2810</v>
      </c>
      <c r="Y306" t="s">
        <v>43</v>
      </c>
      <c r="Z306" t="s">
        <v>2727</v>
      </c>
      <c r="AA306" t="s">
        <v>43</v>
      </c>
      <c r="AB306" t="s">
        <v>2728</v>
      </c>
      <c r="AC306" s="4" t="str">
        <f>VLOOKUP(Table136[[#This Row],[Capacitance]],Values!A$13:B$50,2,0)</f>
        <v>STOCK</v>
      </c>
      <c r="AE306" s="4" t="str">
        <f>CONCATENATE(Table136[[#This Row],[Capacitance]],Table136[[#This Row],[Stock]])</f>
        <v>10ÂuF</v>
      </c>
    </row>
    <row r="307" spans="1:31" hidden="1">
      <c r="A307" t="s">
        <v>2793</v>
      </c>
      <c r="B307" t="s">
        <v>2794</v>
      </c>
      <c r="C307" t="s">
        <v>3747</v>
      </c>
      <c r="D307" t="s">
        <v>3748</v>
      </c>
      <c r="E307" t="s">
        <v>2719</v>
      </c>
      <c r="F307" t="s">
        <v>3724</v>
      </c>
      <c r="G307">
        <v>2000</v>
      </c>
      <c r="H307">
        <v>0</v>
      </c>
      <c r="I307">
        <v>0.41</v>
      </c>
      <c r="J307">
        <v>0</v>
      </c>
      <c r="K307">
        <v>1</v>
      </c>
      <c r="L307" t="s">
        <v>2721</v>
      </c>
      <c r="M307" t="s">
        <v>2722</v>
      </c>
      <c r="N307" t="s">
        <v>6758</v>
      </c>
      <c r="O307" t="s">
        <v>37</v>
      </c>
      <c r="P307" t="s">
        <v>178</v>
      </c>
      <c r="Q307" t="s">
        <v>39</v>
      </c>
      <c r="R307" t="s">
        <v>2723</v>
      </c>
      <c r="S307" t="s">
        <v>41</v>
      </c>
      <c r="T307" t="s">
        <v>42</v>
      </c>
      <c r="U307" t="s">
        <v>43</v>
      </c>
      <c r="V307" t="s">
        <v>2724</v>
      </c>
      <c r="W307" t="s">
        <v>2798</v>
      </c>
      <c r="X307" t="s">
        <v>2799</v>
      </c>
      <c r="Y307" t="s">
        <v>43</v>
      </c>
      <c r="Z307" t="s">
        <v>2727</v>
      </c>
      <c r="AA307" t="s">
        <v>43</v>
      </c>
      <c r="AB307" t="s">
        <v>2728</v>
      </c>
      <c r="AC307" s="4" t="e">
        <f>VLOOKUP(Table136[[#This Row],[Capacitance]],Values!A$13:B$50,2,0)</f>
        <v>#N/A</v>
      </c>
      <c r="AE307" s="4" t="str">
        <f>CONCATENATE(Table136[[#This Row],[Capacitance]],Table136[[#This Row],[Stock]])</f>
        <v>0.033ÂuF</v>
      </c>
    </row>
    <row r="308" spans="1:31" hidden="1">
      <c r="A308" t="s">
        <v>2715</v>
      </c>
      <c r="B308" t="s">
        <v>2789</v>
      </c>
      <c r="C308" t="s">
        <v>4716</v>
      </c>
      <c r="D308" t="s">
        <v>4717</v>
      </c>
      <c r="E308" t="s">
        <v>2719</v>
      </c>
      <c r="F308" t="s">
        <v>4718</v>
      </c>
      <c r="G308">
        <v>0</v>
      </c>
      <c r="H308">
        <v>0</v>
      </c>
      <c r="I308" t="s">
        <v>1067</v>
      </c>
      <c r="J308">
        <v>0</v>
      </c>
      <c r="K308">
        <v>1</v>
      </c>
      <c r="L308" t="s">
        <v>2721</v>
      </c>
      <c r="M308" t="s">
        <v>2722</v>
      </c>
      <c r="N308" t="s">
        <v>6748</v>
      </c>
      <c r="O308" t="s">
        <v>189</v>
      </c>
      <c r="P308" t="s">
        <v>64</v>
      </c>
      <c r="Q308" t="s">
        <v>190</v>
      </c>
      <c r="R308" t="s">
        <v>2723</v>
      </c>
      <c r="S308" t="s">
        <v>191</v>
      </c>
      <c r="T308" t="s">
        <v>42</v>
      </c>
      <c r="U308" t="s">
        <v>43</v>
      </c>
      <c r="V308" t="s">
        <v>2724</v>
      </c>
      <c r="W308" t="s">
        <v>2792</v>
      </c>
      <c r="X308" t="s">
        <v>2726</v>
      </c>
      <c r="Y308" t="s">
        <v>43</v>
      </c>
      <c r="Z308" t="s">
        <v>3107</v>
      </c>
      <c r="AA308" t="s">
        <v>43</v>
      </c>
      <c r="AB308" t="s">
        <v>2728</v>
      </c>
      <c r="AC308" s="4" t="str">
        <f>VLOOKUP(Table136[[#This Row],[Capacitance]],Values!A$13:B$50,2,0)</f>
        <v>STOCK</v>
      </c>
      <c r="AE308" s="4" t="str">
        <f>CONCATENATE(Table136[[#This Row],[Capacitance]],Table136[[#This Row],[Stock]])</f>
        <v>10ÂuF</v>
      </c>
    </row>
    <row r="309" spans="1:31" hidden="1">
      <c r="A309" t="s">
        <v>2715</v>
      </c>
      <c r="B309" t="s">
        <v>2794</v>
      </c>
      <c r="C309" t="s">
        <v>4728</v>
      </c>
      <c r="D309" t="s">
        <v>4729</v>
      </c>
      <c r="E309" t="s">
        <v>2719</v>
      </c>
      <c r="F309" t="s">
        <v>4730</v>
      </c>
      <c r="G309">
        <v>0</v>
      </c>
      <c r="H309">
        <v>0</v>
      </c>
      <c r="I309" t="s">
        <v>1067</v>
      </c>
      <c r="J309">
        <v>0</v>
      </c>
      <c r="K309">
        <v>1</v>
      </c>
      <c r="L309" t="s">
        <v>2721</v>
      </c>
      <c r="M309" t="s">
        <v>2722</v>
      </c>
      <c r="N309" t="s">
        <v>6748</v>
      </c>
      <c r="O309" t="s">
        <v>189</v>
      </c>
      <c r="P309" t="s">
        <v>78</v>
      </c>
      <c r="Q309" t="s">
        <v>190</v>
      </c>
      <c r="R309" t="s">
        <v>2723</v>
      </c>
      <c r="S309" t="s">
        <v>191</v>
      </c>
      <c r="T309" t="s">
        <v>42</v>
      </c>
      <c r="U309" t="s">
        <v>43</v>
      </c>
      <c r="V309" t="s">
        <v>2724</v>
      </c>
      <c r="W309" t="s">
        <v>2798</v>
      </c>
      <c r="X309" t="s">
        <v>2799</v>
      </c>
      <c r="Y309" t="s">
        <v>43</v>
      </c>
      <c r="Z309" t="s">
        <v>3107</v>
      </c>
      <c r="AA309" t="s">
        <v>43</v>
      </c>
      <c r="AB309" t="s">
        <v>2728</v>
      </c>
      <c r="AC309" s="4" t="str">
        <f>VLOOKUP(Table136[[#This Row],[Capacitance]],Values!A$13:B$50,2,0)</f>
        <v>STOCK</v>
      </c>
      <c r="AE309" s="4" t="str">
        <f>CONCATENATE(Table136[[#This Row],[Capacitance]],Table136[[#This Row],[Stock]])</f>
        <v>10ÂuF</v>
      </c>
    </row>
    <row r="310" spans="1:31" hidden="1">
      <c r="A310" t="s">
        <v>2715</v>
      </c>
      <c r="B310" t="s">
        <v>2789</v>
      </c>
      <c r="C310" t="s">
        <v>3751</v>
      </c>
      <c r="D310" t="s">
        <v>3752</v>
      </c>
      <c r="E310" t="s">
        <v>2719</v>
      </c>
      <c r="F310" t="s">
        <v>3753</v>
      </c>
      <c r="G310">
        <v>1271</v>
      </c>
      <c r="H310">
        <v>0</v>
      </c>
      <c r="I310">
        <v>0.41</v>
      </c>
      <c r="J310">
        <v>0</v>
      </c>
      <c r="K310">
        <v>1</v>
      </c>
      <c r="L310" t="s">
        <v>2721</v>
      </c>
      <c r="M310" t="s">
        <v>2722</v>
      </c>
      <c r="N310" t="s">
        <v>6770</v>
      </c>
      <c r="O310" t="s">
        <v>37</v>
      </c>
      <c r="P310" t="s">
        <v>83</v>
      </c>
      <c r="Q310" t="s">
        <v>39</v>
      </c>
      <c r="R310" t="s">
        <v>2723</v>
      </c>
      <c r="S310" t="s">
        <v>41</v>
      </c>
      <c r="T310" t="s">
        <v>42</v>
      </c>
      <c r="U310" t="s">
        <v>43</v>
      </c>
      <c r="V310" t="s">
        <v>2724</v>
      </c>
      <c r="W310" t="s">
        <v>2792</v>
      </c>
      <c r="X310" t="s">
        <v>2726</v>
      </c>
      <c r="Y310" t="s">
        <v>43</v>
      </c>
      <c r="Z310" t="s">
        <v>3107</v>
      </c>
      <c r="AA310" t="s">
        <v>43</v>
      </c>
      <c r="AB310" t="s">
        <v>2728</v>
      </c>
      <c r="AC310" s="4" t="e">
        <f>VLOOKUP(Table136[[#This Row],[Capacitance]],Values!A$13:B$50,2,0)</f>
        <v>#N/A</v>
      </c>
      <c r="AE310" s="4" t="str">
        <f>CONCATENATE(Table136[[#This Row],[Capacitance]],Table136[[#This Row],[Stock]])</f>
        <v>1.5ÂuF</v>
      </c>
    </row>
    <row r="311" spans="1:31" hidden="1">
      <c r="A311" t="s">
        <v>2793</v>
      </c>
      <c r="B311" t="s">
        <v>2789</v>
      </c>
      <c r="C311" t="s">
        <v>3754</v>
      </c>
      <c r="D311" t="s">
        <v>3755</v>
      </c>
      <c r="E311" t="s">
        <v>2719</v>
      </c>
      <c r="F311" t="s">
        <v>3028</v>
      </c>
      <c r="G311">
        <v>1195</v>
      </c>
      <c r="H311">
        <v>0</v>
      </c>
      <c r="I311">
        <v>0.41</v>
      </c>
      <c r="J311">
        <v>0</v>
      </c>
      <c r="K311">
        <v>1</v>
      </c>
      <c r="L311" t="s">
        <v>2721</v>
      </c>
      <c r="M311" t="s">
        <v>2722</v>
      </c>
      <c r="N311" t="s">
        <v>789</v>
      </c>
      <c r="O311" t="s">
        <v>72</v>
      </c>
      <c r="P311" t="s">
        <v>287</v>
      </c>
      <c r="Q311" t="s">
        <v>73</v>
      </c>
      <c r="R311" t="s">
        <v>2723</v>
      </c>
      <c r="S311" t="s">
        <v>41</v>
      </c>
      <c r="T311" t="s">
        <v>42</v>
      </c>
      <c r="U311" t="s">
        <v>43</v>
      </c>
      <c r="V311" t="s">
        <v>2724</v>
      </c>
      <c r="W311" t="s">
        <v>2792</v>
      </c>
      <c r="X311" t="s">
        <v>2726</v>
      </c>
      <c r="Y311" t="s">
        <v>43</v>
      </c>
      <c r="Z311" t="s">
        <v>3107</v>
      </c>
      <c r="AA311" t="s">
        <v>43</v>
      </c>
      <c r="AB311" t="s">
        <v>2728</v>
      </c>
      <c r="AC311" s="4" t="e">
        <f>VLOOKUP(Table136[[#This Row],[Capacitance]],Values!A$13:B$50,2,0)</f>
        <v>#N/A</v>
      </c>
      <c r="AE311" s="4" t="str">
        <f>CONCATENATE(Table136[[#This Row],[Capacitance]],Table136[[#This Row],[Stock]])</f>
        <v>2700pF</v>
      </c>
    </row>
    <row r="312" spans="1:31" hidden="1">
      <c r="A312" t="s">
        <v>2715</v>
      </c>
      <c r="B312" t="s">
        <v>2806</v>
      </c>
      <c r="C312" t="s">
        <v>4742</v>
      </c>
      <c r="D312" t="s">
        <v>4743</v>
      </c>
      <c r="E312" t="s">
        <v>2719</v>
      </c>
      <c r="F312" t="s">
        <v>4744</v>
      </c>
      <c r="G312">
        <v>0</v>
      </c>
      <c r="H312">
        <v>0</v>
      </c>
      <c r="I312" t="s">
        <v>1067</v>
      </c>
      <c r="J312">
        <v>0</v>
      </c>
      <c r="K312">
        <v>1</v>
      </c>
      <c r="L312" t="s">
        <v>2721</v>
      </c>
      <c r="M312" t="s">
        <v>2722</v>
      </c>
      <c r="N312" t="s">
        <v>6748</v>
      </c>
      <c r="O312" t="s">
        <v>189</v>
      </c>
      <c r="P312" t="s">
        <v>83</v>
      </c>
      <c r="Q312" t="s">
        <v>190</v>
      </c>
      <c r="R312" t="s">
        <v>2723</v>
      </c>
      <c r="S312" t="s">
        <v>191</v>
      </c>
      <c r="T312" t="s">
        <v>42</v>
      </c>
      <c r="U312" t="s">
        <v>43</v>
      </c>
      <c r="V312" t="s">
        <v>2724</v>
      </c>
      <c r="W312" t="s">
        <v>2809</v>
      </c>
      <c r="X312" t="s">
        <v>2810</v>
      </c>
      <c r="Y312" t="s">
        <v>43</v>
      </c>
      <c r="Z312" t="s">
        <v>3107</v>
      </c>
      <c r="AA312" t="s">
        <v>43</v>
      </c>
      <c r="AB312" t="s">
        <v>2728</v>
      </c>
      <c r="AC312" s="4" t="str">
        <f>VLOOKUP(Table136[[#This Row],[Capacitance]],Values!A$13:B$50,2,0)</f>
        <v>STOCK</v>
      </c>
      <c r="AE312" s="4" t="str">
        <f>CONCATENATE(Table136[[#This Row],[Capacitance]],Table136[[#This Row],[Stock]])</f>
        <v>10ÂuF</v>
      </c>
    </row>
    <row r="313" spans="1:31" hidden="1">
      <c r="A313" t="s">
        <v>2793</v>
      </c>
      <c r="B313" t="s">
        <v>2794</v>
      </c>
      <c r="C313" t="s">
        <v>3758</v>
      </c>
      <c r="D313" t="s">
        <v>3759</v>
      </c>
      <c r="E313" t="s">
        <v>2719</v>
      </c>
      <c r="F313" t="s">
        <v>3436</v>
      </c>
      <c r="G313">
        <v>5494</v>
      </c>
      <c r="H313">
        <v>0</v>
      </c>
      <c r="I313">
        <v>0.44</v>
      </c>
      <c r="J313">
        <v>0</v>
      </c>
      <c r="K313">
        <v>1</v>
      </c>
      <c r="L313" t="s">
        <v>2721</v>
      </c>
      <c r="M313" t="s">
        <v>2722</v>
      </c>
      <c r="N313" t="s">
        <v>6762</v>
      </c>
      <c r="O313" t="s">
        <v>37</v>
      </c>
      <c r="P313" t="s">
        <v>178</v>
      </c>
      <c r="Q313" t="s">
        <v>39</v>
      </c>
      <c r="R313" t="s">
        <v>2723</v>
      </c>
      <c r="S313" t="s">
        <v>41</v>
      </c>
      <c r="T313" t="s">
        <v>42</v>
      </c>
      <c r="U313" t="s">
        <v>43</v>
      </c>
      <c r="V313" t="s">
        <v>2724</v>
      </c>
      <c r="W313" t="s">
        <v>2798</v>
      </c>
      <c r="X313" t="s">
        <v>2799</v>
      </c>
      <c r="Y313" t="s">
        <v>43</v>
      </c>
      <c r="Z313" t="s">
        <v>3107</v>
      </c>
      <c r="AA313" t="s">
        <v>43</v>
      </c>
      <c r="AB313" t="s">
        <v>2728</v>
      </c>
      <c r="AC313" s="4" t="e">
        <f>VLOOKUP(Table136[[#This Row],[Capacitance]],Values!A$13:B$50,2,0)</f>
        <v>#N/A</v>
      </c>
      <c r="AE313" s="4" t="str">
        <f>CONCATENATE(Table136[[#This Row],[Capacitance]],Table136[[#This Row],[Stock]])</f>
        <v>0.068ÂuF</v>
      </c>
    </row>
    <row r="314" spans="1:31" hidden="1">
      <c r="A314" t="s">
        <v>2715</v>
      </c>
      <c r="B314" t="s">
        <v>3135</v>
      </c>
      <c r="C314" t="s">
        <v>4754</v>
      </c>
      <c r="D314" t="s">
        <v>4755</v>
      </c>
      <c r="E314" t="s">
        <v>2719</v>
      </c>
      <c r="F314" t="s">
        <v>4756</v>
      </c>
      <c r="G314">
        <v>0</v>
      </c>
      <c r="H314">
        <v>0</v>
      </c>
      <c r="I314" t="s">
        <v>1067</v>
      </c>
      <c r="J314">
        <v>0</v>
      </c>
      <c r="K314">
        <v>1</v>
      </c>
      <c r="L314" t="s">
        <v>2721</v>
      </c>
      <c r="M314" t="s">
        <v>2722</v>
      </c>
      <c r="N314" t="s">
        <v>6748</v>
      </c>
      <c r="O314" t="s">
        <v>189</v>
      </c>
      <c r="P314" t="s">
        <v>38</v>
      </c>
      <c r="Q314" t="s">
        <v>190</v>
      </c>
      <c r="R314" t="s">
        <v>2723</v>
      </c>
      <c r="S314" t="s">
        <v>191</v>
      </c>
      <c r="T314" t="s">
        <v>42</v>
      </c>
      <c r="U314" t="s">
        <v>43</v>
      </c>
      <c r="V314" t="s">
        <v>2724</v>
      </c>
      <c r="W314" t="s">
        <v>3139</v>
      </c>
      <c r="X314" t="s">
        <v>3140</v>
      </c>
      <c r="Y314" t="s">
        <v>43</v>
      </c>
      <c r="Z314" t="s">
        <v>3107</v>
      </c>
      <c r="AA314" t="s">
        <v>43</v>
      </c>
      <c r="AB314" t="s">
        <v>2728</v>
      </c>
      <c r="AC314" s="4" t="str">
        <f>VLOOKUP(Table136[[#This Row],[Capacitance]],Values!A$13:B$50,2,0)</f>
        <v>STOCK</v>
      </c>
      <c r="AE314" s="4" t="str">
        <f>CONCATENATE(Table136[[#This Row],[Capacitance]],Table136[[#This Row],[Stock]])</f>
        <v>10ÂuF</v>
      </c>
    </row>
    <row r="315" spans="1:31" hidden="1">
      <c r="A315" t="s">
        <v>2793</v>
      </c>
      <c r="B315" t="s">
        <v>2794</v>
      </c>
      <c r="C315" t="s">
        <v>3762</v>
      </c>
      <c r="D315" t="s">
        <v>3763</v>
      </c>
      <c r="E315" t="s">
        <v>2719</v>
      </c>
      <c r="F315" t="s">
        <v>3436</v>
      </c>
      <c r="G315">
        <v>2858</v>
      </c>
      <c r="H315">
        <v>0</v>
      </c>
      <c r="I315">
        <v>0.45</v>
      </c>
      <c r="J315">
        <v>0</v>
      </c>
      <c r="K315">
        <v>1</v>
      </c>
      <c r="L315" t="s">
        <v>2721</v>
      </c>
      <c r="M315" t="s">
        <v>2722</v>
      </c>
      <c r="N315" t="s">
        <v>6762</v>
      </c>
      <c r="O315" t="s">
        <v>37</v>
      </c>
      <c r="P315" t="s">
        <v>178</v>
      </c>
      <c r="Q315" t="s">
        <v>39</v>
      </c>
      <c r="R315" t="s">
        <v>2723</v>
      </c>
      <c r="S315" t="s">
        <v>41</v>
      </c>
      <c r="T315" t="s">
        <v>42</v>
      </c>
      <c r="U315" t="s">
        <v>43</v>
      </c>
      <c r="V315" t="s">
        <v>2724</v>
      </c>
      <c r="W315" t="s">
        <v>2798</v>
      </c>
      <c r="X315" t="s">
        <v>2799</v>
      </c>
      <c r="Y315" t="s">
        <v>43</v>
      </c>
      <c r="Z315" t="s">
        <v>2727</v>
      </c>
      <c r="AA315" t="s">
        <v>43</v>
      </c>
      <c r="AB315" t="s">
        <v>2728</v>
      </c>
      <c r="AC315" s="4" t="e">
        <f>VLOOKUP(Table136[[#This Row],[Capacitance]],Values!A$13:B$50,2,0)</f>
        <v>#N/A</v>
      </c>
      <c r="AE315" s="4" t="str">
        <f>CONCATENATE(Table136[[#This Row],[Capacitance]],Table136[[#This Row],[Stock]])</f>
        <v>0.068ÂuF</v>
      </c>
    </row>
    <row r="316" spans="1:31">
      <c r="A316" t="s">
        <v>2715</v>
      </c>
      <c r="B316" t="s">
        <v>2716</v>
      </c>
      <c r="C316" t="s">
        <v>4217</v>
      </c>
      <c r="D316" t="s">
        <v>4218</v>
      </c>
      <c r="E316" t="s">
        <v>2719</v>
      </c>
      <c r="F316" t="s">
        <v>3683</v>
      </c>
      <c r="G316">
        <v>189</v>
      </c>
      <c r="H316">
        <v>0</v>
      </c>
      <c r="I316">
        <v>0.32</v>
      </c>
      <c r="J316">
        <v>0</v>
      </c>
      <c r="K316">
        <v>1</v>
      </c>
      <c r="L316" t="s">
        <v>2721</v>
      </c>
      <c r="M316" t="s">
        <v>2722</v>
      </c>
      <c r="N316" t="s">
        <v>6772</v>
      </c>
      <c r="O316" t="s">
        <v>37</v>
      </c>
      <c r="P316" t="s">
        <v>64</v>
      </c>
      <c r="Q316" t="s">
        <v>54</v>
      </c>
      <c r="R316" t="s">
        <v>2723</v>
      </c>
      <c r="S316" t="s">
        <v>55</v>
      </c>
      <c r="T316" t="s">
        <v>42</v>
      </c>
      <c r="U316" t="s">
        <v>43</v>
      </c>
      <c r="V316" t="s">
        <v>2724</v>
      </c>
      <c r="W316" t="s">
        <v>2725</v>
      </c>
      <c r="X316" t="s">
        <v>2726</v>
      </c>
      <c r="Y316" t="s">
        <v>43</v>
      </c>
      <c r="Z316" t="s">
        <v>3107</v>
      </c>
      <c r="AA316" t="s">
        <v>43</v>
      </c>
      <c r="AB316" t="s">
        <v>2728</v>
      </c>
      <c r="AC316" s="4" t="e">
        <f>VLOOKUP(Table136[[#This Row],[Capacitance]],Values!A$13:B$50,2,0)</f>
        <v>#N/A</v>
      </c>
      <c r="AE316" s="4" t="str">
        <f>CONCATENATE(Table136[[#This Row],[Capacitance]],Table136[[#This Row],[Stock]])</f>
        <v>3.3ÂuF</v>
      </c>
    </row>
    <row r="317" spans="1:31" hidden="1">
      <c r="A317" t="s">
        <v>2715</v>
      </c>
      <c r="B317" t="s">
        <v>2789</v>
      </c>
      <c r="C317" t="s">
        <v>4801</v>
      </c>
      <c r="D317" t="s">
        <v>4802</v>
      </c>
      <c r="E317" t="s">
        <v>2719</v>
      </c>
      <c r="F317" t="s">
        <v>4718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2721</v>
      </c>
      <c r="M317" t="s">
        <v>2722</v>
      </c>
      <c r="N317" t="s">
        <v>6748</v>
      </c>
      <c r="O317" t="s">
        <v>189</v>
      </c>
      <c r="P317" t="s">
        <v>64</v>
      </c>
      <c r="Q317" t="s">
        <v>190</v>
      </c>
      <c r="R317" t="s">
        <v>2723</v>
      </c>
      <c r="S317" t="s">
        <v>191</v>
      </c>
      <c r="T317" t="s">
        <v>42</v>
      </c>
      <c r="U317" t="s">
        <v>43</v>
      </c>
      <c r="V317" t="s">
        <v>2724</v>
      </c>
      <c r="W317" t="s">
        <v>2792</v>
      </c>
      <c r="X317" t="s">
        <v>2726</v>
      </c>
      <c r="Y317" t="s">
        <v>43</v>
      </c>
      <c r="Z317" t="s">
        <v>2727</v>
      </c>
      <c r="AA317" t="s">
        <v>43</v>
      </c>
      <c r="AB317" t="s">
        <v>2728</v>
      </c>
      <c r="AC317" s="4" t="str">
        <f>VLOOKUP(Table136[[#This Row],[Capacitance]],Values!A$13:B$50,2,0)</f>
        <v>STOCK</v>
      </c>
      <c r="AE317" s="4" t="str">
        <f>CONCATENATE(Table136[[#This Row],[Capacitance]],Table136[[#This Row],[Stock]])</f>
        <v>10ÂuF</v>
      </c>
    </row>
    <row r="318" spans="1:31">
      <c r="A318" t="s">
        <v>2715</v>
      </c>
      <c r="B318" t="s">
        <v>2789</v>
      </c>
      <c r="C318" t="s">
        <v>4470</v>
      </c>
      <c r="D318" t="s">
        <v>4471</v>
      </c>
      <c r="E318" t="s">
        <v>2719</v>
      </c>
      <c r="F318" t="s">
        <v>3683</v>
      </c>
      <c r="G318">
        <v>247</v>
      </c>
      <c r="H318">
        <v>0</v>
      </c>
      <c r="I318">
        <v>0.48</v>
      </c>
      <c r="J318">
        <v>0</v>
      </c>
      <c r="K318">
        <v>1</v>
      </c>
      <c r="L318" t="s">
        <v>2721</v>
      </c>
      <c r="M318" t="s">
        <v>2722</v>
      </c>
      <c r="N318" t="s">
        <v>6772</v>
      </c>
      <c r="O318" t="s">
        <v>37</v>
      </c>
      <c r="P318" t="s">
        <v>64</v>
      </c>
      <c r="Q318" t="s">
        <v>54</v>
      </c>
      <c r="R318" t="s">
        <v>2723</v>
      </c>
      <c r="S318" t="s">
        <v>55</v>
      </c>
      <c r="T318" t="s">
        <v>42</v>
      </c>
      <c r="U318" t="s">
        <v>43</v>
      </c>
      <c r="V318" t="s">
        <v>2724</v>
      </c>
      <c r="W318" t="s">
        <v>2792</v>
      </c>
      <c r="X318" t="s">
        <v>2726</v>
      </c>
      <c r="Y318" t="s">
        <v>43</v>
      </c>
      <c r="Z318" t="s">
        <v>3107</v>
      </c>
      <c r="AA318" t="s">
        <v>43</v>
      </c>
      <c r="AB318" t="s">
        <v>2728</v>
      </c>
      <c r="AC318" s="4" t="e">
        <f>VLOOKUP(Table136[[#This Row],[Capacitance]],Values!A$13:B$50,2,0)</f>
        <v>#N/A</v>
      </c>
      <c r="AE318" s="4" t="str">
        <f>CONCATENATE(Table136[[#This Row],[Capacitance]],Table136[[#This Row],[Stock]])</f>
        <v>3.3ÂuF</v>
      </c>
    </row>
    <row r="319" spans="1:31" hidden="1">
      <c r="A319" t="s">
        <v>2715</v>
      </c>
      <c r="B319" t="s">
        <v>2794</v>
      </c>
      <c r="C319" t="s">
        <v>4809</v>
      </c>
      <c r="D319" t="s">
        <v>4810</v>
      </c>
      <c r="E319" t="s">
        <v>2719</v>
      </c>
      <c r="F319" t="s">
        <v>4730</v>
      </c>
      <c r="G319">
        <v>0</v>
      </c>
      <c r="H319">
        <v>0</v>
      </c>
      <c r="I319" t="s">
        <v>1067</v>
      </c>
      <c r="J319">
        <v>0</v>
      </c>
      <c r="K319">
        <v>1</v>
      </c>
      <c r="L319" t="s">
        <v>2721</v>
      </c>
      <c r="M319" t="s">
        <v>2722</v>
      </c>
      <c r="N319" t="s">
        <v>6748</v>
      </c>
      <c r="O319" t="s">
        <v>189</v>
      </c>
      <c r="P319" t="s">
        <v>78</v>
      </c>
      <c r="Q319" t="s">
        <v>190</v>
      </c>
      <c r="R319" t="s">
        <v>2723</v>
      </c>
      <c r="S319" t="s">
        <v>191</v>
      </c>
      <c r="T319" t="s">
        <v>42</v>
      </c>
      <c r="U319" t="s">
        <v>43</v>
      </c>
      <c r="V319" t="s">
        <v>2724</v>
      </c>
      <c r="W319" t="s">
        <v>2798</v>
      </c>
      <c r="X319" t="s">
        <v>2799</v>
      </c>
      <c r="Y319" t="s">
        <v>43</v>
      </c>
      <c r="Z319" t="s">
        <v>2727</v>
      </c>
      <c r="AA319" t="s">
        <v>43</v>
      </c>
      <c r="AB319" t="s">
        <v>2728</v>
      </c>
      <c r="AC319" s="4" t="str">
        <f>VLOOKUP(Table136[[#This Row],[Capacitance]],Values!A$13:B$50,2,0)</f>
        <v>STOCK</v>
      </c>
      <c r="AE319" s="4" t="str">
        <f>CONCATENATE(Table136[[#This Row],[Capacitance]],Table136[[#This Row],[Stock]])</f>
        <v>10ÂuF</v>
      </c>
    </row>
    <row r="320" spans="1:31" hidden="1">
      <c r="A320" t="s">
        <v>2715</v>
      </c>
      <c r="B320" t="s">
        <v>2806</v>
      </c>
      <c r="C320" t="s">
        <v>4817</v>
      </c>
      <c r="D320" t="s">
        <v>4818</v>
      </c>
      <c r="E320" t="s">
        <v>2719</v>
      </c>
      <c r="F320" t="s">
        <v>4744</v>
      </c>
      <c r="G320">
        <v>0</v>
      </c>
      <c r="H320">
        <v>0</v>
      </c>
      <c r="I320" t="s">
        <v>1067</v>
      </c>
      <c r="J320">
        <v>0</v>
      </c>
      <c r="K320">
        <v>1</v>
      </c>
      <c r="L320" t="s">
        <v>2721</v>
      </c>
      <c r="M320" t="s">
        <v>2722</v>
      </c>
      <c r="N320" t="s">
        <v>6748</v>
      </c>
      <c r="O320" t="s">
        <v>189</v>
      </c>
      <c r="P320" t="s">
        <v>83</v>
      </c>
      <c r="Q320" t="s">
        <v>190</v>
      </c>
      <c r="R320" t="s">
        <v>2723</v>
      </c>
      <c r="S320" t="s">
        <v>191</v>
      </c>
      <c r="T320" t="s">
        <v>42</v>
      </c>
      <c r="U320" t="s">
        <v>43</v>
      </c>
      <c r="V320" t="s">
        <v>2724</v>
      </c>
      <c r="W320" t="s">
        <v>2809</v>
      </c>
      <c r="X320" t="s">
        <v>2810</v>
      </c>
      <c r="Y320" t="s">
        <v>43</v>
      </c>
      <c r="Z320" t="s">
        <v>2727</v>
      </c>
      <c r="AA320" t="s">
        <v>43</v>
      </c>
      <c r="AB320" t="s">
        <v>2728</v>
      </c>
      <c r="AC320" s="4" t="str">
        <f>VLOOKUP(Table136[[#This Row],[Capacitance]],Values!A$13:B$50,2,0)</f>
        <v>STOCK</v>
      </c>
      <c r="AE320" s="4" t="str">
        <f>CONCATENATE(Table136[[#This Row],[Capacitance]],Table136[[#This Row],[Stock]])</f>
        <v>10ÂuF</v>
      </c>
    </row>
    <row r="321" spans="1:31" hidden="1">
      <c r="A321" t="s">
        <v>2715</v>
      </c>
      <c r="B321" t="s">
        <v>2789</v>
      </c>
      <c r="C321" t="s">
        <v>3776</v>
      </c>
      <c r="D321" t="s">
        <v>3777</v>
      </c>
      <c r="E321" t="s">
        <v>2719</v>
      </c>
      <c r="F321" t="s">
        <v>3778</v>
      </c>
      <c r="G321">
        <v>1833</v>
      </c>
      <c r="H321">
        <v>0</v>
      </c>
      <c r="I321">
        <v>0.45</v>
      </c>
      <c r="J321">
        <v>0</v>
      </c>
      <c r="K321">
        <v>1</v>
      </c>
      <c r="L321" t="s">
        <v>2721</v>
      </c>
      <c r="M321" t="s">
        <v>2722</v>
      </c>
      <c r="N321" t="s">
        <v>6776</v>
      </c>
      <c r="O321" t="s">
        <v>52</v>
      </c>
      <c r="P321" t="s">
        <v>53</v>
      </c>
      <c r="Q321" t="s">
        <v>54</v>
      </c>
      <c r="R321" t="s">
        <v>2723</v>
      </c>
      <c r="S321" t="s">
        <v>55</v>
      </c>
      <c r="T321" t="s">
        <v>42</v>
      </c>
      <c r="U321" t="s">
        <v>43</v>
      </c>
      <c r="V321" t="s">
        <v>2724</v>
      </c>
      <c r="W321" t="s">
        <v>2880</v>
      </c>
      <c r="X321" t="s">
        <v>2726</v>
      </c>
      <c r="Y321" t="s">
        <v>43</v>
      </c>
      <c r="Z321" t="s">
        <v>3107</v>
      </c>
      <c r="AA321" t="s">
        <v>43</v>
      </c>
      <c r="AB321" t="s">
        <v>2728</v>
      </c>
      <c r="AC321" s="4" t="str">
        <f>VLOOKUP(Table136[[#This Row],[Capacitance]],Values!A$13:B$50,2,0)</f>
        <v>STOCK</v>
      </c>
      <c r="AE321" s="4" t="str">
        <f>CONCATENATE(Table136[[#This Row],[Capacitance]],Table136[[#This Row],[Stock]])</f>
        <v>15ÂuF</v>
      </c>
    </row>
    <row r="322" spans="1:31" hidden="1">
      <c r="A322" t="s">
        <v>2715</v>
      </c>
      <c r="B322" t="s">
        <v>2806</v>
      </c>
      <c r="C322" t="s">
        <v>4829</v>
      </c>
      <c r="D322" t="s">
        <v>4830</v>
      </c>
      <c r="E322" t="s">
        <v>2719</v>
      </c>
      <c r="F322" t="s">
        <v>4756</v>
      </c>
      <c r="G322">
        <v>0</v>
      </c>
      <c r="H322">
        <v>0</v>
      </c>
      <c r="I322" t="s">
        <v>1067</v>
      </c>
      <c r="J322">
        <v>0</v>
      </c>
      <c r="K322">
        <v>1</v>
      </c>
      <c r="L322" t="s">
        <v>2721</v>
      </c>
      <c r="M322" t="s">
        <v>2722</v>
      </c>
      <c r="N322" t="s">
        <v>6748</v>
      </c>
      <c r="O322" t="s">
        <v>189</v>
      </c>
      <c r="P322" t="s">
        <v>38</v>
      </c>
      <c r="Q322" t="s">
        <v>190</v>
      </c>
      <c r="R322" t="s">
        <v>2723</v>
      </c>
      <c r="S322" t="s">
        <v>191</v>
      </c>
      <c r="T322" t="s">
        <v>42</v>
      </c>
      <c r="U322" t="s">
        <v>43</v>
      </c>
      <c r="V322" t="s">
        <v>2724</v>
      </c>
      <c r="W322" t="s">
        <v>2809</v>
      </c>
      <c r="X322" t="s">
        <v>2810</v>
      </c>
      <c r="Y322" t="s">
        <v>43</v>
      </c>
      <c r="Z322" t="s">
        <v>2727</v>
      </c>
      <c r="AA322" t="s">
        <v>43</v>
      </c>
      <c r="AB322" t="s">
        <v>2728</v>
      </c>
      <c r="AC322" s="4" t="str">
        <f>VLOOKUP(Table136[[#This Row],[Capacitance]],Values!A$13:B$50,2,0)</f>
        <v>STOCK</v>
      </c>
      <c r="AE322" s="4" t="str">
        <f>CONCATENATE(Table136[[#This Row],[Capacitance]],Table136[[#This Row],[Stock]])</f>
        <v>10ÂuF</v>
      </c>
    </row>
    <row r="323" spans="1:31" hidden="1">
      <c r="A323" t="s">
        <v>2715</v>
      </c>
      <c r="B323" t="s">
        <v>2876</v>
      </c>
      <c r="C323" t="s">
        <v>4831</v>
      </c>
      <c r="D323" t="s">
        <v>4832</v>
      </c>
      <c r="E323" t="s">
        <v>2719</v>
      </c>
      <c r="F323" t="s">
        <v>4730</v>
      </c>
      <c r="G323">
        <v>0</v>
      </c>
      <c r="H323">
        <v>0</v>
      </c>
      <c r="I323" t="s">
        <v>1067</v>
      </c>
      <c r="J323">
        <v>0</v>
      </c>
      <c r="K323">
        <v>1</v>
      </c>
      <c r="L323" t="s">
        <v>2721</v>
      </c>
      <c r="M323" t="s">
        <v>2722</v>
      </c>
      <c r="N323" t="s">
        <v>6748</v>
      </c>
      <c r="O323" t="s">
        <v>189</v>
      </c>
      <c r="P323" t="s">
        <v>78</v>
      </c>
      <c r="Q323" t="s">
        <v>190</v>
      </c>
      <c r="R323" t="s">
        <v>2723</v>
      </c>
      <c r="S323" t="s">
        <v>191</v>
      </c>
      <c r="T323" t="s">
        <v>42</v>
      </c>
      <c r="U323" t="s">
        <v>43</v>
      </c>
      <c r="V323" t="s">
        <v>2724</v>
      </c>
      <c r="W323" t="s">
        <v>2880</v>
      </c>
      <c r="X323" t="s">
        <v>2726</v>
      </c>
      <c r="Y323" t="s">
        <v>43</v>
      </c>
      <c r="Z323" t="s">
        <v>2727</v>
      </c>
      <c r="AA323" t="s">
        <v>43</v>
      </c>
      <c r="AB323" t="s">
        <v>2728</v>
      </c>
      <c r="AC323" s="4" t="str">
        <f>VLOOKUP(Table136[[#This Row],[Capacitance]],Values!A$13:B$50,2,0)</f>
        <v>STOCK</v>
      </c>
      <c r="AE323" s="4" t="str">
        <f>CONCATENATE(Table136[[#This Row],[Capacitance]],Table136[[#This Row],[Stock]])</f>
        <v>10ÂuF</v>
      </c>
    </row>
    <row r="324" spans="1:31" hidden="1">
      <c r="A324" t="s">
        <v>2793</v>
      </c>
      <c r="B324" t="s">
        <v>2876</v>
      </c>
      <c r="C324" t="s">
        <v>3783</v>
      </c>
      <c r="D324" t="s">
        <v>3784</v>
      </c>
      <c r="E324" t="s">
        <v>2719</v>
      </c>
      <c r="F324" t="s">
        <v>3526</v>
      </c>
      <c r="G324">
        <v>1104</v>
      </c>
      <c r="H324">
        <v>0</v>
      </c>
      <c r="I324">
        <v>0.45</v>
      </c>
      <c r="J324">
        <v>0</v>
      </c>
      <c r="K324">
        <v>1</v>
      </c>
      <c r="L324" t="s">
        <v>2721</v>
      </c>
      <c r="M324" t="s">
        <v>2722</v>
      </c>
      <c r="N324" t="s">
        <v>6766</v>
      </c>
      <c r="O324" t="s">
        <v>37</v>
      </c>
      <c r="P324" t="s">
        <v>178</v>
      </c>
      <c r="Q324" t="s">
        <v>1060</v>
      </c>
      <c r="R324" t="s">
        <v>2723</v>
      </c>
      <c r="S324" t="s">
        <v>41</v>
      </c>
      <c r="T324" t="s">
        <v>42</v>
      </c>
      <c r="U324" t="s">
        <v>43</v>
      </c>
      <c r="V324" t="s">
        <v>2724</v>
      </c>
      <c r="W324" t="s">
        <v>2880</v>
      </c>
      <c r="X324" t="s">
        <v>2726</v>
      </c>
      <c r="Y324" t="s">
        <v>43</v>
      </c>
      <c r="Z324" t="s">
        <v>2727</v>
      </c>
      <c r="AA324" t="s">
        <v>43</v>
      </c>
      <c r="AB324" t="s">
        <v>2728</v>
      </c>
      <c r="AC324" s="4" t="e">
        <f>VLOOKUP(Table136[[#This Row],[Capacitance]],Values!A$13:B$50,2,0)</f>
        <v>#N/A</v>
      </c>
      <c r="AE324" s="4" t="str">
        <f>CONCATENATE(Table136[[#This Row],[Capacitance]],Table136[[#This Row],[Stock]])</f>
        <v>0.47ÂuF</v>
      </c>
    </row>
    <row r="325" spans="1:31">
      <c r="A325" t="s">
        <v>2715</v>
      </c>
      <c r="B325" t="s">
        <v>2789</v>
      </c>
      <c r="C325" t="s">
        <v>4474</v>
      </c>
      <c r="D325" t="s">
        <v>4475</v>
      </c>
      <c r="E325" t="s">
        <v>2719</v>
      </c>
      <c r="F325" t="s">
        <v>3683</v>
      </c>
      <c r="G325">
        <v>309</v>
      </c>
      <c r="H325">
        <v>0</v>
      </c>
      <c r="I325">
        <v>0.49</v>
      </c>
      <c r="J325">
        <v>0</v>
      </c>
      <c r="K325">
        <v>1</v>
      </c>
      <c r="L325" t="s">
        <v>2721</v>
      </c>
      <c r="M325" t="s">
        <v>2722</v>
      </c>
      <c r="N325" t="s">
        <v>6772</v>
      </c>
      <c r="O325" t="s">
        <v>37</v>
      </c>
      <c r="P325" t="s">
        <v>64</v>
      </c>
      <c r="Q325" t="s">
        <v>54</v>
      </c>
      <c r="R325" t="s">
        <v>2723</v>
      </c>
      <c r="S325" t="s">
        <v>55</v>
      </c>
      <c r="T325" t="s">
        <v>42</v>
      </c>
      <c r="U325" t="s">
        <v>43</v>
      </c>
      <c r="V325" t="s">
        <v>2724</v>
      </c>
      <c r="W325" t="s">
        <v>2792</v>
      </c>
      <c r="X325" t="s">
        <v>2726</v>
      </c>
      <c r="Y325" t="s">
        <v>43</v>
      </c>
      <c r="Z325" t="s">
        <v>2727</v>
      </c>
      <c r="AA325" t="s">
        <v>43</v>
      </c>
      <c r="AB325" t="s">
        <v>2728</v>
      </c>
      <c r="AC325" s="4" t="e">
        <f>VLOOKUP(Table136[[#This Row],[Capacitance]],Values!A$13:B$50,2,0)</f>
        <v>#N/A</v>
      </c>
      <c r="AE325" s="4" t="str">
        <f>CONCATENATE(Table136[[#This Row],[Capacitance]],Table136[[#This Row],[Stock]])</f>
        <v>3.3ÂuF</v>
      </c>
    </row>
    <row r="326" spans="1:31" hidden="1">
      <c r="A326" t="s">
        <v>2715</v>
      </c>
      <c r="B326" t="s">
        <v>2789</v>
      </c>
      <c r="C326" t="s">
        <v>3787</v>
      </c>
      <c r="D326" t="s">
        <v>3788</v>
      </c>
      <c r="E326" t="s">
        <v>2719</v>
      </c>
      <c r="F326" t="s">
        <v>3789</v>
      </c>
      <c r="G326">
        <v>4309</v>
      </c>
      <c r="H326">
        <v>0</v>
      </c>
      <c r="I326">
        <v>0.46</v>
      </c>
      <c r="J326">
        <v>0</v>
      </c>
      <c r="K326">
        <v>1</v>
      </c>
      <c r="L326" t="s">
        <v>2721</v>
      </c>
      <c r="M326" t="s">
        <v>2722</v>
      </c>
      <c r="N326" t="s">
        <v>6775</v>
      </c>
      <c r="O326" t="s">
        <v>37</v>
      </c>
      <c r="P326" t="s">
        <v>64</v>
      </c>
      <c r="Q326" t="s">
        <v>54</v>
      </c>
      <c r="R326" t="s">
        <v>2723</v>
      </c>
      <c r="S326" t="s">
        <v>55</v>
      </c>
      <c r="T326" t="s">
        <v>42</v>
      </c>
      <c r="U326" t="s">
        <v>43</v>
      </c>
      <c r="V326" t="s">
        <v>2724</v>
      </c>
      <c r="W326" t="s">
        <v>2880</v>
      </c>
      <c r="X326" t="s">
        <v>2726</v>
      </c>
      <c r="Y326" t="s">
        <v>43</v>
      </c>
      <c r="Z326" t="s">
        <v>3107</v>
      </c>
      <c r="AA326" t="s">
        <v>43</v>
      </c>
      <c r="AB326" t="s">
        <v>2728</v>
      </c>
      <c r="AC326" s="4" t="e">
        <f>VLOOKUP(Table136[[#This Row],[Capacitance]],Values!A$13:B$50,2,0)</f>
        <v>#N/A</v>
      </c>
      <c r="AE326" s="4" t="str">
        <f>CONCATENATE(Table136[[#This Row],[Capacitance]],Table136[[#This Row],[Stock]])</f>
        <v>6.8ÂuF</v>
      </c>
    </row>
    <row r="327" spans="1:31" hidden="1">
      <c r="A327" t="s">
        <v>2715</v>
      </c>
      <c r="B327" t="s">
        <v>2794</v>
      </c>
      <c r="C327" t="s">
        <v>4839</v>
      </c>
      <c r="D327" t="s">
        <v>4840</v>
      </c>
      <c r="E327" t="s">
        <v>2719</v>
      </c>
      <c r="F327" t="s">
        <v>4744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2721</v>
      </c>
      <c r="M327" t="s">
        <v>2722</v>
      </c>
      <c r="N327" t="s">
        <v>6748</v>
      </c>
      <c r="O327" t="s">
        <v>189</v>
      </c>
      <c r="P327" t="s">
        <v>83</v>
      </c>
      <c r="Q327" t="s">
        <v>190</v>
      </c>
      <c r="R327" t="s">
        <v>2723</v>
      </c>
      <c r="S327" t="s">
        <v>191</v>
      </c>
      <c r="T327" t="s">
        <v>42</v>
      </c>
      <c r="U327" t="s">
        <v>43</v>
      </c>
      <c r="V327" t="s">
        <v>2724</v>
      </c>
      <c r="W327" t="s">
        <v>2798</v>
      </c>
      <c r="X327" t="s">
        <v>2799</v>
      </c>
      <c r="Y327" t="s">
        <v>43</v>
      </c>
      <c r="Z327" t="s">
        <v>2727</v>
      </c>
      <c r="AA327" t="s">
        <v>43</v>
      </c>
      <c r="AB327" t="s">
        <v>2728</v>
      </c>
      <c r="AC327" s="4" t="str">
        <f>VLOOKUP(Table136[[#This Row],[Capacitance]],Values!A$13:B$50,2,0)</f>
        <v>STOCK</v>
      </c>
      <c r="AE327" s="4" t="str">
        <f>CONCATENATE(Table136[[#This Row],[Capacitance]],Table136[[#This Row],[Stock]])</f>
        <v>10ÂuF</v>
      </c>
    </row>
    <row r="328" spans="1:31" hidden="1">
      <c r="A328" t="s">
        <v>2793</v>
      </c>
      <c r="B328" t="s">
        <v>2794</v>
      </c>
      <c r="C328" t="s">
        <v>2870</v>
      </c>
      <c r="D328" t="s">
        <v>2871</v>
      </c>
      <c r="E328" t="s">
        <v>2719</v>
      </c>
      <c r="F328" t="s">
        <v>2872</v>
      </c>
      <c r="G328">
        <v>1779</v>
      </c>
      <c r="H328">
        <v>0</v>
      </c>
      <c r="I328">
        <v>0.46</v>
      </c>
      <c r="J328">
        <v>0</v>
      </c>
      <c r="K328">
        <v>1</v>
      </c>
      <c r="L328" t="s">
        <v>2721</v>
      </c>
      <c r="M328" t="s">
        <v>2722</v>
      </c>
      <c r="N328" t="s">
        <v>104</v>
      </c>
      <c r="O328" t="s">
        <v>72</v>
      </c>
      <c r="P328" t="s">
        <v>178</v>
      </c>
      <c r="Q328" t="s">
        <v>73</v>
      </c>
      <c r="R328" t="s">
        <v>2723</v>
      </c>
      <c r="S328" t="s">
        <v>41</v>
      </c>
      <c r="T328" t="s">
        <v>42</v>
      </c>
      <c r="U328" t="s">
        <v>43</v>
      </c>
      <c r="V328" t="s">
        <v>2724</v>
      </c>
      <c r="W328" t="s">
        <v>2798</v>
      </c>
      <c r="X328" t="s">
        <v>2799</v>
      </c>
      <c r="Y328" t="s">
        <v>43</v>
      </c>
      <c r="Z328" t="s">
        <v>2727</v>
      </c>
      <c r="AA328" t="s">
        <v>43</v>
      </c>
      <c r="AB328" t="s">
        <v>2728</v>
      </c>
      <c r="AC328" s="4" t="e">
        <f>VLOOKUP(Table136[[#This Row],[Capacitance]],Values!A$13:B$50,2,0)</f>
        <v>#N/A</v>
      </c>
      <c r="AE328" s="4" t="str">
        <f>CONCATENATE(Table136[[#This Row],[Capacitance]],Table136[[#This Row],[Stock]])</f>
        <v>8200pF</v>
      </c>
    </row>
    <row r="329" spans="1:31" hidden="1">
      <c r="A329" t="s">
        <v>2793</v>
      </c>
      <c r="B329" t="s">
        <v>2794</v>
      </c>
      <c r="C329" t="s">
        <v>2873</v>
      </c>
      <c r="D329" t="s">
        <v>2874</v>
      </c>
      <c r="E329" t="s">
        <v>2719</v>
      </c>
      <c r="F329" t="s">
        <v>2875</v>
      </c>
      <c r="G329">
        <v>1486</v>
      </c>
      <c r="H329">
        <v>0</v>
      </c>
      <c r="I329">
        <v>0.46</v>
      </c>
      <c r="J329">
        <v>0</v>
      </c>
      <c r="K329">
        <v>1</v>
      </c>
      <c r="L329" t="s">
        <v>2721</v>
      </c>
      <c r="M329" t="s">
        <v>2722</v>
      </c>
      <c r="N329" t="s">
        <v>95</v>
      </c>
      <c r="O329" t="s">
        <v>72</v>
      </c>
      <c r="P329" t="s">
        <v>178</v>
      </c>
      <c r="Q329" t="s">
        <v>73</v>
      </c>
      <c r="R329" t="s">
        <v>2723</v>
      </c>
      <c r="S329" t="s">
        <v>41</v>
      </c>
      <c r="T329" t="s">
        <v>42</v>
      </c>
      <c r="U329" t="s">
        <v>43</v>
      </c>
      <c r="V329" t="s">
        <v>2724</v>
      </c>
      <c r="W329" t="s">
        <v>2798</v>
      </c>
      <c r="X329" t="s">
        <v>2799</v>
      </c>
      <c r="Y329" t="s">
        <v>43</v>
      </c>
      <c r="Z329" t="s">
        <v>2727</v>
      </c>
      <c r="AA329" t="s">
        <v>43</v>
      </c>
      <c r="AB329" t="s">
        <v>2728</v>
      </c>
      <c r="AC329" s="4" t="e">
        <f>VLOOKUP(Table136[[#This Row],[Capacitance]],Values!A$13:B$50,2,0)</f>
        <v>#N/A</v>
      </c>
      <c r="AE329" s="4" t="str">
        <f>CONCATENATE(Table136[[#This Row],[Capacitance]],Table136[[#This Row],[Stock]])</f>
        <v>6800pF</v>
      </c>
    </row>
    <row r="330" spans="1:31" hidden="1">
      <c r="A330" t="s">
        <v>2715</v>
      </c>
      <c r="B330" t="s">
        <v>2794</v>
      </c>
      <c r="C330" t="s">
        <v>3792</v>
      </c>
      <c r="D330" t="s">
        <v>3793</v>
      </c>
      <c r="E330" t="s">
        <v>2719</v>
      </c>
      <c r="F330" t="s">
        <v>3794</v>
      </c>
      <c r="G330">
        <v>1277</v>
      </c>
      <c r="H330">
        <v>0</v>
      </c>
      <c r="I330">
        <v>0.46</v>
      </c>
      <c r="J330">
        <v>0</v>
      </c>
      <c r="K330">
        <v>1</v>
      </c>
      <c r="L330" t="s">
        <v>2721</v>
      </c>
      <c r="M330" t="s">
        <v>2722</v>
      </c>
      <c r="N330" t="s">
        <v>6775</v>
      </c>
      <c r="O330" t="s">
        <v>37</v>
      </c>
      <c r="P330" t="s">
        <v>78</v>
      </c>
      <c r="Q330" t="s">
        <v>39</v>
      </c>
      <c r="R330" t="s">
        <v>2723</v>
      </c>
      <c r="S330" t="s">
        <v>41</v>
      </c>
      <c r="T330" t="s">
        <v>42</v>
      </c>
      <c r="U330" t="s">
        <v>43</v>
      </c>
      <c r="V330" t="s">
        <v>2724</v>
      </c>
      <c r="W330" t="s">
        <v>2798</v>
      </c>
      <c r="X330" t="s">
        <v>2799</v>
      </c>
      <c r="Y330" t="s">
        <v>43</v>
      </c>
      <c r="Z330" t="s">
        <v>2727</v>
      </c>
      <c r="AA330" t="s">
        <v>43</v>
      </c>
      <c r="AB330" t="s">
        <v>2728</v>
      </c>
      <c r="AC330" s="4" t="e">
        <f>VLOOKUP(Table136[[#This Row],[Capacitance]],Values!A$13:B$50,2,0)</f>
        <v>#N/A</v>
      </c>
      <c r="AE330" s="4" t="str">
        <f>CONCATENATE(Table136[[#This Row],[Capacitance]],Table136[[#This Row],[Stock]])</f>
        <v>6.8ÂuF</v>
      </c>
    </row>
    <row r="331" spans="1:31" hidden="1">
      <c r="A331" t="s">
        <v>2715</v>
      </c>
      <c r="B331" t="s">
        <v>2806</v>
      </c>
      <c r="C331" t="s">
        <v>4855</v>
      </c>
      <c r="D331" t="s">
        <v>4856</v>
      </c>
      <c r="E331" t="s">
        <v>2719</v>
      </c>
      <c r="F331" t="s">
        <v>4756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2721</v>
      </c>
      <c r="M331" t="s">
        <v>2722</v>
      </c>
      <c r="N331" t="s">
        <v>6748</v>
      </c>
      <c r="O331" t="s">
        <v>189</v>
      </c>
      <c r="P331" t="s">
        <v>38</v>
      </c>
      <c r="Q331" t="s">
        <v>190</v>
      </c>
      <c r="R331" t="s">
        <v>2723</v>
      </c>
      <c r="S331" t="s">
        <v>191</v>
      </c>
      <c r="T331" t="s">
        <v>42</v>
      </c>
      <c r="U331" t="s">
        <v>43</v>
      </c>
      <c r="V331" t="s">
        <v>2724</v>
      </c>
      <c r="W331" t="s">
        <v>2809</v>
      </c>
      <c r="X331" t="s">
        <v>2810</v>
      </c>
      <c r="Y331" t="s">
        <v>43</v>
      </c>
      <c r="Z331" t="s">
        <v>3107</v>
      </c>
      <c r="AA331" t="s">
        <v>43</v>
      </c>
      <c r="AB331" t="s">
        <v>2728</v>
      </c>
      <c r="AC331" s="4" t="str">
        <f>VLOOKUP(Table136[[#This Row],[Capacitance]],Values!A$13:B$50,2,0)</f>
        <v>STOCK</v>
      </c>
      <c r="AE331" s="4" t="str">
        <f>CONCATENATE(Table136[[#This Row],[Capacitance]],Table136[[#This Row],[Stock]])</f>
        <v>10ÂuF</v>
      </c>
    </row>
    <row r="332" spans="1:31">
      <c r="A332" t="s">
        <v>2715</v>
      </c>
      <c r="B332" t="s">
        <v>2876</v>
      </c>
      <c r="C332" t="s">
        <v>3833</v>
      </c>
      <c r="D332" t="s">
        <v>3834</v>
      </c>
      <c r="E332" t="s">
        <v>2719</v>
      </c>
      <c r="F332" t="s">
        <v>3835</v>
      </c>
      <c r="G332">
        <v>1839</v>
      </c>
      <c r="H332">
        <v>0</v>
      </c>
      <c r="I332">
        <v>0.49</v>
      </c>
      <c r="J332">
        <v>0</v>
      </c>
      <c r="K332">
        <v>1</v>
      </c>
      <c r="L332" t="s">
        <v>2721</v>
      </c>
      <c r="M332" t="s">
        <v>2722</v>
      </c>
      <c r="N332" t="s">
        <v>6772</v>
      </c>
      <c r="O332" t="s">
        <v>37</v>
      </c>
      <c r="P332" t="s">
        <v>78</v>
      </c>
      <c r="Q332" t="s">
        <v>54</v>
      </c>
      <c r="R332" t="s">
        <v>2723</v>
      </c>
      <c r="S332" t="s">
        <v>55</v>
      </c>
      <c r="T332" t="s">
        <v>42</v>
      </c>
      <c r="U332" t="s">
        <v>43</v>
      </c>
      <c r="V332" t="s">
        <v>2724</v>
      </c>
      <c r="W332" t="s">
        <v>2880</v>
      </c>
      <c r="X332" t="s">
        <v>2726</v>
      </c>
      <c r="Y332" t="s">
        <v>43</v>
      </c>
      <c r="Z332" t="s">
        <v>2727</v>
      </c>
      <c r="AA332" t="s">
        <v>43</v>
      </c>
      <c r="AB332" t="s">
        <v>2728</v>
      </c>
      <c r="AC332" s="4" t="e">
        <f>VLOOKUP(Table136[[#This Row],[Capacitance]],Values!A$13:B$50,2,0)</f>
        <v>#N/A</v>
      </c>
      <c r="AE332" s="4" t="str">
        <f>CONCATENATE(Table136[[#This Row],[Capacitance]],Table136[[#This Row],[Stock]])</f>
        <v>3.3ÂuF</v>
      </c>
    </row>
    <row r="333" spans="1:31" hidden="1">
      <c r="A333" t="s">
        <v>2715</v>
      </c>
      <c r="B333" t="s">
        <v>2789</v>
      </c>
      <c r="C333" t="s">
        <v>4857</v>
      </c>
      <c r="D333" t="s">
        <v>4858</v>
      </c>
      <c r="E333" t="s">
        <v>2719</v>
      </c>
      <c r="F333" t="s">
        <v>4730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2721</v>
      </c>
      <c r="M333" t="s">
        <v>2722</v>
      </c>
      <c r="N333" t="s">
        <v>6748</v>
      </c>
      <c r="O333" t="s">
        <v>189</v>
      </c>
      <c r="P333" t="s">
        <v>78</v>
      </c>
      <c r="Q333" t="s">
        <v>190</v>
      </c>
      <c r="R333" t="s">
        <v>2723</v>
      </c>
      <c r="S333" t="s">
        <v>191</v>
      </c>
      <c r="T333" t="s">
        <v>42</v>
      </c>
      <c r="U333" t="s">
        <v>43</v>
      </c>
      <c r="V333" t="s">
        <v>2724</v>
      </c>
      <c r="W333" t="s">
        <v>2880</v>
      </c>
      <c r="X333" t="s">
        <v>2726</v>
      </c>
      <c r="Y333" t="s">
        <v>43</v>
      </c>
      <c r="Z333" t="s">
        <v>3107</v>
      </c>
      <c r="AA333" t="s">
        <v>43</v>
      </c>
      <c r="AB333" t="s">
        <v>2728</v>
      </c>
      <c r="AC333" s="4" t="str">
        <f>VLOOKUP(Table136[[#This Row],[Capacitance]],Values!A$13:B$50,2,0)</f>
        <v>STOCK</v>
      </c>
      <c r="AE333" s="4" t="str">
        <f>CONCATENATE(Table136[[#This Row],[Capacitance]],Table136[[#This Row],[Stock]])</f>
        <v>10ÂuF</v>
      </c>
    </row>
    <row r="334" spans="1:31" hidden="1">
      <c r="A334" t="s">
        <v>2715</v>
      </c>
      <c r="B334" t="s">
        <v>2794</v>
      </c>
      <c r="C334" t="s">
        <v>4865</v>
      </c>
      <c r="D334" t="s">
        <v>4866</v>
      </c>
      <c r="E334" t="s">
        <v>2719</v>
      </c>
      <c r="F334" t="s">
        <v>4744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2721</v>
      </c>
      <c r="M334" t="s">
        <v>2722</v>
      </c>
      <c r="N334" t="s">
        <v>6748</v>
      </c>
      <c r="O334" t="s">
        <v>189</v>
      </c>
      <c r="P334" t="s">
        <v>83</v>
      </c>
      <c r="Q334" t="s">
        <v>190</v>
      </c>
      <c r="R334" t="s">
        <v>2723</v>
      </c>
      <c r="S334" t="s">
        <v>191</v>
      </c>
      <c r="T334" t="s">
        <v>42</v>
      </c>
      <c r="U334" t="s">
        <v>43</v>
      </c>
      <c r="V334" t="s">
        <v>2724</v>
      </c>
      <c r="W334" t="s">
        <v>2798</v>
      </c>
      <c r="X334" t="s">
        <v>2799</v>
      </c>
      <c r="Y334" t="s">
        <v>43</v>
      </c>
      <c r="Z334" t="s">
        <v>3107</v>
      </c>
      <c r="AA334" t="s">
        <v>43</v>
      </c>
      <c r="AB334" t="s">
        <v>2728</v>
      </c>
      <c r="AC334" s="4" t="str">
        <f>VLOOKUP(Table136[[#This Row],[Capacitance]],Values!A$13:B$50,2,0)</f>
        <v>STOCK</v>
      </c>
      <c r="AE334" s="4" t="str">
        <f>CONCATENATE(Table136[[#This Row],[Capacitance]],Table136[[#This Row],[Stock]])</f>
        <v>10ÂuF</v>
      </c>
    </row>
    <row r="335" spans="1:31" hidden="1">
      <c r="A335" t="s">
        <v>2793</v>
      </c>
      <c r="B335" t="s">
        <v>2806</v>
      </c>
      <c r="C335" t="s">
        <v>3555</v>
      </c>
      <c r="D335" t="s">
        <v>3556</v>
      </c>
      <c r="E335" t="s">
        <v>2719</v>
      </c>
      <c r="F335" t="s">
        <v>3557</v>
      </c>
      <c r="G335">
        <v>3488</v>
      </c>
      <c r="H335">
        <v>0</v>
      </c>
      <c r="I335">
        <v>0.65</v>
      </c>
      <c r="J335">
        <v>0</v>
      </c>
      <c r="K335">
        <v>1</v>
      </c>
      <c r="L335" t="s">
        <v>2721</v>
      </c>
      <c r="M335" t="s">
        <v>2722</v>
      </c>
      <c r="N335" t="s">
        <v>6746</v>
      </c>
      <c r="O335" t="s">
        <v>37</v>
      </c>
      <c r="P335" t="s">
        <v>287</v>
      </c>
      <c r="Q335" t="s">
        <v>39</v>
      </c>
      <c r="R335" t="s">
        <v>2723</v>
      </c>
      <c r="S335" t="s">
        <v>41</v>
      </c>
      <c r="T335" t="s">
        <v>42</v>
      </c>
      <c r="U335" t="s">
        <v>43</v>
      </c>
      <c r="V335" t="s">
        <v>2724</v>
      </c>
      <c r="W335" t="s">
        <v>2809</v>
      </c>
      <c r="X335" t="s">
        <v>2810</v>
      </c>
      <c r="Y335" t="s">
        <v>43</v>
      </c>
      <c r="Z335" t="s">
        <v>3107</v>
      </c>
      <c r="AA335" t="s">
        <v>43</v>
      </c>
      <c r="AB335" t="s">
        <v>2728</v>
      </c>
      <c r="AC335" s="4" t="str">
        <f>VLOOKUP(Table136[[#This Row],[Capacitance]],Values!A$13:B$50,2,0)</f>
        <v>STOCK</v>
      </c>
      <c r="AD335" t="s">
        <v>1247</v>
      </c>
      <c r="AE335" s="4" t="str">
        <f>CONCATENATE(Table136[[#This Row],[Capacitance]],Table136[[#This Row],[Stock]])</f>
        <v>0.22ÂuFSTOCK</v>
      </c>
    </row>
    <row r="336" spans="1:31" hidden="1">
      <c r="A336" t="s">
        <v>2793</v>
      </c>
      <c r="B336" t="s">
        <v>2794</v>
      </c>
      <c r="C336" t="s">
        <v>3806</v>
      </c>
      <c r="D336" t="s">
        <v>3807</v>
      </c>
      <c r="E336" t="s">
        <v>2719</v>
      </c>
      <c r="F336" t="s">
        <v>2906</v>
      </c>
      <c r="G336">
        <v>3894</v>
      </c>
      <c r="H336">
        <v>0</v>
      </c>
      <c r="I336">
        <v>0.48</v>
      </c>
      <c r="J336">
        <v>0</v>
      </c>
      <c r="K336">
        <v>1</v>
      </c>
      <c r="L336" t="s">
        <v>2721</v>
      </c>
      <c r="M336" t="s">
        <v>2722</v>
      </c>
      <c r="N336" t="s">
        <v>430</v>
      </c>
      <c r="O336" t="s">
        <v>72</v>
      </c>
      <c r="P336" t="s">
        <v>178</v>
      </c>
      <c r="Q336" t="s">
        <v>73</v>
      </c>
      <c r="R336" t="s">
        <v>2723</v>
      </c>
      <c r="S336" t="s">
        <v>41</v>
      </c>
      <c r="T336" t="s">
        <v>42</v>
      </c>
      <c r="U336" t="s">
        <v>43</v>
      </c>
      <c r="V336" t="s">
        <v>2724</v>
      </c>
      <c r="W336" t="s">
        <v>2798</v>
      </c>
      <c r="X336" t="s">
        <v>2799</v>
      </c>
      <c r="Y336" t="s">
        <v>43</v>
      </c>
      <c r="Z336" t="s">
        <v>3107</v>
      </c>
      <c r="AA336" t="s">
        <v>43</v>
      </c>
      <c r="AB336" t="s">
        <v>2728</v>
      </c>
      <c r="AC336" s="4" t="e">
        <f>VLOOKUP(Table136[[#This Row],[Capacitance]],Values!A$13:B$50,2,0)</f>
        <v>#N/A</v>
      </c>
      <c r="AE336" s="4" t="str">
        <f>CONCATENATE(Table136[[#This Row],[Capacitance]],Table136[[#This Row],[Stock]])</f>
        <v>5600pF</v>
      </c>
    </row>
    <row r="337" spans="1:31" hidden="1">
      <c r="A337" t="s">
        <v>2793</v>
      </c>
      <c r="B337" t="s">
        <v>2794</v>
      </c>
      <c r="C337" t="s">
        <v>3808</v>
      </c>
      <c r="D337" t="s">
        <v>3809</v>
      </c>
      <c r="E337" t="s">
        <v>2719</v>
      </c>
      <c r="F337" t="s">
        <v>3810</v>
      </c>
      <c r="G337">
        <v>1893</v>
      </c>
      <c r="H337">
        <v>0</v>
      </c>
      <c r="I337">
        <v>0.48</v>
      </c>
      <c r="J337">
        <v>0</v>
      </c>
      <c r="K337">
        <v>1</v>
      </c>
      <c r="L337" t="s">
        <v>2721</v>
      </c>
      <c r="M337" t="s">
        <v>2722</v>
      </c>
      <c r="N337" t="s">
        <v>282</v>
      </c>
      <c r="O337" t="s">
        <v>72</v>
      </c>
      <c r="P337" t="s">
        <v>3113</v>
      </c>
      <c r="Q337" t="s">
        <v>73</v>
      </c>
      <c r="R337" t="s">
        <v>2723</v>
      </c>
      <c r="S337" t="s">
        <v>41</v>
      </c>
      <c r="T337" t="s">
        <v>42</v>
      </c>
      <c r="U337" t="s">
        <v>43</v>
      </c>
      <c r="V337" t="s">
        <v>2724</v>
      </c>
      <c r="W337" t="s">
        <v>2798</v>
      </c>
      <c r="X337" t="s">
        <v>2799</v>
      </c>
      <c r="Y337" t="s">
        <v>43</v>
      </c>
      <c r="Z337" t="s">
        <v>3107</v>
      </c>
      <c r="AA337" t="s">
        <v>43</v>
      </c>
      <c r="AB337" t="s">
        <v>2728</v>
      </c>
      <c r="AC337" s="4" t="e">
        <f>VLOOKUP(Table136[[#This Row],[Capacitance]],Values!A$13:B$50,2,0)</f>
        <v>#N/A</v>
      </c>
      <c r="AE337" s="4" t="str">
        <f>CONCATENATE(Table136[[#This Row],[Capacitance]],Table136[[#This Row],[Stock]])</f>
        <v>1200pF</v>
      </c>
    </row>
    <row r="338" spans="1:31" hidden="1">
      <c r="A338" t="s">
        <v>2793</v>
      </c>
      <c r="B338" t="s">
        <v>2794</v>
      </c>
      <c r="C338" t="s">
        <v>3811</v>
      </c>
      <c r="D338" t="s">
        <v>3812</v>
      </c>
      <c r="E338" t="s">
        <v>2719</v>
      </c>
      <c r="F338" t="s">
        <v>3813</v>
      </c>
      <c r="G338">
        <v>1887</v>
      </c>
      <c r="H338">
        <v>0</v>
      </c>
      <c r="I338">
        <v>0.48</v>
      </c>
      <c r="J338">
        <v>0</v>
      </c>
      <c r="K338">
        <v>1</v>
      </c>
      <c r="L338" t="s">
        <v>2721</v>
      </c>
      <c r="M338" t="s">
        <v>2722</v>
      </c>
      <c r="N338" t="s">
        <v>383</v>
      </c>
      <c r="O338" t="s">
        <v>72</v>
      </c>
      <c r="P338" t="s">
        <v>3113</v>
      </c>
      <c r="Q338" t="s">
        <v>73</v>
      </c>
      <c r="R338" t="s">
        <v>2723</v>
      </c>
      <c r="S338" t="s">
        <v>41</v>
      </c>
      <c r="T338" t="s">
        <v>42</v>
      </c>
      <c r="U338" t="s">
        <v>43</v>
      </c>
      <c r="V338" t="s">
        <v>2724</v>
      </c>
      <c r="W338" t="s">
        <v>2798</v>
      </c>
      <c r="X338" t="s">
        <v>2799</v>
      </c>
      <c r="Y338" t="s">
        <v>43</v>
      </c>
      <c r="Z338" t="s">
        <v>3107</v>
      </c>
      <c r="AA338" t="s">
        <v>43</v>
      </c>
      <c r="AB338" t="s">
        <v>2728</v>
      </c>
      <c r="AC338" s="4" t="e">
        <f>VLOOKUP(Table136[[#This Row],[Capacitance]],Values!A$13:B$50,2,0)</f>
        <v>#N/A</v>
      </c>
      <c r="AE338" s="4" t="str">
        <f>CONCATENATE(Table136[[#This Row],[Capacitance]],Table136[[#This Row],[Stock]])</f>
        <v>680pF</v>
      </c>
    </row>
    <row r="339" spans="1:31" hidden="1">
      <c r="A339" t="s">
        <v>2715</v>
      </c>
      <c r="B339" t="s">
        <v>2716</v>
      </c>
      <c r="C339" t="s">
        <v>2759</v>
      </c>
      <c r="D339" t="s">
        <v>2760</v>
      </c>
      <c r="E339" t="s">
        <v>2719</v>
      </c>
      <c r="F339" t="s">
        <v>2761</v>
      </c>
      <c r="G339">
        <v>4085</v>
      </c>
      <c r="H339">
        <v>0</v>
      </c>
      <c r="I339">
        <v>0.3</v>
      </c>
      <c r="J339">
        <v>0</v>
      </c>
      <c r="K339">
        <v>1</v>
      </c>
      <c r="L339" t="s">
        <v>2721</v>
      </c>
      <c r="M339" t="s">
        <v>2722</v>
      </c>
      <c r="N339" t="s">
        <v>508</v>
      </c>
      <c r="O339" t="s">
        <v>1278</v>
      </c>
      <c r="P339" t="s">
        <v>38</v>
      </c>
      <c r="Q339" t="s">
        <v>73</v>
      </c>
      <c r="R339" t="s">
        <v>2723</v>
      </c>
      <c r="S339" t="s">
        <v>41</v>
      </c>
      <c r="T339" t="s">
        <v>42</v>
      </c>
      <c r="U339" t="s">
        <v>43</v>
      </c>
      <c r="V339" t="s">
        <v>2724</v>
      </c>
      <c r="W339" t="s">
        <v>2725</v>
      </c>
      <c r="X339" t="s">
        <v>2726</v>
      </c>
      <c r="Y339" t="s">
        <v>43</v>
      </c>
      <c r="Z339" t="s">
        <v>2727</v>
      </c>
      <c r="AA339" t="s">
        <v>43</v>
      </c>
      <c r="AB339" t="s">
        <v>2728</v>
      </c>
      <c r="AC339" s="4" t="str">
        <f>VLOOKUP(Table136[[#This Row],[Capacitance]],Values!A$13:B$50,2,0)</f>
        <v>STOCK</v>
      </c>
      <c r="AE339" s="4" t="str">
        <f>CONCATENATE(Table136[[#This Row],[Capacitance]],Table136[[#This Row],[Stock]])</f>
        <v>10pF</v>
      </c>
    </row>
    <row r="340" spans="1:31" hidden="1">
      <c r="A340" t="s">
        <v>2715</v>
      </c>
      <c r="B340" t="s">
        <v>2806</v>
      </c>
      <c r="C340" t="s">
        <v>3132</v>
      </c>
      <c r="D340" t="s">
        <v>3133</v>
      </c>
      <c r="E340" t="s">
        <v>2719</v>
      </c>
      <c r="F340" t="s">
        <v>3134</v>
      </c>
      <c r="G340">
        <v>11829</v>
      </c>
      <c r="H340">
        <v>0</v>
      </c>
      <c r="I340">
        <v>1.06</v>
      </c>
      <c r="J340">
        <v>0</v>
      </c>
      <c r="K340">
        <v>1</v>
      </c>
      <c r="L340" t="s">
        <v>2721</v>
      </c>
      <c r="M340" t="s">
        <v>2722</v>
      </c>
      <c r="N340" t="s">
        <v>6748</v>
      </c>
      <c r="O340" t="s">
        <v>37</v>
      </c>
      <c r="P340" t="s">
        <v>38</v>
      </c>
      <c r="Q340" t="s">
        <v>1060</v>
      </c>
      <c r="R340" t="s">
        <v>2723</v>
      </c>
      <c r="S340" t="s">
        <v>41</v>
      </c>
      <c r="T340" t="s">
        <v>42</v>
      </c>
      <c r="U340" t="s">
        <v>43</v>
      </c>
      <c r="V340" t="s">
        <v>2724</v>
      </c>
      <c r="W340" t="s">
        <v>2809</v>
      </c>
      <c r="X340" t="s">
        <v>2810</v>
      </c>
      <c r="Y340" t="s">
        <v>43</v>
      </c>
      <c r="Z340" t="s">
        <v>3107</v>
      </c>
      <c r="AA340" t="s">
        <v>43</v>
      </c>
      <c r="AB340" t="s">
        <v>2728</v>
      </c>
      <c r="AC340" s="4" t="str">
        <f>VLOOKUP(Table136[[#This Row],[Capacitance]],Values!A$13:B$50,2,0)</f>
        <v>STOCK</v>
      </c>
      <c r="AD340" t="s">
        <v>1247</v>
      </c>
      <c r="AE340" s="4" t="str">
        <f>CONCATENATE(Table136[[#This Row],[Capacitance]],Table136[[#This Row],[Stock]])</f>
        <v>10ÂuFSTOCK</v>
      </c>
    </row>
    <row r="341" spans="1:31" hidden="1">
      <c r="A341" t="s">
        <v>2715</v>
      </c>
      <c r="B341" t="s">
        <v>2716</v>
      </c>
      <c r="C341" t="s">
        <v>3040</v>
      </c>
      <c r="D341" t="s">
        <v>3041</v>
      </c>
      <c r="E341" t="s">
        <v>2719</v>
      </c>
      <c r="F341" t="s">
        <v>3042</v>
      </c>
      <c r="G341">
        <v>0</v>
      </c>
      <c r="H341">
        <v>0</v>
      </c>
      <c r="I341">
        <v>6.6659999999999997E-2</v>
      </c>
      <c r="J341">
        <v>0</v>
      </c>
      <c r="K341">
        <v>2000</v>
      </c>
      <c r="L341" t="s">
        <v>2721</v>
      </c>
      <c r="M341" t="s">
        <v>2722</v>
      </c>
      <c r="N341" t="s">
        <v>512</v>
      </c>
      <c r="O341" t="s">
        <v>72</v>
      </c>
      <c r="P341" t="s">
        <v>38</v>
      </c>
      <c r="Q341" t="s">
        <v>73</v>
      </c>
      <c r="R341" t="s">
        <v>2723</v>
      </c>
      <c r="S341" t="s">
        <v>41</v>
      </c>
      <c r="T341" t="s">
        <v>42</v>
      </c>
      <c r="U341" t="s">
        <v>43</v>
      </c>
      <c r="V341" t="s">
        <v>2724</v>
      </c>
      <c r="W341" t="s">
        <v>2725</v>
      </c>
      <c r="X341" t="s">
        <v>2726</v>
      </c>
      <c r="Y341" t="s">
        <v>43</v>
      </c>
      <c r="Z341" t="s">
        <v>2727</v>
      </c>
      <c r="AA341" t="s">
        <v>43</v>
      </c>
      <c r="AB341" t="s">
        <v>2728</v>
      </c>
      <c r="AC341" s="4" t="str">
        <f>VLOOKUP(Table136[[#This Row],[Capacitance]],Values!A$13:B$50,2,0)</f>
        <v>STOCK</v>
      </c>
      <c r="AE341" s="4" t="str">
        <f>CONCATENATE(Table136[[#This Row],[Capacitance]],Table136[[#This Row],[Stock]])</f>
        <v>12pF</v>
      </c>
    </row>
    <row r="342" spans="1:31" hidden="1">
      <c r="A342" t="s">
        <v>2793</v>
      </c>
      <c r="B342" t="s">
        <v>2806</v>
      </c>
      <c r="C342" t="s">
        <v>3610</v>
      </c>
      <c r="D342" t="s">
        <v>3611</v>
      </c>
      <c r="E342" t="s">
        <v>2719</v>
      </c>
      <c r="F342" t="s">
        <v>3612</v>
      </c>
      <c r="G342">
        <v>5810</v>
      </c>
      <c r="H342">
        <v>0</v>
      </c>
      <c r="I342">
        <v>0.95</v>
      </c>
      <c r="J342">
        <v>0</v>
      </c>
      <c r="K342">
        <v>1</v>
      </c>
      <c r="L342" t="s">
        <v>2721</v>
      </c>
      <c r="M342" t="s">
        <v>2722</v>
      </c>
      <c r="N342" t="s">
        <v>6750</v>
      </c>
      <c r="O342" t="s">
        <v>37</v>
      </c>
      <c r="P342" t="s">
        <v>178</v>
      </c>
      <c r="Q342" t="s">
        <v>39</v>
      </c>
      <c r="R342" t="s">
        <v>2723</v>
      </c>
      <c r="S342" t="s">
        <v>41</v>
      </c>
      <c r="T342" t="s">
        <v>42</v>
      </c>
      <c r="U342" t="s">
        <v>43</v>
      </c>
      <c r="V342" t="s">
        <v>2724</v>
      </c>
      <c r="W342" t="s">
        <v>2809</v>
      </c>
      <c r="X342" t="s">
        <v>2810</v>
      </c>
      <c r="Y342" t="s">
        <v>43</v>
      </c>
      <c r="Z342" t="s">
        <v>3107</v>
      </c>
      <c r="AA342" t="s">
        <v>43</v>
      </c>
      <c r="AB342" t="s">
        <v>2728</v>
      </c>
      <c r="AC342" s="4" t="str">
        <f>VLOOKUP(Table136[[#This Row],[Capacitance]],Values!A$13:B$50,2,0)</f>
        <v>STOCK</v>
      </c>
      <c r="AD342" t="s">
        <v>1247</v>
      </c>
      <c r="AE342" s="4" t="str">
        <f>CONCATENATE(Table136[[#This Row],[Capacitance]],Table136[[#This Row],[Stock]])</f>
        <v>2.2ÂuFSTOCK</v>
      </c>
    </row>
    <row r="343" spans="1:31" hidden="1">
      <c r="A343" t="s">
        <v>2715</v>
      </c>
      <c r="B343" t="s">
        <v>2716</v>
      </c>
      <c r="C343" t="s">
        <v>2931</v>
      </c>
      <c r="D343" t="s">
        <v>2932</v>
      </c>
      <c r="E343" t="s">
        <v>2719</v>
      </c>
      <c r="F343" t="s">
        <v>2933</v>
      </c>
      <c r="G343">
        <v>781</v>
      </c>
      <c r="H343">
        <v>0</v>
      </c>
      <c r="I343">
        <v>0.28999999999999998</v>
      </c>
      <c r="J343">
        <v>0</v>
      </c>
      <c r="K343">
        <v>1</v>
      </c>
      <c r="L343" t="s">
        <v>2721</v>
      </c>
      <c r="M343" t="s">
        <v>2722</v>
      </c>
      <c r="N343" t="s">
        <v>516</v>
      </c>
      <c r="O343" t="s">
        <v>72</v>
      </c>
      <c r="P343" t="s">
        <v>38</v>
      </c>
      <c r="Q343" t="s">
        <v>73</v>
      </c>
      <c r="R343" t="s">
        <v>2723</v>
      </c>
      <c r="S343" t="s">
        <v>41</v>
      </c>
      <c r="T343" t="s">
        <v>42</v>
      </c>
      <c r="U343" t="s">
        <v>43</v>
      </c>
      <c r="V343" t="s">
        <v>2724</v>
      </c>
      <c r="W343" t="s">
        <v>2725</v>
      </c>
      <c r="X343" t="s">
        <v>2726</v>
      </c>
      <c r="Y343" t="s">
        <v>43</v>
      </c>
      <c r="Z343" t="s">
        <v>2727</v>
      </c>
      <c r="AA343" t="s">
        <v>43</v>
      </c>
      <c r="AB343" t="s">
        <v>2728</v>
      </c>
      <c r="AC343" s="4" t="str">
        <f>VLOOKUP(Table136[[#This Row],[Capacitance]],Values!A$13:B$50,2,0)</f>
        <v>STOCK</v>
      </c>
      <c r="AE343" s="4" t="str">
        <f>CONCATENATE(Table136[[#This Row],[Capacitance]],Table136[[#This Row],[Stock]])</f>
        <v>15pF</v>
      </c>
    </row>
    <row r="344" spans="1:31" hidden="1">
      <c r="A344" t="s">
        <v>2715</v>
      </c>
      <c r="B344" t="s">
        <v>2716</v>
      </c>
      <c r="C344" t="s">
        <v>3212</v>
      </c>
      <c r="D344" t="s">
        <v>3213</v>
      </c>
      <c r="E344" t="s">
        <v>2719</v>
      </c>
      <c r="F344" t="s">
        <v>3214</v>
      </c>
      <c r="G344">
        <v>5555</v>
      </c>
      <c r="H344">
        <v>0</v>
      </c>
      <c r="I344">
        <v>0.3</v>
      </c>
      <c r="J344">
        <v>0</v>
      </c>
      <c r="K344">
        <v>1</v>
      </c>
      <c r="L344" t="s">
        <v>2721</v>
      </c>
      <c r="M344" t="s">
        <v>2722</v>
      </c>
      <c r="N344" t="s">
        <v>6749</v>
      </c>
      <c r="O344" t="s">
        <v>37</v>
      </c>
      <c r="P344" t="s">
        <v>53</v>
      </c>
      <c r="Q344" t="s">
        <v>54</v>
      </c>
      <c r="R344" t="s">
        <v>2723</v>
      </c>
      <c r="S344" t="s">
        <v>55</v>
      </c>
      <c r="T344" t="s">
        <v>42</v>
      </c>
      <c r="U344" t="s">
        <v>43</v>
      </c>
      <c r="V344" t="s">
        <v>2724</v>
      </c>
      <c r="W344" t="s">
        <v>2725</v>
      </c>
      <c r="X344" t="s">
        <v>2726</v>
      </c>
      <c r="Y344" t="s">
        <v>43</v>
      </c>
      <c r="Z344" t="s">
        <v>2727</v>
      </c>
      <c r="AA344" t="s">
        <v>43</v>
      </c>
      <c r="AB344" t="s">
        <v>2728</v>
      </c>
      <c r="AC344" s="4" t="str">
        <f>VLOOKUP(Table136[[#This Row],[Capacitance]],Values!A$13:B$50,2,0)</f>
        <v>STOCK</v>
      </c>
      <c r="AE344" s="4" t="str">
        <f>CONCATENATE(Table136[[#This Row],[Capacitance]],Table136[[#This Row],[Stock]])</f>
        <v>1ÂuF</v>
      </c>
    </row>
    <row r="345" spans="1:31" hidden="1">
      <c r="A345" t="s">
        <v>2715</v>
      </c>
      <c r="B345" t="s">
        <v>2716</v>
      </c>
      <c r="C345" t="s">
        <v>3240</v>
      </c>
      <c r="D345" t="s">
        <v>3241</v>
      </c>
      <c r="E345" t="s">
        <v>2719</v>
      </c>
      <c r="F345" t="s">
        <v>3214</v>
      </c>
      <c r="G345">
        <v>1921</v>
      </c>
      <c r="H345">
        <v>0</v>
      </c>
      <c r="I345">
        <v>0.3</v>
      </c>
      <c r="J345">
        <v>0</v>
      </c>
      <c r="K345">
        <v>1</v>
      </c>
      <c r="L345" t="s">
        <v>2721</v>
      </c>
      <c r="M345" t="s">
        <v>2722</v>
      </c>
      <c r="N345" t="s">
        <v>6749</v>
      </c>
      <c r="O345" t="s">
        <v>37</v>
      </c>
      <c r="P345" t="s">
        <v>53</v>
      </c>
      <c r="Q345" t="s">
        <v>54</v>
      </c>
      <c r="R345" t="s">
        <v>2723</v>
      </c>
      <c r="S345" t="s">
        <v>55</v>
      </c>
      <c r="T345" t="s">
        <v>42</v>
      </c>
      <c r="U345" t="s">
        <v>43</v>
      </c>
      <c r="V345" t="s">
        <v>2724</v>
      </c>
      <c r="W345" t="s">
        <v>2725</v>
      </c>
      <c r="X345" t="s">
        <v>2726</v>
      </c>
      <c r="Y345" t="s">
        <v>43</v>
      </c>
      <c r="Z345" t="s">
        <v>3107</v>
      </c>
      <c r="AA345" t="s">
        <v>43</v>
      </c>
      <c r="AB345" t="s">
        <v>2728</v>
      </c>
      <c r="AC345" s="4" t="str">
        <f>VLOOKUP(Table136[[#This Row],[Capacitance]],Values!A$13:B$50,2,0)</f>
        <v>STOCK</v>
      </c>
      <c r="AE345" s="4" t="str">
        <f>CONCATENATE(Table136[[#This Row],[Capacitance]],Table136[[#This Row],[Stock]])</f>
        <v>1ÂuF</v>
      </c>
    </row>
    <row r="346" spans="1:31" hidden="1">
      <c r="A346" t="s">
        <v>2793</v>
      </c>
      <c r="B346" t="s">
        <v>2794</v>
      </c>
      <c r="C346" t="s">
        <v>3830</v>
      </c>
      <c r="D346" t="s">
        <v>3831</v>
      </c>
      <c r="E346" t="s">
        <v>2719</v>
      </c>
      <c r="F346" t="s">
        <v>3832</v>
      </c>
      <c r="G346">
        <v>1865</v>
      </c>
      <c r="H346">
        <v>0</v>
      </c>
      <c r="I346">
        <v>0.49</v>
      </c>
      <c r="J346">
        <v>0</v>
      </c>
      <c r="K346">
        <v>1</v>
      </c>
      <c r="L346" t="s">
        <v>2721</v>
      </c>
      <c r="M346" t="s">
        <v>2722</v>
      </c>
      <c r="N346" t="s">
        <v>1233</v>
      </c>
      <c r="O346" t="s">
        <v>72</v>
      </c>
      <c r="P346" t="s">
        <v>3113</v>
      </c>
      <c r="Q346" t="s">
        <v>73</v>
      </c>
      <c r="R346" t="s">
        <v>2723</v>
      </c>
      <c r="S346" t="s">
        <v>41</v>
      </c>
      <c r="T346" t="s">
        <v>42</v>
      </c>
      <c r="U346" t="s">
        <v>43</v>
      </c>
      <c r="V346" t="s">
        <v>2724</v>
      </c>
      <c r="W346" t="s">
        <v>2798</v>
      </c>
      <c r="X346" t="s">
        <v>2799</v>
      </c>
      <c r="Y346" t="s">
        <v>43</v>
      </c>
      <c r="Z346" t="s">
        <v>3107</v>
      </c>
      <c r="AA346" t="s">
        <v>43</v>
      </c>
      <c r="AB346" t="s">
        <v>2728</v>
      </c>
      <c r="AC346" s="4" t="e">
        <f>VLOOKUP(Table136[[#This Row],[Capacitance]],Values!A$13:B$50,2,0)</f>
        <v>#N/A</v>
      </c>
      <c r="AE346" s="4" t="str">
        <f>CONCATENATE(Table136[[#This Row],[Capacitance]],Table136[[#This Row],[Stock]])</f>
        <v>820pF</v>
      </c>
    </row>
    <row r="347" spans="1:31">
      <c r="A347" t="s">
        <v>2715</v>
      </c>
      <c r="B347" t="s">
        <v>2789</v>
      </c>
      <c r="C347" t="s">
        <v>4021</v>
      </c>
      <c r="D347" t="s">
        <v>4022</v>
      </c>
      <c r="E347" t="s">
        <v>2719</v>
      </c>
      <c r="F347" t="s">
        <v>3835</v>
      </c>
      <c r="G347">
        <v>1867</v>
      </c>
      <c r="H347">
        <v>0</v>
      </c>
      <c r="I347">
        <v>0.49</v>
      </c>
      <c r="J347">
        <v>0</v>
      </c>
      <c r="K347">
        <v>1</v>
      </c>
      <c r="L347" t="s">
        <v>2721</v>
      </c>
      <c r="M347" t="s">
        <v>2722</v>
      </c>
      <c r="N347" t="s">
        <v>6772</v>
      </c>
      <c r="O347" t="s">
        <v>37</v>
      </c>
      <c r="P347" t="s">
        <v>78</v>
      </c>
      <c r="Q347" t="s">
        <v>39</v>
      </c>
      <c r="R347" t="s">
        <v>2723</v>
      </c>
      <c r="S347" t="s">
        <v>41</v>
      </c>
      <c r="T347" t="s">
        <v>42</v>
      </c>
      <c r="U347" t="s">
        <v>43</v>
      </c>
      <c r="V347" t="s">
        <v>2724</v>
      </c>
      <c r="W347" t="s">
        <v>2880</v>
      </c>
      <c r="X347" t="s">
        <v>2726</v>
      </c>
      <c r="Y347" t="s">
        <v>43</v>
      </c>
      <c r="Z347" t="s">
        <v>3107</v>
      </c>
      <c r="AA347" t="s">
        <v>43</v>
      </c>
      <c r="AB347" t="s">
        <v>2728</v>
      </c>
      <c r="AC347" s="4" t="e">
        <f>VLOOKUP(Table136[[#This Row],[Capacitance]],Values!A$13:B$50,2,0)</f>
        <v>#N/A</v>
      </c>
      <c r="AE347" s="4" t="str">
        <f>CONCATENATE(Table136[[#This Row],[Capacitance]],Table136[[#This Row],[Stock]])</f>
        <v>3.3ÂuF</v>
      </c>
    </row>
    <row r="348" spans="1:31" hidden="1">
      <c r="A348" t="s">
        <v>2715</v>
      </c>
      <c r="B348" t="s">
        <v>2789</v>
      </c>
      <c r="C348" t="s">
        <v>3104</v>
      </c>
      <c r="D348" t="s">
        <v>3105</v>
      </c>
      <c r="E348" t="s">
        <v>2719</v>
      </c>
      <c r="F348" t="s">
        <v>3106</v>
      </c>
      <c r="G348">
        <v>20045</v>
      </c>
      <c r="H348">
        <v>0</v>
      </c>
      <c r="I348">
        <v>0.4</v>
      </c>
      <c r="J348">
        <v>0</v>
      </c>
      <c r="K348">
        <v>1</v>
      </c>
      <c r="L348" t="s">
        <v>2721</v>
      </c>
      <c r="M348" t="s">
        <v>2722</v>
      </c>
      <c r="N348" t="s">
        <v>6749</v>
      </c>
      <c r="O348" t="s">
        <v>37</v>
      </c>
      <c r="P348" t="s">
        <v>38</v>
      </c>
      <c r="Q348" t="s">
        <v>39</v>
      </c>
      <c r="R348" t="s">
        <v>2723</v>
      </c>
      <c r="S348" t="s">
        <v>41</v>
      </c>
      <c r="T348" t="s">
        <v>42</v>
      </c>
      <c r="U348" t="s">
        <v>43</v>
      </c>
      <c r="V348" t="s">
        <v>2724</v>
      </c>
      <c r="W348" t="s">
        <v>2880</v>
      </c>
      <c r="X348" t="s">
        <v>2726</v>
      </c>
      <c r="Y348" t="s">
        <v>43</v>
      </c>
      <c r="Z348" t="s">
        <v>3107</v>
      </c>
      <c r="AA348" t="s">
        <v>43</v>
      </c>
      <c r="AB348" t="s">
        <v>2728</v>
      </c>
      <c r="AC348" s="4" t="str">
        <f>VLOOKUP(Table136[[#This Row],[Capacitance]],Values!A$13:B$50,2,0)</f>
        <v>STOCK</v>
      </c>
      <c r="AE348" s="4" t="str">
        <f>CONCATENATE(Table136[[#This Row],[Capacitance]],Table136[[#This Row],[Stock]])</f>
        <v>1ÂuF</v>
      </c>
    </row>
    <row r="349" spans="1:31" hidden="1">
      <c r="A349" t="s">
        <v>2793</v>
      </c>
      <c r="B349" t="s">
        <v>2794</v>
      </c>
      <c r="C349" t="s">
        <v>3839</v>
      </c>
      <c r="D349" t="s">
        <v>3840</v>
      </c>
      <c r="E349" t="s">
        <v>2719</v>
      </c>
      <c r="F349" t="s">
        <v>3841</v>
      </c>
      <c r="G349">
        <v>1647</v>
      </c>
      <c r="H349">
        <v>0</v>
      </c>
      <c r="I349">
        <v>0.49</v>
      </c>
      <c r="J349">
        <v>0</v>
      </c>
      <c r="K349">
        <v>1</v>
      </c>
      <c r="L349" t="s">
        <v>2721</v>
      </c>
      <c r="M349" t="s">
        <v>2722</v>
      </c>
      <c r="N349" t="s">
        <v>230</v>
      </c>
      <c r="O349" t="s">
        <v>37</v>
      </c>
      <c r="P349" t="s">
        <v>3113</v>
      </c>
      <c r="Q349" t="s">
        <v>39</v>
      </c>
      <c r="R349" t="s">
        <v>2723</v>
      </c>
      <c r="S349" t="s">
        <v>41</v>
      </c>
      <c r="T349" t="s">
        <v>42</v>
      </c>
      <c r="U349" t="s">
        <v>43</v>
      </c>
      <c r="V349" t="s">
        <v>2724</v>
      </c>
      <c r="W349" t="s">
        <v>2798</v>
      </c>
      <c r="X349" t="s">
        <v>2799</v>
      </c>
      <c r="Y349" t="s">
        <v>43</v>
      </c>
      <c r="Z349" t="s">
        <v>3107</v>
      </c>
      <c r="AA349" t="s">
        <v>43</v>
      </c>
      <c r="AB349" t="s">
        <v>2728</v>
      </c>
      <c r="AC349" s="4" t="e">
        <f>VLOOKUP(Table136[[#This Row],[Capacitance]],Values!A$13:B$50,2,0)</f>
        <v>#N/A</v>
      </c>
      <c r="AE349" s="4" t="str">
        <f>CONCATENATE(Table136[[#This Row],[Capacitance]],Table136[[#This Row],[Stock]])</f>
        <v>1500pF</v>
      </c>
    </row>
    <row r="350" spans="1:31" hidden="1">
      <c r="A350" t="s">
        <v>2715</v>
      </c>
      <c r="B350" t="s">
        <v>2876</v>
      </c>
      <c r="C350" t="s">
        <v>2877</v>
      </c>
      <c r="D350" t="s">
        <v>2878</v>
      </c>
      <c r="E350" t="s">
        <v>2719</v>
      </c>
      <c r="F350" t="s">
        <v>2879</v>
      </c>
      <c r="G350">
        <v>1324</v>
      </c>
      <c r="H350">
        <v>0</v>
      </c>
      <c r="I350">
        <v>0.49</v>
      </c>
      <c r="J350">
        <v>0</v>
      </c>
      <c r="K350">
        <v>1</v>
      </c>
      <c r="L350" t="s">
        <v>2721</v>
      </c>
      <c r="M350" t="s">
        <v>2722</v>
      </c>
      <c r="N350" t="s">
        <v>6756</v>
      </c>
      <c r="O350" t="s">
        <v>72</v>
      </c>
      <c r="P350" t="s">
        <v>38</v>
      </c>
      <c r="Q350" t="s">
        <v>73</v>
      </c>
      <c r="R350" t="s">
        <v>2723</v>
      </c>
      <c r="S350" t="s">
        <v>41</v>
      </c>
      <c r="T350" t="s">
        <v>42</v>
      </c>
      <c r="U350" t="s">
        <v>43</v>
      </c>
      <c r="V350" t="s">
        <v>2724</v>
      </c>
      <c r="W350" t="s">
        <v>2880</v>
      </c>
      <c r="X350" t="s">
        <v>2726</v>
      </c>
      <c r="Y350" t="s">
        <v>43</v>
      </c>
      <c r="Z350" t="s">
        <v>2727</v>
      </c>
      <c r="AA350" t="s">
        <v>43</v>
      </c>
      <c r="AB350" t="s">
        <v>2728</v>
      </c>
      <c r="AC350" s="4" t="e">
        <f>VLOOKUP(Table136[[#This Row],[Capacitance]],Values!A$13:B$50,2,0)</f>
        <v>#N/A</v>
      </c>
      <c r="AE350" s="4" t="str">
        <f>CONCATENATE(Table136[[#This Row],[Capacitance]],Table136[[#This Row],[Stock]])</f>
        <v>0.022ÂuF</v>
      </c>
    </row>
    <row r="351" spans="1:31">
      <c r="A351" t="s">
        <v>2715</v>
      </c>
      <c r="B351" t="s">
        <v>2789</v>
      </c>
      <c r="C351" t="s">
        <v>4027</v>
      </c>
      <c r="D351" t="s">
        <v>4028</v>
      </c>
      <c r="E351" t="s">
        <v>2719</v>
      </c>
      <c r="F351" t="s">
        <v>3835</v>
      </c>
      <c r="G351">
        <v>1543</v>
      </c>
      <c r="H351">
        <v>0</v>
      </c>
      <c r="I351">
        <v>0.49</v>
      </c>
      <c r="J351">
        <v>0</v>
      </c>
      <c r="K351">
        <v>1</v>
      </c>
      <c r="L351" t="s">
        <v>2721</v>
      </c>
      <c r="M351" t="s">
        <v>2722</v>
      </c>
      <c r="N351" t="s">
        <v>6772</v>
      </c>
      <c r="O351" t="s">
        <v>37</v>
      </c>
      <c r="P351" t="s">
        <v>78</v>
      </c>
      <c r="Q351" t="s">
        <v>54</v>
      </c>
      <c r="R351" t="s">
        <v>2723</v>
      </c>
      <c r="S351" t="s">
        <v>55</v>
      </c>
      <c r="T351" t="s">
        <v>42</v>
      </c>
      <c r="U351" t="s">
        <v>43</v>
      </c>
      <c r="V351" t="s">
        <v>2724</v>
      </c>
      <c r="W351" t="s">
        <v>2880</v>
      </c>
      <c r="X351" t="s">
        <v>2726</v>
      </c>
      <c r="Y351" t="s">
        <v>43</v>
      </c>
      <c r="Z351" t="s">
        <v>3107</v>
      </c>
      <c r="AA351" t="s">
        <v>43</v>
      </c>
      <c r="AB351" t="s">
        <v>2728</v>
      </c>
      <c r="AC351" s="4" t="e">
        <f>VLOOKUP(Table136[[#This Row],[Capacitance]],Values!A$13:B$50,2,0)</f>
        <v>#N/A</v>
      </c>
      <c r="AE351" s="4" t="str">
        <f>CONCATENATE(Table136[[#This Row],[Capacitance]],Table136[[#This Row],[Stock]])</f>
        <v>3.3ÂuF</v>
      </c>
    </row>
    <row r="352" spans="1:31" hidden="1">
      <c r="A352" t="s">
        <v>2715</v>
      </c>
      <c r="B352" t="s">
        <v>2794</v>
      </c>
      <c r="C352" t="s">
        <v>3844</v>
      </c>
      <c r="D352" t="s">
        <v>3845</v>
      </c>
      <c r="E352" t="s">
        <v>2719</v>
      </c>
      <c r="F352" t="s">
        <v>3529</v>
      </c>
      <c r="G352">
        <v>2706</v>
      </c>
      <c r="H352">
        <v>0</v>
      </c>
      <c r="I352">
        <v>0.52</v>
      </c>
      <c r="J352">
        <v>0</v>
      </c>
      <c r="K352">
        <v>1</v>
      </c>
      <c r="L352" t="s">
        <v>2721</v>
      </c>
      <c r="M352" t="s">
        <v>2722</v>
      </c>
      <c r="N352" t="s">
        <v>6770</v>
      </c>
      <c r="O352" t="s">
        <v>37</v>
      </c>
      <c r="P352" t="s">
        <v>38</v>
      </c>
      <c r="Q352" t="s">
        <v>39</v>
      </c>
      <c r="R352" t="s">
        <v>2723</v>
      </c>
      <c r="S352" t="s">
        <v>41</v>
      </c>
      <c r="T352" t="s">
        <v>42</v>
      </c>
      <c r="U352" t="s">
        <v>43</v>
      </c>
      <c r="V352" t="s">
        <v>2724</v>
      </c>
      <c r="W352" t="s">
        <v>2798</v>
      </c>
      <c r="X352" t="s">
        <v>2799</v>
      </c>
      <c r="Y352" t="s">
        <v>43</v>
      </c>
      <c r="Z352" t="s">
        <v>2727</v>
      </c>
      <c r="AA352" t="s">
        <v>43</v>
      </c>
      <c r="AB352" t="s">
        <v>2728</v>
      </c>
      <c r="AC352" s="4" t="e">
        <f>VLOOKUP(Table136[[#This Row],[Capacitance]],Values!A$13:B$50,2,0)</f>
        <v>#N/A</v>
      </c>
      <c r="AE352" s="4" t="str">
        <f>CONCATENATE(Table136[[#This Row],[Capacitance]],Table136[[#This Row],[Stock]])</f>
        <v>1.5ÂuF</v>
      </c>
    </row>
    <row r="353" spans="1:31" hidden="1">
      <c r="A353" t="s">
        <v>2793</v>
      </c>
      <c r="B353" t="s">
        <v>2794</v>
      </c>
      <c r="C353" t="s">
        <v>3846</v>
      </c>
      <c r="D353" t="s">
        <v>3847</v>
      </c>
      <c r="E353" t="s">
        <v>2719</v>
      </c>
      <c r="F353" t="s">
        <v>3848</v>
      </c>
      <c r="G353">
        <v>1996</v>
      </c>
      <c r="H353">
        <v>0</v>
      </c>
      <c r="I353">
        <v>0.52</v>
      </c>
      <c r="J353">
        <v>0</v>
      </c>
      <c r="K353">
        <v>1</v>
      </c>
      <c r="L353" t="s">
        <v>2721</v>
      </c>
      <c r="M353" t="s">
        <v>2722</v>
      </c>
      <c r="N353" t="s">
        <v>95</v>
      </c>
      <c r="O353" t="s">
        <v>37</v>
      </c>
      <c r="P353" t="s">
        <v>3113</v>
      </c>
      <c r="Q353" t="s">
        <v>39</v>
      </c>
      <c r="R353" t="s">
        <v>2723</v>
      </c>
      <c r="S353" t="s">
        <v>41</v>
      </c>
      <c r="T353" t="s">
        <v>42</v>
      </c>
      <c r="U353" t="s">
        <v>43</v>
      </c>
      <c r="V353" t="s">
        <v>2724</v>
      </c>
      <c r="W353" t="s">
        <v>2798</v>
      </c>
      <c r="X353" t="s">
        <v>2799</v>
      </c>
      <c r="Y353" t="s">
        <v>43</v>
      </c>
      <c r="Z353" t="s">
        <v>3107</v>
      </c>
      <c r="AA353" t="s">
        <v>43</v>
      </c>
      <c r="AB353" t="s">
        <v>2728</v>
      </c>
      <c r="AC353" s="4" t="e">
        <f>VLOOKUP(Table136[[#This Row],[Capacitance]],Values!A$13:B$50,2,0)</f>
        <v>#N/A</v>
      </c>
      <c r="AE353" s="4" t="str">
        <f>CONCATENATE(Table136[[#This Row],[Capacitance]],Table136[[#This Row],[Stock]])</f>
        <v>6800pF</v>
      </c>
    </row>
    <row r="354" spans="1:31" hidden="1">
      <c r="A354" t="s">
        <v>2715</v>
      </c>
      <c r="B354" t="s">
        <v>2806</v>
      </c>
      <c r="C354" t="s">
        <v>3126</v>
      </c>
      <c r="D354" t="s">
        <v>3127</v>
      </c>
      <c r="E354" t="s">
        <v>2719</v>
      </c>
      <c r="F354" t="s">
        <v>3106</v>
      </c>
      <c r="G354">
        <v>1260</v>
      </c>
      <c r="H354">
        <v>0</v>
      </c>
      <c r="I354">
        <v>0.64</v>
      </c>
      <c r="J354">
        <v>0</v>
      </c>
      <c r="K354">
        <v>1</v>
      </c>
      <c r="L354" t="s">
        <v>2721</v>
      </c>
      <c r="M354" t="s">
        <v>2722</v>
      </c>
      <c r="N354" t="s">
        <v>6749</v>
      </c>
      <c r="O354" t="s">
        <v>37</v>
      </c>
      <c r="P354" t="s">
        <v>38</v>
      </c>
      <c r="Q354" t="s">
        <v>39</v>
      </c>
      <c r="R354" t="s">
        <v>2723</v>
      </c>
      <c r="S354" t="s">
        <v>41</v>
      </c>
      <c r="T354" t="s">
        <v>42</v>
      </c>
      <c r="U354" t="s">
        <v>43</v>
      </c>
      <c r="V354" t="s">
        <v>2724</v>
      </c>
      <c r="W354" t="s">
        <v>2809</v>
      </c>
      <c r="X354" t="s">
        <v>2810</v>
      </c>
      <c r="Y354" t="s">
        <v>43</v>
      </c>
      <c r="Z354" t="s">
        <v>3107</v>
      </c>
      <c r="AA354" t="s">
        <v>43</v>
      </c>
      <c r="AB354" t="s">
        <v>2728</v>
      </c>
      <c r="AC354" s="4" t="str">
        <f>VLOOKUP(Table136[[#This Row],[Capacitance]],Values!A$13:B$50,2,0)</f>
        <v>STOCK</v>
      </c>
      <c r="AE354" s="4" t="str">
        <f>CONCATENATE(Table136[[#This Row],[Capacitance]],Table136[[#This Row],[Stock]])</f>
        <v>1ÂuF</v>
      </c>
    </row>
    <row r="355" spans="1:31" hidden="1">
      <c r="A355" t="s">
        <v>2715</v>
      </c>
      <c r="B355" t="s">
        <v>2876</v>
      </c>
      <c r="C355" t="s">
        <v>3401</v>
      </c>
      <c r="D355" t="s">
        <v>3402</v>
      </c>
      <c r="E355" t="s">
        <v>2719</v>
      </c>
      <c r="F355" t="s">
        <v>3106</v>
      </c>
      <c r="G355">
        <v>6432</v>
      </c>
      <c r="H355">
        <v>0</v>
      </c>
      <c r="I355">
        <v>0.4</v>
      </c>
      <c r="J355">
        <v>0</v>
      </c>
      <c r="K355">
        <v>1</v>
      </c>
      <c r="L355" t="s">
        <v>2721</v>
      </c>
      <c r="M355" t="s">
        <v>2722</v>
      </c>
      <c r="N355" t="s">
        <v>6749</v>
      </c>
      <c r="O355" t="s">
        <v>37</v>
      </c>
      <c r="P355" t="s">
        <v>38</v>
      </c>
      <c r="Q355" t="s">
        <v>39</v>
      </c>
      <c r="R355" t="s">
        <v>2723</v>
      </c>
      <c r="S355" t="s">
        <v>41</v>
      </c>
      <c r="T355" t="s">
        <v>42</v>
      </c>
      <c r="U355" t="s">
        <v>43</v>
      </c>
      <c r="V355" t="s">
        <v>2724</v>
      </c>
      <c r="W355" t="s">
        <v>2880</v>
      </c>
      <c r="X355" t="s">
        <v>2726</v>
      </c>
      <c r="Y355" t="s">
        <v>43</v>
      </c>
      <c r="Z355" t="s">
        <v>2727</v>
      </c>
      <c r="AA355" t="s">
        <v>43</v>
      </c>
      <c r="AB355" t="s">
        <v>2728</v>
      </c>
      <c r="AC355" s="4" t="str">
        <f>VLOOKUP(Table136[[#This Row],[Capacitance]],Values!A$13:B$50,2,0)</f>
        <v>STOCK</v>
      </c>
      <c r="AE355" s="4" t="str">
        <f>CONCATENATE(Table136[[#This Row],[Capacitance]],Table136[[#This Row],[Stock]])</f>
        <v>1ÂuF</v>
      </c>
    </row>
    <row r="356" spans="1:31" hidden="1">
      <c r="A356" t="s">
        <v>2793</v>
      </c>
      <c r="B356" t="s">
        <v>2794</v>
      </c>
      <c r="C356" t="s">
        <v>3853</v>
      </c>
      <c r="D356" t="s">
        <v>3854</v>
      </c>
      <c r="E356" t="s">
        <v>2719</v>
      </c>
      <c r="F356" t="s">
        <v>3855</v>
      </c>
      <c r="G356">
        <v>3866</v>
      </c>
      <c r="H356">
        <v>0</v>
      </c>
      <c r="I356">
        <v>0.53</v>
      </c>
      <c r="J356">
        <v>0</v>
      </c>
      <c r="K356">
        <v>1</v>
      </c>
      <c r="L356" t="s">
        <v>2721</v>
      </c>
      <c r="M356" t="s">
        <v>2722</v>
      </c>
      <c r="N356" t="s">
        <v>6754</v>
      </c>
      <c r="O356" t="s">
        <v>37</v>
      </c>
      <c r="P356" t="s">
        <v>3113</v>
      </c>
      <c r="Q356" t="s">
        <v>39</v>
      </c>
      <c r="R356" t="s">
        <v>2723</v>
      </c>
      <c r="S356" t="s">
        <v>41</v>
      </c>
      <c r="T356" t="s">
        <v>42</v>
      </c>
      <c r="U356" t="s">
        <v>43</v>
      </c>
      <c r="V356" t="s">
        <v>2724</v>
      </c>
      <c r="W356" t="s">
        <v>2798</v>
      </c>
      <c r="X356" t="s">
        <v>2799</v>
      </c>
      <c r="Y356" t="s">
        <v>43</v>
      </c>
      <c r="Z356" t="s">
        <v>3107</v>
      </c>
      <c r="AA356" t="s">
        <v>43</v>
      </c>
      <c r="AB356" t="s">
        <v>2728</v>
      </c>
      <c r="AC356" s="4" t="e">
        <f>VLOOKUP(Table136[[#This Row],[Capacitance]],Values!A$13:B$50,2,0)</f>
        <v>#N/A</v>
      </c>
      <c r="AE356" s="4" t="str">
        <f>CONCATENATE(Table136[[#This Row],[Capacitance]],Table136[[#This Row],[Stock]])</f>
        <v>0.015ÂuF</v>
      </c>
    </row>
    <row r="357" spans="1:31" hidden="1">
      <c r="A357" t="s">
        <v>2715</v>
      </c>
      <c r="B357" t="s">
        <v>2794</v>
      </c>
      <c r="C357" t="s">
        <v>3458</v>
      </c>
      <c r="D357" t="s">
        <v>3459</v>
      </c>
      <c r="E357" t="s">
        <v>2719</v>
      </c>
      <c r="F357" t="s">
        <v>3106</v>
      </c>
      <c r="G357">
        <v>8119</v>
      </c>
      <c r="H357">
        <v>0</v>
      </c>
      <c r="I357">
        <v>0.45</v>
      </c>
      <c r="J357">
        <v>0</v>
      </c>
      <c r="K357">
        <v>1</v>
      </c>
      <c r="L357" t="s">
        <v>2721</v>
      </c>
      <c r="M357" t="s">
        <v>2722</v>
      </c>
      <c r="N357" t="s">
        <v>6749</v>
      </c>
      <c r="O357" t="s">
        <v>37</v>
      </c>
      <c r="P357" t="s">
        <v>38</v>
      </c>
      <c r="Q357" t="s">
        <v>39</v>
      </c>
      <c r="R357" t="s">
        <v>2723</v>
      </c>
      <c r="S357" t="s">
        <v>41</v>
      </c>
      <c r="T357" t="s">
        <v>42</v>
      </c>
      <c r="U357" t="s">
        <v>43</v>
      </c>
      <c r="V357" t="s">
        <v>2724</v>
      </c>
      <c r="W357" t="s">
        <v>2798</v>
      </c>
      <c r="X357" t="s">
        <v>2799</v>
      </c>
      <c r="Y357" t="s">
        <v>43</v>
      </c>
      <c r="Z357" t="s">
        <v>3107</v>
      </c>
      <c r="AA357" t="s">
        <v>43</v>
      </c>
      <c r="AB357" t="s">
        <v>2728</v>
      </c>
      <c r="AC357" s="4" t="str">
        <f>VLOOKUP(Table136[[#This Row],[Capacitance]],Values!A$13:B$50,2,0)</f>
        <v>STOCK</v>
      </c>
      <c r="AE357" s="4" t="str">
        <f>CONCATENATE(Table136[[#This Row],[Capacitance]],Table136[[#This Row],[Stock]])</f>
        <v>1ÂuF</v>
      </c>
    </row>
    <row r="358" spans="1:31" hidden="1">
      <c r="A358" t="s">
        <v>2715</v>
      </c>
      <c r="B358" t="s">
        <v>2794</v>
      </c>
      <c r="C358" t="s">
        <v>3858</v>
      </c>
      <c r="D358" t="s">
        <v>3859</v>
      </c>
      <c r="E358" t="s">
        <v>2719</v>
      </c>
      <c r="F358" t="s">
        <v>2909</v>
      </c>
      <c r="G358">
        <v>1699</v>
      </c>
      <c r="H358">
        <v>0</v>
      </c>
      <c r="I358">
        <v>0.53</v>
      </c>
      <c r="J358">
        <v>0</v>
      </c>
      <c r="K358">
        <v>1</v>
      </c>
      <c r="L358" t="s">
        <v>2721</v>
      </c>
      <c r="M358" t="s">
        <v>2722</v>
      </c>
      <c r="N358" t="s">
        <v>6754</v>
      </c>
      <c r="O358" t="s">
        <v>72</v>
      </c>
      <c r="P358" t="s">
        <v>38</v>
      </c>
      <c r="Q358" t="s">
        <v>73</v>
      </c>
      <c r="R358" t="s">
        <v>2723</v>
      </c>
      <c r="S358" t="s">
        <v>41</v>
      </c>
      <c r="T358" t="s">
        <v>42</v>
      </c>
      <c r="U358" t="s">
        <v>43</v>
      </c>
      <c r="V358" t="s">
        <v>2724</v>
      </c>
      <c r="W358" t="s">
        <v>2798</v>
      </c>
      <c r="X358" t="s">
        <v>2799</v>
      </c>
      <c r="Y358" t="s">
        <v>43</v>
      </c>
      <c r="Z358" t="s">
        <v>3107</v>
      </c>
      <c r="AA358" t="s">
        <v>43</v>
      </c>
      <c r="AB358" t="s">
        <v>2728</v>
      </c>
      <c r="AC358" s="4" t="e">
        <f>VLOOKUP(Table136[[#This Row],[Capacitance]],Values!A$13:B$50,2,0)</f>
        <v>#N/A</v>
      </c>
      <c r="AE358" s="4" t="str">
        <f>CONCATENATE(Table136[[#This Row],[Capacitance]],Table136[[#This Row],[Stock]])</f>
        <v>0.015ÂuF</v>
      </c>
    </row>
    <row r="359" spans="1:31" hidden="1">
      <c r="A359" t="s">
        <v>2715</v>
      </c>
      <c r="B359" t="s">
        <v>2794</v>
      </c>
      <c r="C359" t="s">
        <v>2881</v>
      </c>
      <c r="D359" t="s">
        <v>2882</v>
      </c>
      <c r="E359" t="s">
        <v>2719</v>
      </c>
      <c r="F359" t="s">
        <v>2883</v>
      </c>
      <c r="G359">
        <v>1582</v>
      </c>
      <c r="H359">
        <v>0</v>
      </c>
      <c r="I359">
        <v>0.57999999999999996</v>
      </c>
      <c r="J359">
        <v>0</v>
      </c>
      <c r="K359">
        <v>1</v>
      </c>
      <c r="L359" t="s">
        <v>2721</v>
      </c>
      <c r="M359" t="s">
        <v>2722</v>
      </c>
      <c r="N359" t="s">
        <v>6758</v>
      </c>
      <c r="O359" t="s">
        <v>72</v>
      </c>
      <c r="P359" t="s">
        <v>38</v>
      </c>
      <c r="Q359" t="s">
        <v>73</v>
      </c>
      <c r="R359" t="s">
        <v>2723</v>
      </c>
      <c r="S359" t="s">
        <v>41</v>
      </c>
      <c r="T359" t="s">
        <v>42</v>
      </c>
      <c r="U359" t="s">
        <v>43</v>
      </c>
      <c r="V359" t="s">
        <v>2724</v>
      </c>
      <c r="W359" t="s">
        <v>2798</v>
      </c>
      <c r="X359" t="s">
        <v>2799</v>
      </c>
      <c r="Y359" t="s">
        <v>43</v>
      </c>
      <c r="Z359" t="s">
        <v>2727</v>
      </c>
      <c r="AA359" t="s">
        <v>43</v>
      </c>
      <c r="AB359" t="s">
        <v>2728</v>
      </c>
      <c r="AC359" s="4" t="e">
        <f>VLOOKUP(Table136[[#This Row],[Capacitance]],Values!A$13:B$50,2,0)</f>
        <v>#N/A</v>
      </c>
      <c r="AE359" s="4" t="str">
        <f>CONCATENATE(Table136[[#This Row],[Capacitance]],Table136[[#This Row],[Stock]])</f>
        <v>0.033ÂuF</v>
      </c>
    </row>
    <row r="360" spans="1:31" hidden="1">
      <c r="A360" t="s">
        <v>2793</v>
      </c>
      <c r="B360" t="s">
        <v>2794</v>
      </c>
      <c r="C360" t="s">
        <v>3860</v>
      </c>
      <c r="D360" t="s">
        <v>3861</v>
      </c>
      <c r="E360" t="s">
        <v>2719</v>
      </c>
      <c r="F360" t="s">
        <v>3862</v>
      </c>
      <c r="G360">
        <v>2091</v>
      </c>
      <c r="H360">
        <v>0</v>
      </c>
      <c r="I360">
        <v>0.63</v>
      </c>
      <c r="J360">
        <v>0</v>
      </c>
      <c r="K360">
        <v>1</v>
      </c>
      <c r="L360" t="s">
        <v>2721</v>
      </c>
      <c r="M360" t="s">
        <v>2722</v>
      </c>
      <c r="N360" t="s">
        <v>6770</v>
      </c>
      <c r="O360" t="s">
        <v>37</v>
      </c>
      <c r="P360" t="s">
        <v>178</v>
      </c>
      <c r="Q360" t="s">
        <v>1060</v>
      </c>
      <c r="R360" t="s">
        <v>2723</v>
      </c>
      <c r="S360" t="s">
        <v>41</v>
      </c>
      <c r="T360" t="s">
        <v>42</v>
      </c>
      <c r="U360" t="s">
        <v>43</v>
      </c>
      <c r="V360" t="s">
        <v>2724</v>
      </c>
      <c r="W360" t="s">
        <v>2798</v>
      </c>
      <c r="X360" t="s">
        <v>2799</v>
      </c>
      <c r="Y360" t="s">
        <v>43</v>
      </c>
      <c r="Z360" t="s">
        <v>3107</v>
      </c>
      <c r="AA360" t="s">
        <v>43</v>
      </c>
      <c r="AB360" t="s">
        <v>2728</v>
      </c>
      <c r="AC360" s="4" t="e">
        <f>VLOOKUP(Table136[[#This Row],[Capacitance]],Values!A$13:B$50,2,0)</f>
        <v>#N/A</v>
      </c>
      <c r="AE360" s="4" t="str">
        <f>CONCATENATE(Table136[[#This Row],[Capacitance]],Table136[[#This Row],[Stock]])</f>
        <v>1.5ÂuF</v>
      </c>
    </row>
    <row r="361" spans="1:31" hidden="1">
      <c r="A361" t="s">
        <v>2715</v>
      </c>
      <c r="B361" t="s">
        <v>2794</v>
      </c>
      <c r="C361" t="s">
        <v>3863</v>
      </c>
      <c r="D361" t="s">
        <v>3864</v>
      </c>
      <c r="E361" t="s">
        <v>2719</v>
      </c>
      <c r="F361" t="s">
        <v>3865</v>
      </c>
      <c r="G361">
        <v>2016</v>
      </c>
      <c r="H361">
        <v>0</v>
      </c>
      <c r="I361">
        <v>0.63</v>
      </c>
      <c r="J361">
        <v>0</v>
      </c>
      <c r="K361">
        <v>1</v>
      </c>
      <c r="L361" t="s">
        <v>2721</v>
      </c>
      <c r="M361" t="s">
        <v>2722</v>
      </c>
      <c r="N361" t="s">
        <v>6775</v>
      </c>
      <c r="O361" t="s">
        <v>37</v>
      </c>
      <c r="P361" t="s">
        <v>83</v>
      </c>
      <c r="Q361" t="s">
        <v>39</v>
      </c>
      <c r="R361" t="s">
        <v>2723</v>
      </c>
      <c r="S361" t="s">
        <v>41</v>
      </c>
      <c r="T361" t="s">
        <v>42</v>
      </c>
      <c r="U361" t="s">
        <v>43</v>
      </c>
      <c r="V361" t="s">
        <v>2724</v>
      </c>
      <c r="W361" t="s">
        <v>2798</v>
      </c>
      <c r="X361" t="s">
        <v>2799</v>
      </c>
      <c r="Y361" t="s">
        <v>43</v>
      </c>
      <c r="Z361" t="s">
        <v>2727</v>
      </c>
      <c r="AA361" t="s">
        <v>43</v>
      </c>
      <c r="AB361" t="s">
        <v>2728</v>
      </c>
      <c r="AC361" s="4" t="e">
        <f>VLOOKUP(Table136[[#This Row],[Capacitance]],Values!A$13:B$50,2,0)</f>
        <v>#N/A</v>
      </c>
      <c r="AE361" s="4" t="str">
        <f>CONCATENATE(Table136[[#This Row],[Capacitance]],Table136[[#This Row],[Stock]])</f>
        <v>6.8ÂuF</v>
      </c>
    </row>
    <row r="362" spans="1:31" hidden="1">
      <c r="A362" t="s">
        <v>2793</v>
      </c>
      <c r="B362" t="s">
        <v>2806</v>
      </c>
      <c r="C362" t="s">
        <v>3866</v>
      </c>
      <c r="D362" t="s">
        <v>3867</v>
      </c>
      <c r="E362" t="s">
        <v>2719</v>
      </c>
      <c r="F362" t="s">
        <v>3868</v>
      </c>
      <c r="G362">
        <v>1852</v>
      </c>
      <c r="H362">
        <v>0</v>
      </c>
      <c r="I362">
        <v>0.63</v>
      </c>
      <c r="J362">
        <v>0</v>
      </c>
      <c r="K362">
        <v>1</v>
      </c>
      <c r="L362" t="s">
        <v>2721</v>
      </c>
      <c r="M362" t="s">
        <v>2722</v>
      </c>
      <c r="N362" t="s">
        <v>6763</v>
      </c>
      <c r="O362" t="s">
        <v>37</v>
      </c>
      <c r="P362" t="s">
        <v>287</v>
      </c>
      <c r="Q362" t="s">
        <v>39</v>
      </c>
      <c r="R362" t="s">
        <v>2723</v>
      </c>
      <c r="S362" t="s">
        <v>41</v>
      </c>
      <c r="T362" t="s">
        <v>42</v>
      </c>
      <c r="U362" t="s">
        <v>43</v>
      </c>
      <c r="V362" t="s">
        <v>2724</v>
      </c>
      <c r="W362" t="s">
        <v>2809</v>
      </c>
      <c r="X362" t="s">
        <v>2810</v>
      </c>
      <c r="Y362" t="s">
        <v>43</v>
      </c>
      <c r="Z362" t="s">
        <v>3107</v>
      </c>
      <c r="AA362" t="s">
        <v>43</v>
      </c>
      <c r="AB362" t="s">
        <v>2728</v>
      </c>
      <c r="AC362" s="4" t="e">
        <f>VLOOKUP(Table136[[#This Row],[Capacitance]],Values!A$13:B$50,2,0)</f>
        <v>#N/A</v>
      </c>
      <c r="AE362" s="4" t="str">
        <f>CONCATENATE(Table136[[#This Row],[Capacitance]],Table136[[#This Row],[Stock]])</f>
        <v>0.15ÂuF</v>
      </c>
    </row>
    <row r="363" spans="1:31" hidden="1">
      <c r="A363" t="s">
        <v>2715</v>
      </c>
      <c r="B363" t="s">
        <v>2794</v>
      </c>
      <c r="C363" t="s">
        <v>3869</v>
      </c>
      <c r="D363" t="s">
        <v>3870</v>
      </c>
      <c r="E363" t="s">
        <v>2719</v>
      </c>
      <c r="F363" t="s">
        <v>3865</v>
      </c>
      <c r="G363">
        <v>1781</v>
      </c>
      <c r="H363">
        <v>0</v>
      </c>
      <c r="I363">
        <v>0.63</v>
      </c>
      <c r="J363">
        <v>0</v>
      </c>
      <c r="K363">
        <v>1</v>
      </c>
      <c r="L363" t="s">
        <v>2721</v>
      </c>
      <c r="M363" t="s">
        <v>2722</v>
      </c>
      <c r="N363" t="s">
        <v>6775</v>
      </c>
      <c r="O363" t="s">
        <v>37</v>
      </c>
      <c r="P363" t="s">
        <v>83</v>
      </c>
      <c r="Q363" t="s">
        <v>39</v>
      </c>
      <c r="R363" t="s">
        <v>2723</v>
      </c>
      <c r="S363" t="s">
        <v>41</v>
      </c>
      <c r="T363" t="s">
        <v>42</v>
      </c>
      <c r="U363" t="s">
        <v>43</v>
      </c>
      <c r="V363" t="s">
        <v>2724</v>
      </c>
      <c r="W363" t="s">
        <v>2798</v>
      </c>
      <c r="X363" t="s">
        <v>2799</v>
      </c>
      <c r="Y363" t="s">
        <v>43</v>
      </c>
      <c r="Z363" t="s">
        <v>3107</v>
      </c>
      <c r="AA363" t="s">
        <v>43</v>
      </c>
      <c r="AB363" t="s">
        <v>2728</v>
      </c>
      <c r="AC363" s="4" t="e">
        <f>VLOOKUP(Table136[[#This Row],[Capacitance]],Values!A$13:B$50,2,0)</f>
        <v>#N/A</v>
      </c>
      <c r="AE363" s="4" t="str">
        <f>CONCATENATE(Table136[[#This Row],[Capacitance]],Table136[[#This Row],[Stock]])</f>
        <v>6.8ÂuF</v>
      </c>
    </row>
    <row r="364" spans="1:31">
      <c r="A364" t="s">
        <v>2715</v>
      </c>
      <c r="B364" t="s">
        <v>2876</v>
      </c>
      <c r="C364" t="s">
        <v>4134</v>
      </c>
      <c r="D364" t="s">
        <v>4135</v>
      </c>
      <c r="E364" t="s">
        <v>2719</v>
      </c>
      <c r="F364" t="s">
        <v>3835</v>
      </c>
      <c r="G364">
        <v>1891</v>
      </c>
      <c r="H364">
        <v>0</v>
      </c>
      <c r="I364">
        <v>0.48</v>
      </c>
      <c r="J364">
        <v>0</v>
      </c>
      <c r="K364">
        <v>1</v>
      </c>
      <c r="L364" t="s">
        <v>2721</v>
      </c>
      <c r="M364" t="s">
        <v>2722</v>
      </c>
      <c r="N364" t="s">
        <v>6772</v>
      </c>
      <c r="O364" t="s">
        <v>37</v>
      </c>
      <c r="P364" t="s">
        <v>78</v>
      </c>
      <c r="Q364" t="s">
        <v>39</v>
      </c>
      <c r="R364" t="s">
        <v>2723</v>
      </c>
      <c r="S364" t="s">
        <v>41</v>
      </c>
      <c r="T364" t="s">
        <v>42</v>
      </c>
      <c r="U364" t="s">
        <v>43</v>
      </c>
      <c r="V364" t="s">
        <v>2724</v>
      </c>
      <c r="W364" t="s">
        <v>2880</v>
      </c>
      <c r="X364" t="s">
        <v>2726</v>
      </c>
      <c r="Y364" t="s">
        <v>43</v>
      </c>
      <c r="Z364" t="s">
        <v>2727</v>
      </c>
      <c r="AA364" t="s">
        <v>43</v>
      </c>
      <c r="AB364" t="s">
        <v>2728</v>
      </c>
      <c r="AC364" s="4" t="e">
        <f>VLOOKUP(Table136[[#This Row],[Capacitance]],Values!A$13:B$50,2,0)</f>
        <v>#N/A</v>
      </c>
      <c r="AE364" s="4" t="str">
        <f>CONCATENATE(Table136[[#This Row],[Capacitance]],Table136[[#This Row],[Stock]])</f>
        <v>3.3ÂuF</v>
      </c>
    </row>
    <row r="365" spans="1:31" hidden="1">
      <c r="A365" t="s">
        <v>2715</v>
      </c>
      <c r="B365" t="s">
        <v>2806</v>
      </c>
      <c r="C365" t="s">
        <v>3873</v>
      </c>
      <c r="D365" t="s">
        <v>3874</v>
      </c>
      <c r="E365" t="s">
        <v>2719</v>
      </c>
      <c r="F365" t="s">
        <v>3875</v>
      </c>
      <c r="G365">
        <v>3866</v>
      </c>
      <c r="H365">
        <v>0</v>
      </c>
      <c r="I365">
        <v>0.64</v>
      </c>
      <c r="J365">
        <v>0</v>
      </c>
      <c r="K365">
        <v>1</v>
      </c>
      <c r="L365" t="s">
        <v>2721</v>
      </c>
      <c r="M365" t="s">
        <v>2722</v>
      </c>
      <c r="N365" t="s">
        <v>6768</v>
      </c>
      <c r="O365" t="s">
        <v>37</v>
      </c>
      <c r="P365" t="s">
        <v>38</v>
      </c>
      <c r="Q365" t="s">
        <v>39</v>
      </c>
      <c r="R365" t="s">
        <v>2723</v>
      </c>
      <c r="S365" t="s">
        <v>41</v>
      </c>
      <c r="T365" t="s">
        <v>42</v>
      </c>
      <c r="U365" t="s">
        <v>43</v>
      </c>
      <c r="V365" t="s">
        <v>2724</v>
      </c>
      <c r="W365" t="s">
        <v>2809</v>
      </c>
      <c r="X365" t="s">
        <v>2810</v>
      </c>
      <c r="Y365" t="s">
        <v>43</v>
      </c>
      <c r="Z365" t="s">
        <v>3107</v>
      </c>
      <c r="AA365" t="s">
        <v>43</v>
      </c>
      <c r="AB365" t="s">
        <v>2728</v>
      </c>
      <c r="AC365" s="4" t="e">
        <f>VLOOKUP(Table136[[#This Row],[Capacitance]],Values!A$13:B$50,2,0)</f>
        <v>#N/A</v>
      </c>
      <c r="AE365" s="4" t="str">
        <f>CONCATENATE(Table136[[#This Row],[Capacitance]],Table136[[#This Row],[Stock]])</f>
        <v>0.68ÂuF</v>
      </c>
    </row>
    <row r="366" spans="1:31" hidden="1">
      <c r="A366" t="s">
        <v>2715</v>
      </c>
      <c r="B366" t="s">
        <v>2794</v>
      </c>
      <c r="C366" t="s">
        <v>3476</v>
      </c>
      <c r="D366" t="s">
        <v>3477</v>
      </c>
      <c r="E366" t="s">
        <v>2719</v>
      </c>
      <c r="F366" t="s">
        <v>3106</v>
      </c>
      <c r="G366">
        <v>15665</v>
      </c>
      <c r="H366">
        <v>0</v>
      </c>
      <c r="I366">
        <v>0.46</v>
      </c>
      <c r="J366">
        <v>0</v>
      </c>
      <c r="K366">
        <v>1</v>
      </c>
      <c r="L366" t="s">
        <v>2721</v>
      </c>
      <c r="M366" t="s">
        <v>2722</v>
      </c>
      <c r="N366" t="s">
        <v>6749</v>
      </c>
      <c r="O366" t="s">
        <v>37</v>
      </c>
      <c r="P366" t="s">
        <v>38</v>
      </c>
      <c r="Q366" t="s">
        <v>39</v>
      </c>
      <c r="R366" t="s">
        <v>2723</v>
      </c>
      <c r="S366" t="s">
        <v>41</v>
      </c>
      <c r="T366" t="s">
        <v>42</v>
      </c>
      <c r="U366" t="s">
        <v>43</v>
      </c>
      <c r="V366" t="s">
        <v>2724</v>
      </c>
      <c r="W366" t="s">
        <v>2798</v>
      </c>
      <c r="X366" t="s">
        <v>2799</v>
      </c>
      <c r="Y366" t="s">
        <v>43</v>
      </c>
      <c r="Z366" t="s">
        <v>2727</v>
      </c>
      <c r="AA366" t="s">
        <v>43</v>
      </c>
      <c r="AB366" t="s">
        <v>2728</v>
      </c>
      <c r="AC366" s="4" t="str">
        <f>VLOOKUP(Table136[[#This Row],[Capacitance]],Values!A$13:B$50,2,0)</f>
        <v>STOCK</v>
      </c>
      <c r="AE366" s="4" t="str">
        <f>CONCATENATE(Table136[[#This Row],[Capacitance]],Table136[[#This Row],[Stock]])</f>
        <v>1ÂuF</v>
      </c>
    </row>
    <row r="367" spans="1:31" hidden="1">
      <c r="A367" t="s">
        <v>2715</v>
      </c>
      <c r="B367" t="s">
        <v>2794</v>
      </c>
      <c r="C367" t="s">
        <v>3876</v>
      </c>
      <c r="D367" t="s">
        <v>3877</v>
      </c>
      <c r="E367" t="s">
        <v>2719</v>
      </c>
      <c r="F367" t="s">
        <v>3106</v>
      </c>
      <c r="G367">
        <v>2495</v>
      </c>
      <c r="H367">
        <v>0</v>
      </c>
      <c r="I367">
        <v>0.64</v>
      </c>
      <c r="J367">
        <v>0</v>
      </c>
      <c r="K367">
        <v>1</v>
      </c>
      <c r="L367" t="s">
        <v>2721</v>
      </c>
      <c r="M367" t="s">
        <v>2722</v>
      </c>
      <c r="N367" t="s">
        <v>6749</v>
      </c>
      <c r="O367" t="s">
        <v>37</v>
      </c>
      <c r="P367" t="s">
        <v>38</v>
      </c>
      <c r="Q367" t="s">
        <v>54</v>
      </c>
      <c r="R367" t="s">
        <v>2723</v>
      </c>
      <c r="S367" t="s">
        <v>55</v>
      </c>
      <c r="T367" t="s">
        <v>42</v>
      </c>
      <c r="U367" t="s">
        <v>43</v>
      </c>
      <c r="V367" t="s">
        <v>2724</v>
      </c>
      <c r="W367" t="s">
        <v>2798</v>
      </c>
      <c r="X367" t="s">
        <v>2799</v>
      </c>
      <c r="Y367" t="s">
        <v>43</v>
      </c>
      <c r="Z367" t="s">
        <v>2727</v>
      </c>
      <c r="AA367" t="s">
        <v>43</v>
      </c>
      <c r="AB367" t="s">
        <v>2728</v>
      </c>
      <c r="AC367" s="4" t="str">
        <f>VLOOKUP(Table136[[#This Row],[Capacitance]],Values!A$13:B$50,2,0)</f>
        <v>STOCK</v>
      </c>
      <c r="AE367" s="4" t="str">
        <f>CONCATENATE(Table136[[#This Row],[Capacitance]],Table136[[#This Row],[Stock]])</f>
        <v>1ÂuF</v>
      </c>
    </row>
    <row r="368" spans="1:31" hidden="1">
      <c r="A368" t="s">
        <v>2715</v>
      </c>
      <c r="B368" t="s">
        <v>2794</v>
      </c>
      <c r="C368" t="s">
        <v>3884</v>
      </c>
      <c r="D368" t="s">
        <v>3885</v>
      </c>
      <c r="E368" t="s">
        <v>2719</v>
      </c>
      <c r="F368" t="s">
        <v>3106</v>
      </c>
      <c r="G368">
        <v>1286</v>
      </c>
      <c r="H368">
        <v>0</v>
      </c>
      <c r="I368">
        <v>0.64</v>
      </c>
      <c r="J368">
        <v>0</v>
      </c>
      <c r="K368">
        <v>1</v>
      </c>
      <c r="L368" t="s">
        <v>2721</v>
      </c>
      <c r="M368" t="s">
        <v>2722</v>
      </c>
      <c r="N368" t="s">
        <v>6749</v>
      </c>
      <c r="O368" t="s">
        <v>37</v>
      </c>
      <c r="P368" t="s">
        <v>38</v>
      </c>
      <c r="Q368" t="s">
        <v>54</v>
      </c>
      <c r="R368" t="s">
        <v>2723</v>
      </c>
      <c r="S368" t="s">
        <v>55</v>
      </c>
      <c r="T368" t="s">
        <v>42</v>
      </c>
      <c r="U368" t="s">
        <v>43</v>
      </c>
      <c r="V368" t="s">
        <v>2724</v>
      </c>
      <c r="W368" t="s">
        <v>2798</v>
      </c>
      <c r="X368" t="s">
        <v>2799</v>
      </c>
      <c r="Y368" t="s">
        <v>43</v>
      </c>
      <c r="Z368" t="s">
        <v>3107</v>
      </c>
      <c r="AA368" t="s">
        <v>43</v>
      </c>
      <c r="AB368" t="s">
        <v>2728</v>
      </c>
      <c r="AC368" s="4" t="str">
        <f>VLOOKUP(Table136[[#This Row],[Capacitance]],Values!A$13:B$50,2,0)</f>
        <v>STOCK</v>
      </c>
      <c r="AE368" s="4" t="str">
        <f>CONCATENATE(Table136[[#This Row],[Capacitance]],Table136[[#This Row],[Stock]])</f>
        <v>1ÂuF</v>
      </c>
    </row>
    <row r="369" spans="1:31" hidden="1">
      <c r="A369" t="s">
        <v>2715</v>
      </c>
      <c r="B369" t="s">
        <v>2716</v>
      </c>
      <c r="C369" t="s">
        <v>3338</v>
      </c>
      <c r="D369" t="s">
        <v>3339</v>
      </c>
      <c r="E369" t="s">
        <v>2719</v>
      </c>
      <c r="F369" t="s">
        <v>3340</v>
      </c>
      <c r="G369">
        <v>2734</v>
      </c>
      <c r="H369">
        <v>0</v>
      </c>
      <c r="I369">
        <v>0.34</v>
      </c>
      <c r="J369">
        <v>0</v>
      </c>
      <c r="K369">
        <v>1</v>
      </c>
      <c r="L369" t="s">
        <v>2721</v>
      </c>
      <c r="M369" t="s">
        <v>2722</v>
      </c>
      <c r="N369" t="s">
        <v>6749</v>
      </c>
      <c r="O369" t="s">
        <v>37</v>
      </c>
      <c r="P369" t="s">
        <v>83</v>
      </c>
      <c r="Q369" t="s">
        <v>54</v>
      </c>
      <c r="R369" t="s">
        <v>2723</v>
      </c>
      <c r="S369" t="s">
        <v>55</v>
      </c>
      <c r="T369" t="s">
        <v>42</v>
      </c>
      <c r="U369" t="s">
        <v>43</v>
      </c>
      <c r="V369" t="s">
        <v>2724</v>
      </c>
      <c r="W369" t="s">
        <v>2725</v>
      </c>
      <c r="X369" t="s">
        <v>2726</v>
      </c>
      <c r="Y369" t="s">
        <v>43</v>
      </c>
      <c r="Z369" t="s">
        <v>2727</v>
      </c>
      <c r="AA369" t="s">
        <v>43</v>
      </c>
      <c r="AB369" t="s">
        <v>2728</v>
      </c>
      <c r="AC369" s="4" t="str">
        <f>VLOOKUP(Table136[[#This Row],[Capacitance]],Values!A$13:B$50,2,0)</f>
        <v>STOCK</v>
      </c>
      <c r="AE369" s="4" t="str">
        <f>CONCATENATE(Table136[[#This Row],[Capacitance]],Table136[[#This Row],[Stock]])</f>
        <v>1ÂuF</v>
      </c>
    </row>
    <row r="370" spans="1:31" hidden="1">
      <c r="A370" t="s">
        <v>2715</v>
      </c>
      <c r="B370" t="s">
        <v>2716</v>
      </c>
      <c r="C370" t="s">
        <v>3367</v>
      </c>
      <c r="D370" t="s">
        <v>3368</v>
      </c>
      <c r="E370" t="s">
        <v>2719</v>
      </c>
      <c r="F370" t="s">
        <v>3340</v>
      </c>
      <c r="G370">
        <v>9355</v>
      </c>
      <c r="H370">
        <v>0</v>
      </c>
      <c r="I370">
        <v>0.35</v>
      </c>
      <c r="J370">
        <v>0</v>
      </c>
      <c r="K370">
        <v>1</v>
      </c>
      <c r="L370" t="s">
        <v>2721</v>
      </c>
      <c r="M370" t="s">
        <v>2722</v>
      </c>
      <c r="N370" t="s">
        <v>6749</v>
      </c>
      <c r="O370" t="s">
        <v>37</v>
      </c>
      <c r="P370" t="s">
        <v>83</v>
      </c>
      <c r="Q370" t="s">
        <v>54</v>
      </c>
      <c r="R370" t="s">
        <v>2723</v>
      </c>
      <c r="S370" t="s">
        <v>55</v>
      </c>
      <c r="T370" t="s">
        <v>42</v>
      </c>
      <c r="U370" t="s">
        <v>43</v>
      </c>
      <c r="V370" t="s">
        <v>2724</v>
      </c>
      <c r="W370" t="s">
        <v>2725</v>
      </c>
      <c r="X370" t="s">
        <v>2726</v>
      </c>
      <c r="Y370" t="s">
        <v>43</v>
      </c>
      <c r="Z370" t="s">
        <v>3107</v>
      </c>
      <c r="AA370" t="s">
        <v>43</v>
      </c>
      <c r="AB370" t="s">
        <v>2728</v>
      </c>
      <c r="AC370" s="4" t="str">
        <f>VLOOKUP(Table136[[#This Row],[Capacitance]],Values!A$13:B$50,2,0)</f>
        <v>STOCK</v>
      </c>
      <c r="AE370" s="4" t="str">
        <f>CONCATENATE(Table136[[#This Row],[Capacitance]],Table136[[#This Row],[Stock]])</f>
        <v>1ÂuF</v>
      </c>
    </row>
    <row r="371" spans="1:31" hidden="1">
      <c r="A371" t="s">
        <v>2793</v>
      </c>
      <c r="B371" t="s">
        <v>2806</v>
      </c>
      <c r="C371" t="s">
        <v>2884</v>
      </c>
      <c r="D371" t="s">
        <v>2885</v>
      </c>
      <c r="E371" t="s">
        <v>2719</v>
      </c>
      <c r="F371" t="s">
        <v>2886</v>
      </c>
      <c r="G371">
        <v>3749</v>
      </c>
      <c r="H371">
        <v>0</v>
      </c>
      <c r="I371">
        <v>0.65</v>
      </c>
      <c r="J371">
        <v>0</v>
      </c>
      <c r="K371">
        <v>1</v>
      </c>
      <c r="L371" t="s">
        <v>2721</v>
      </c>
      <c r="M371" t="s">
        <v>2722</v>
      </c>
      <c r="N371" t="s">
        <v>6754</v>
      </c>
      <c r="O371" t="s">
        <v>72</v>
      </c>
      <c r="P371" t="s">
        <v>178</v>
      </c>
      <c r="Q371" t="s">
        <v>73</v>
      </c>
      <c r="R371" t="s">
        <v>2723</v>
      </c>
      <c r="S371" t="s">
        <v>41</v>
      </c>
      <c r="T371" t="s">
        <v>42</v>
      </c>
      <c r="U371" t="s">
        <v>43</v>
      </c>
      <c r="V371" t="s">
        <v>2724</v>
      </c>
      <c r="W371" t="s">
        <v>2809</v>
      </c>
      <c r="X371" t="s">
        <v>2810</v>
      </c>
      <c r="Y371" t="s">
        <v>43</v>
      </c>
      <c r="Z371" t="s">
        <v>2727</v>
      </c>
      <c r="AA371" t="s">
        <v>43</v>
      </c>
      <c r="AB371" t="s">
        <v>2728</v>
      </c>
      <c r="AC371" s="4" t="e">
        <f>VLOOKUP(Table136[[#This Row],[Capacitance]],Values!A$13:B$50,2,0)</f>
        <v>#N/A</v>
      </c>
      <c r="AE371" s="4" t="str">
        <f>CONCATENATE(Table136[[#This Row],[Capacitance]],Table136[[#This Row],[Stock]])</f>
        <v>0.015ÂuF</v>
      </c>
    </row>
    <row r="372" spans="1:31" hidden="1">
      <c r="A372" t="s">
        <v>2715</v>
      </c>
      <c r="B372" t="s">
        <v>2806</v>
      </c>
      <c r="C372" t="s">
        <v>3886</v>
      </c>
      <c r="D372" t="s">
        <v>3887</v>
      </c>
      <c r="E372" t="s">
        <v>2719</v>
      </c>
      <c r="F372" t="s">
        <v>3529</v>
      </c>
      <c r="G372">
        <v>1738</v>
      </c>
      <c r="H372">
        <v>0</v>
      </c>
      <c r="I372">
        <v>0.65</v>
      </c>
      <c r="J372">
        <v>0</v>
      </c>
      <c r="K372">
        <v>1</v>
      </c>
      <c r="L372" t="s">
        <v>2721</v>
      </c>
      <c r="M372" t="s">
        <v>2722</v>
      </c>
      <c r="N372" t="s">
        <v>6770</v>
      </c>
      <c r="O372" t="s">
        <v>37</v>
      </c>
      <c r="P372" t="s">
        <v>38</v>
      </c>
      <c r="Q372" t="s">
        <v>39</v>
      </c>
      <c r="R372" t="s">
        <v>2723</v>
      </c>
      <c r="S372" t="s">
        <v>41</v>
      </c>
      <c r="T372" t="s">
        <v>42</v>
      </c>
      <c r="U372" t="s">
        <v>43</v>
      </c>
      <c r="V372" t="s">
        <v>2724</v>
      </c>
      <c r="W372" t="s">
        <v>2809</v>
      </c>
      <c r="X372" t="s">
        <v>2810</v>
      </c>
      <c r="Y372" t="s">
        <v>43</v>
      </c>
      <c r="Z372" t="s">
        <v>2727</v>
      </c>
      <c r="AA372" t="s">
        <v>43</v>
      </c>
      <c r="AB372" t="s">
        <v>2728</v>
      </c>
      <c r="AC372" s="4" t="e">
        <f>VLOOKUP(Table136[[#This Row],[Capacitance]],Values!A$13:B$50,2,0)</f>
        <v>#N/A</v>
      </c>
      <c r="AE372" s="4" t="str">
        <f>CONCATENATE(Table136[[#This Row],[Capacitance]],Table136[[#This Row],[Stock]])</f>
        <v>1.5ÂuF</v>
      </c>
    </row>
    <row r="373" spans="1:31" hidden="1">
      <c r="A373" t="s">
        <v>2793</v>
      </c>
      <c r="B373" t="s">
        <v>2806</v>
      </c>
      <c r="C373" t="s">
        <v>3888</v>
      </c>
      <c r="D373" t="s">
        <v>3889</v>
      </c>
      <c r="E373" t="s">
        <v>2719</v>
      </c>
      <c r="F373" t="s">
        <v>3526</v>
      </c>
      <c r="G373">
        <v>2947</v>
      </c>
      <c r="H373">
        <v>0</v>
      </c>
      <c r="I373">
        <v>0.66</v>
      </c>
      <c r="J373">
        <v>0</v>
      </c>
      <c r="K373">
        <v>1</v>
      </c>
      <c r="L373" t="s">
        <v>2721</v>
      </c>
      <c r="M373" t="s">
        <v>2722</v>
      </c>
      <c r="N373" t="s">
        <v>6766</v>
      </c>
      <c r="O373" t="s">
        <v>37</v>
      </c>
      <c r="P373" t="s">
        <v>178</v>
      </c>
      <c r="Q373" t="s">
        <v>39</v>
      </c>
      <c r="R373" t="s">
        <v>2723</v>
      </c>
      <c r="S373" t="s">
        <v>41</v>
      </c>
      <c r="T373" t="s">
        <v>42</v>
      </c>
      <c r="U373" t="s">
        <v>43</v>
      </c>
      <c r="V373" t="s">
        <v>2724</v>
      </c>
      <c r="W373" t="s">
        <v>2809</v>
      </c>
      <c r="X373" t="s">
        <v>2810</v>
      </c>
      <c r="Y373" t="s">
        <v>43</v>
      </c>
      <c r="Z373" t="s">
        <v>3107</v>
      </c>
      <c r="AA373" t="s">
        <v>43</v>
      </c>
      <c r="AB373" t="s">
        <v>2728</v>
      </c>
      <c r="AC373" s="4" t="e">
        <f>VLOOKUP(Table136[[#This Row],[Capacitance]],Values!A$13:B$50,2,0)</f>
        <v>#N/A</v>
      </c>
      <c r="AE373" s="4" t="str">
        <f>CONCATENATE(Table136[[#This Row],[Capacitance]],Table136[[#This Row],[Stock]])</f>
        <v>0.47ÂuF</v>
      </c>
    </row>
    <row r="374" spans="1:31" hidden="1">
      <c r="A374" t="s">
        <v>2715</v>
      </c>
      <c r="B374" t="s">
        <v>2794</v>
      </c>
      <c r="C374" t="s">
        <v>3890</v>
      </c>
      <c r="D374" t="s">
        <v>3891</v>
      </c>
      <c r="E374" t="s">
        <v>2719</v>
      </c>
      <c r="F374" t="s">
        <v>3567</v>
      </c>
      <c r="G374">
        <v>1234</v>
      </c>
      <c r="H374">
        <v>0</v>
      </c>
      <c r="I374">
        <v>0.72</v>
      </c>
      <c r="J374">
        <v>0</v>
      </c>
      <c r="K374">
        <v>1</v>
      </c>
      <c r="L374" t="s">
        <v>2721</v>
      </c>
      <c r="M374" t="s">
        <v>2722</v>
      </c>
      <c r="N374" t="s">
        <v>6777</v>
      </c>
      <c r="O374" t="s">
        <v>52</v>
      </c>
      <c r="P374" t="s">
        <v>53</v>
      </c>
      <c r="Q374" t="s">
        <v>54</v>
      </c>
      <c r="R374" t="s">
        <v>2723</v>
      </c>
      <c r="S374" t="s">
        <v>55</v>
      </c>
      <c r="T374" t="s">
        <v>42</v>
      </c>
      <c r="U374" t="s">
        <v>43</v>
      </c>
      <c r="V374" t="s">
        <v>2724</v>
      </c>
      <c r="W374" t="s">
        <v>2798</v>
      </c>
      <c r="X374" t="s">
        <v>2799</v>
      </c>
      <c r="Y374" t="s">
        <v>43</v>
      </c>
      <c r="Z374" t="s">
        <v>3107</v>
      </c>
      <c r="AA374" t="s">
        <v>43</v>
      </c>
      <c r="AB374" t="s">
        <v>2728</v>
      </c>
      <c r="AC374" s="4" t="str">
        <f>VLOOKUP(Table136[[#This Row],[Capacitance]],Values!A$13:B$50,2,0)</f>
        <v>STOCK</v>
      </c>
      <c r="AE374" s="4" t="str">
        <f>CONCATENATE(Table136[[#This Row],[Capacitance]],Table136[[#This Row],[Stock]])</f>
        <v>33ÂuF</v>
      </c>
    </row>
    <row r="375" spans="1:31" hidden="1">
      <c r="A375" t="s">
        <v>2715</v>
      </c>
      <c r="B375" t="s">
        <v>2806</v>
      </c>
      <c r="C375" t="s">
        <v>3892</v>
      </c>
      <c r="D375" t="s">
        <v>3893</v>
      </c>
      <c r="E375" t="s">
        <v>2719</v>
      </c>
      <c r="F375" t="s">
        <v>2802</v>
      </c>
      <c r="G375">
        <v>5600</v>
      </c>
      <c r="H375">
        <v>0</v>
      </c>
      <c r="I375">
        <v>0.79</v>
      </c>
      <c r="J375">
        <v>0</v>
      </c>
      <c r="K375">
        <v>1</v>
      </c>
      <c r="L375" t="s">
        <v>2721</v>
      </c>
      <c r="M375" t="s">
        <v>2722</v>
      </c>
      <c r="N375" t="s">
        <v>6760</v>
      </c>
      <c r="O375" t="s">
        <v>72</v>
      </c>
      <c r="P375" t="s">
        <v>38</v>
      </c>
      <c r="Q375" t="s">
        <v>73</v>
      </c>
      <c r="R375" t="s">
        <v>2723</v>
      </c>
      <c r="S375" t="s">
        <v>41</v>
      </c>
      <c r="T375" t="s">
        <v>42</v>
      </c>
      <c r="U375" t="s">
        <v>43</v>
      </c>
      <c r="V375" t="s">
        <v>2724</v>
      </c>
      <c r="W375" t="s">
        <v>2809</v>
      </c>
      <c r="X375" t="s">
        <v>2810</v>
      </c>
      <c r="Y375" t="s">
        <v>43</v>
      </c>
      <c r="Z375" t="s">
        <v>3107</v>
      </c>
      <c r="AA375" t="s">
        <v>43</v>
      </c>
      <c r="AB375" t="s">
        <v>2728</v>
      </c>
      <c r="AC375" s="4" t="e">
        <f>VLOOKUP(Table136[[#This Row],[Capacitance]],Values!A$13:B$50,2,0)</f>
        <v>#N/A</v>
      </c>
      <c r="AE375" s="4" t="str">
        <f>CONCATENATE(Table136[[#This Row],[Capacitance]],Table136[[#This Row],[Stock]])</f>
        <v>0.047ÂuF</v>
      </c>
    </row>
    <row r="376" spans="1:31">
      <c r="A376" t="s">
        <v>2715</v>
      </c>
      <c r="B376" t="s">
        <v>2794</v>
      </c>
      <c r="C376" t="s">
        <v>4453</v>
      </c>
      <c r="D376" t="s">
        <v>4454</v>
      </c>
      <c r="E376" t="s">
        <v>2719</v>
      </c>
      <c r="F376" t="s">
        <v>3835</v>
      </c>
      <c r="G376">
        <v>755</v>
      </c>
      <c r="H376">
        <v>0</v>
      </c>
      <c r="I376">
        <v>0.46</v>
      </c>
      <c r="J376">
        <v>0</v>
      </c>
      <c r="K376">
        <v>1</v>
      </c>
      <c r="L376" t="s">
        <v>2721</v>
      </c>
      <c r="M376" t="s">
        <v>2722</v>
      </c>
      <c r="N376" t="s">
        <v>6772</v>
      </c>
      <c r="O376" t="s">
        <v>37</v>
      </c>
      <c r="P376" t="s">
        <v>78</v>
      </c>
      <c r="Q376" t="s">
        <v>54</v>
      </c>
      <c r="R376" t="s">
        <v>2723</v>
      </c>
      <c r="S376" t="s">
        <v>55</v>
      </c>
      <c r="T376" t="s">
        <v>42</v>
      </c>
      <c r="U376" t="s">
        <v>43</v>
      </c>
      <c r="V376" t="s">
        <v>2724</v>
      </c>
      <c r="W376" t="s">
        <v>2798</v>
      </c>
      <c r="X376" t="s">
        <v>2799</v>
      </c>
      <c r="Y376" t="s">
        <v>43</v>
      </c>
      <c r="Z376" t="s">
        <v>2727</v>
      </c>
      <c r="AA376" t="s">
        <v>43</v>
      </c>
      <c r="AB376" t="s">
        <v>2728</v>
      </c>
      <c r="AC376" s="4" t="e">
        <f>VLOOKUP(Table136[[#This Row],[Capacitance]],Values!A$13:B$50,2,0)</f>
        <v>#N/A</v>
      </c>
      <c r="AE376" s="4" t="str">
        <f>CONCATENATE(Table136[[#This Row],[Capacitance]],Table136[[#This Row],[Stock]])</f>
        <v>3.3ÂuF</v>
      </c>
    </row>
    <row r="377" spans="1:31" hidden="1">
      <c r="A377" t="s">
        <v>2715</v>
      </c>
      <c r="B377" t="s">
        <v>2789</v>
      </c>
      <c r="C377" t="s">
        <v>3421</v>
      </c>
      <c r="D377" t="s">
        <v>3422</v>
      </c>
      <c r="E377" t="s">
        <v>2719</v>
      </c>
      <c r="F377" t="s">
        <v>3340</v>
      </c>
      <c r="G377">
        <v>11612</v>
      </c>
      <c r="H377">
        <v>0</v>
      </c>
      <c r="I377">
        <v>0.41</v>
      </c>
      <c r="J377">
        <v>0</v>
      </c>
      <c r="K377">
        <v>1</v>
      </c>
      <c r="L377" t="s">
        <v>2721</v>
      </c>
      <c r="M377" t="s">
        <v>2722</v>
      </c>
      <c r="N377" t="s">
        <v>6749</v>
      </c>
      <c r="O377" t="s">
        <v>37</v>
      </c>
      <c r="P377" t="s">
        <v>83</v>
      </c>
      <c r="Q377" t="s">
        <v>39</v>
      </c>
      <c r="R377" t="s">
        <v>2723</v>
      </c>
      <c r="S377" t="s">
        <v>41</v>
      </c>
      <c r="T377" t="s">
        <v>42</v>
      </c>
      <c r="U377" t="s">
        <v>43</v>
      </c>
      <c r="V377" t="s">
        <v>2724</v>
      </c>
      <c r="W377" t="s">
        <v>2792</v>
      </c>
      <c r="X377" t="s">
        <v>2726</v>
      </c>
      <c r="Y377" t="s">
        <v>43</v>
      </c>
      <c r="Z377" t="s">
        <v>2727</v>
      </c>
      <c r="AA377" t="s">
        <v>43</v>
      </c>
      <c r="AB377" t="s">
        <v>2728</v>
      </c>
      <c r="AC377" s="4" t="str">
        <f>VLOOKUP(Table136[[#This Row],[Capacitance]],Values!A$13:B$50,2,0)</f>
        <v>STOCK</v>
      </c>
      <c r="AE377" s="4" t="str">
        <f>CONCATENATE(Table136[[#This Row],[Capacitance]],Table136[[#This Row],[Stock]])</f>
        <v>1ÂuF</v>
      </c>
    </row>
    <row r="378" spans="1:31" hidden="1">
      <c r="A378" t="s">
        <v>2715</v>
      </c>
      <c r="B378" t="s">
        <v>2789</v>
      </c>
      <c r="C378" t="s">
        <v>3425</v>
      </c>
      <c r="D378" t="s">
        <v>3426</v>
      </c>
      <c r="E378" t="s">
        <v>2719</v>
      </c>
      <c r="F378" t="s">
        <v>3340</v>
      </c>
      <c r="G378">
        <v>7163</v>
      </c>
      <c r="H378">
        <v>0</v>
      </c>
      <c r="I378">
        <v>0.41</v>
      </c>
      <c r="J378">
        <v>0</v>
      </c>
      <c r="K378">
        <v>1</v>
      </c>
      <c r="L378" t="s">
        <v>2721</v>
      </c>
      <c r="M378" t="s">
        <v>2722</v>
      </c>
      <c r="N378" t="s">
        <v>6749</v>
      </c>
      <c r="O378" t="s">
        <v>37</v>
      </c>
      <c r="P378" t="s">
        <v>83</v>
      </c>
      <c r="Q378" t="s">
        <v>39</v>
      </c>
      <c r="R378" t="s">
        <v>2723</v>
      </c>
      <c r="S378" t="s">
        <v>41</v>
      </c>
      <c r="T378" t="s">
        <v>42</v>
      </c>
      <c r="U378" t="s">
        <v>43</v>
      </c>
      <c r="V378" t="s">
        <v>2724</v>
      </c>
      <c r="W378" t="s">
        <v>2792</v>
      </c>
      <c r="X378" t="s">
        <v>2726</v>
      </c>
      <c r="Y378" t="s">
        <v>43</v>
      </c>
      <c r="Z378" t="s">
        <v>3107</v>
      </c>
      <c r="AA378" t="s">
        <v>43</v>
      </c>
      <c r="AB378" t="s">
        <v>2728</v>
      </c>
      <c r="AC378" s="4" t="str">
        <f>VLOOKUP(Table136[[#This Row],[Capacitance]],Values!A$13:B$50,2,0)</f>
        <v>STOCK</v>
      </c>
      <c r="AE378" s="4" t="str">
        <f>CONCATENATE(Table136[[#This Row],[Capacitance]],Table136[[#This Row],[Stock]])</f>
        <v>1ÂuF</v>
      </c>
    </row>
    <row r="379" spans="1:31" hidden="1">
      <c r="A379" t="s">
        <v>2715</v>
      </c>
      <c r="B379" t="s">
        <v>2716</v>
      </c>
      <c r="C379" t="s">
        <v>3453</v>
      </c>
      <c r="D379" t="s">
        <v>3454</v>
      </c>
      <c r="E379" t="s">
        <v>2719</v>
      </c>
      <c r="F379" t="s">
        <v>3340</v>
      </c>
      <c r="G379">
        <v>3464</v>
      </c>
      <c r="H379">
        <v>0</v>
      </c>
      <c r="I379">
        <v>0.44</v>
      </c>
      <c r="J379">
        <v>0</v>
      </c>
      <c r="K379">
        <v>1</v>
      </c>
      <c r="L379" t="s">
        <v>2721</v>
      </c>
      <c r="M379" t="s">
        <v>2722</v>
      </c>
      <c r="N379" t="s">
        <v>6749</v>
      </c>
      <c r="O379" t="s">
        <v>37</v>
      </c>
      <c r="P379" t="s">
        <v>83</v>
      </c>
      <c r="Q379" t="s">
        <v>39</v>
      </c>
      <c r="R379" t="s">
        <v>2723</v>
      </c>
      <c r="S379" t="s">
        <v>41</v>
      </c>
      <c r="T379" t="s">
        <v>42</v>
      </c>
      <c r="U379" t="s">
        <v>43</v>
      </c>
      <c r="V379" t="s">
        <v>2724</v>
      </c>
      <c r="W379" t="s">
        <v>2725</v>
      </c>
      <c r="X379" t="s">
        <v>2726</v>
      </c>
      <c r="Y379" t="s">
        <v>43</v>
      </c>
      <c r="Z379" t="s">
        <v>2727</v>
      </c>
      <c r="AA379" t="s">
        <v>43</v>
      </c>
      <c r="AB379" t="s">
        <v>2728</v>
      </c>
      <c r="AC379" s="4" t="str">
        <f>VLOOKUP(Table136[[#This Row],[Capacitance]],Values!A$13:B$50,2,0)</f>
        <v>STOCK</v>
      </c>
      <c r="AE379" s="4" t="str">
        <f>CONCATENATE(Table136[[#This Row],[Capacitance]],Table136[[#This Row],[Stock]])</f>
        <v>1ÂuF</v>
      </c>
    </row>
    <row r="380" spans="1:31" hidden="1">
      <c r="A380" t="s">
        <v>2715</v>
      </c>
      <c r="B380" t="s">
        <v>2806</v>
      </c>
      <c r="C380" t="s">
        <v>3902</v>
      </c>
      <c r="D380" t="s">
        <v>3903</v>
      </c>
      <c r="E380" t="s">
        <v>2719</v>
      </c>
      <c r="F380" t="s">
        <v>3598</v>
      </c>
      <c r="G380">
        <v>1271</v>
      </c>
      <c r="H380">
        <v>0</v>
      </c>
      <c r="I380">
        <v>0.88</v>
      </c>
      <c r="J380">
        <v>0</v>
      </c>
      <c r="K380">
        <v>1</v>
      </c>
      <c r="L380" t="s">
        <v>2721</v>
      </c>
      <c r="M380" t="s">
        <v>2722</v>
      </c>
      <c r="N380" t="s">
        <v>6778</v>
      </c>
      <c r="O380" t="s">
        <v>52</v>
      </c>
      <c r="P380" t="s">
        <v>53</v>
      </c>
      <c r="Q380" t="s">
        <v>54</v>
      </c>
      <c r="R380" t="s">
        <v>2723</v>
      </c>
      <c r="S380" t="s">
        <v>55</v>
      </c>
      <c r="T380" t="s">
        <v>42</v>
      </c>
      <c r="U380" t="s">
        <v>43</v>
      </c>
      <c r="V380" t="s">
        <v>2724</v>
      </c>
      <c r="W380" t="s">
        <v>2809</v>
      </c>
      <c r="X380" t="s">
        <v>2810</v>
      </c>
      <c r="Y380" t="s">
        <v>43</v>
      </c>
      <c r="Z380" t="s">
        <v>2727</v>
      </c>
      <c r="AA380" t="s">
        <v>43</v>
      </c>
      <c r="AB380" t="s">
        <v>2728</v>
      </c>
      <c r="AC380" s="4" t="str">
        <f>VLOOKUP(Table136[[#This Row],[Capacitance]],Values!A$13:B$50,2,0)</f>
        <v>STOCK</v>
      </c>
      <c r="AE380" s="4" t="str">
        <f>CONCATENATE(Table136[[#This Row],[Capacitance]],Table136[[#This Row],[Stock]])</f>
        <v>68ÂuF</v>
      </c>
    </row>
    <row r="381" spans="1:31">
      <c r="A381" t="s">
        <v>2715</v>
      </c>
      <c r="B381" t="s">
        <v>2794</v>
      </c>
      <c r="C381" t="s">
        <v>4455</v>
      </c>
      <c r="D381" t="s">
        <v>4456</v>
      </c>
      <c r="E381" t="s">
        <v>2719</v>
      </c>
      <c r="F381" t="s">
        <v>3835</v>
      </c>
      <c r="G381">
        <v>745</v>
      </c>
      <c r="H381">
        <v>0</v>
      </c>
      <c r="I381">
        <v>0.46</v>
      </c>
      <c r="J381">
        <v>0</v>
      </c>
      <c r="K381">
        <v>1</v>
      </c>
      <c r="L381" t="s">
        <v>2721</v>
      </c>
      <c r="M381" t="s">
        <v>2722</v>
      </c>
      <c r="N381" t="s">
        <v>6772</v>
      </c>
      <c r="O381" t="s">
        <v>37</v>
      </c>
      <c r="P381" t="s">
        <v>78</v>
      </c>
      <c r="Q381" t="s">
        <v>54</v>
      </c>
      <c r="R381" t="s">
        <v>2723</v>
      </c>
      <c r="S381" t="s">
        <v>55</v>
      </c>
      <c r="T381" t="s">
        <v>42</v>
      </c>
      <c r="U381" t="s">
        <v>43</v>
      </c>
      <c r="V381" t="s">
        <v>2724</v>
      </c>
      <c r="W381" t="s">
        <v>2798</v>
      </c>
      <c r="X381" t="s">
        <v>2799</v>
      </c>
      <c r="Y381" t="s">
        <v>43</v>
      </c>
      <c r="Z381" t="s">
        <v>3107</v>
      </c>
      <c r="AA381" t="s">
        <v>43</v>
      </c>
      <c r="AB381" t="s">
        <v>2728</v>
      </c>
      <c r="AC381" s="4" t="e">
        <f>VLOOKUP(Table136[[#This Row],[Capacitance]],Values!A$13:B$50,2,0)</f>
        <v>#N/A</v>
      </c>
      <c r="AE381" s="4" t="str">
        <f>CONCATENATE(Table136[[#This Row],[Capacitance]],Table136[[#This Row],[Stock]])</f>
        <v>3.3ÂuF</v>
      </c>
    </row>
    <row r="382" spans="1:31" hidden="1">
      <c r="A382" t="s">
        <v>2715</v>
      </c>
      <c r="B382" t="s">
        <v>2794</v>
      </c>
      <c r="C382" t="s">
        <v>3511</v>
      </c>
      <c r="D382" t="s">
        <v>3512</v>
      </c>
      <c r="E382" t="s">
        <v>2719</v>
      </c>
      <c r="F382" t="s">
        <v>3340</v>
      </c>
      <c r="G382">
        <v>1159</v>
      </c>
      <c r="H382">
        <v>0</v>
      </c>
      <c r="I382">
        <v>0.48</v>
      </c>
      <c r="J382">
        <v>0</v>
      </c>
      <c r="K382">
        <v>1</v>
      </c>
      <c r="L382" t="s">
        <v>2721</v>
      </c>
      <c r="M382" t="s">
        <v>2722</v>
      </c>
      <c r="N382" t="s">
        <v>6749</v>
      </c>
      <c r="O382" t="s">
        <v>37</v>
      </c>
      <c r="P382" t="s">
        <v>83</v>
      </c>
      <c r="Q382" t="s">
        <v>39</v>
      </c>
      <c r="R382" t="s">
        <v>2723</v>
      </c>
      <c r="S382" t="s">
        <v>41</v>
      </c>
      <c r="T382" t="s">
        <v>42</v>
      </c>
      <c r="U382" t="s">
        <v>43</v>
      </c>
      <c r="V382" t="s">
        <v>2724</v>
      </c>
      <c r="W382" t="s">
        <v>2798</v>
      </c>
      <c r="X382" t="s">
        <v>2799</v>
      </c>
      <c r="Y382" t="s">
        <v>43</v>
      </c>
      <c r="Z382" t="s">
        <v>3107</v>
      </c>
      <c r="AA382" t="s">
        <v>43</v>
      </c>
      <c r="AB382" t="s">
        <v>2728</v>
      </c>
      <c r="AC382" s="4" t="str">
        <f>VLOOKUP(Table136[[#This Row],[Capacitance]],Values!A$13:B$50,2,0)</f>
        <v>STOCK</v>
      </c>
      <c r="AE382" s="4" t="str">
        <f>CONCATENATE(Table136[[#This Row],[Capacitance]],Table136[[#This Row],[Stock]])</f>
        <v>1ÂuF</v>
      </c>
    </row>
    <row r="383" spans="1:31" hidden="1">
      <c r="A383" t="s">
        <v>2793</v>
      </c>
      <c r="B383" t="s">
        <v>2806</v>
      </c>
      <c r="C383" t="s">
        <v>2887</v>
      </c>
      <c r="D383" t="s">
        <v>2888</v>
      </c>
      <c r="E383" t="s">
        <v>2719</v>
      </c>
      <c r="F383" t="s">
        <v>2889</v>
      </c>
      <c r="G383">
        <v>1550</v>
      </c>
      <c r="H383">
        <v>0</v>
      </c>
      <c r="I383">
        <v>0.95</v>
      </c>
      <c r="J383">
        <v>0</v>
      </c>
      <c r="K383">
        <v>1</v>
      </c>
      <c r="L383" t="s">
        <v>2721</v>
      </c>
      <c r="M383" t="s">
        <v>2722</v>
      </c>
      <c r="N383" t="s">
        <v>6760</v>
      </c>
      <c r="O383" t="s">
        <v>72</v>
      </c>
      <c r="P383" t="s">
        <v>178</v>
      </c>
      <c r="Q383" t="s">
        <v>73</v>
      </c>
      <c r="R383" t="s">
        <v>2723</v>
      </c>
      <c r="S383" t="s">
        <v>41</v>
      </c>
      <c r="T383" t="s">
        <v>42</v>
      </c>
      <c r="U383" t="s">
        <v>43</v>
      </c>
      <c r="V383" t="s">
        <v>2724</v>
      </c>
      <c r="W383" t="s">
        <v>2809</v>
      </c>
      <c r="X383" t="s">
        <v>2810</v>
      </c>
      <c r="Y383" t="s">
        <v>43</v>
      </c>
      <c r="Z383" t="s">
        <v>2727</v>
      </c>
      <c r="AA383" t="s">
        <v>43</v>
      </c>
      <c r="AB383" t="s">
        <v>2728</v>
      </c>
      <c r="AC383" s="4" t="e">
        <f>VLOOKUP(Table136[[#This Row],[Capacitance]],Values!A$13:B$50,2,0)</f>
        <v>#N/A</v>
      </c>
      <c r="AE383" s="4" t="str">
        <f>CONCATENATE(Table136[[#This Row],[Capacitance]],Table136[[#This Row],[Stock]])</f>
        <v>0.047ÂuF</v>
      </c>
    </row>
    <row r="384" spans="1:31" hidden="1">
      <c r="A384" t="s">
        <v>2793</v>
      </c>
      <c r="B384" t="s">
        <v>2806</v>
      </c>
      <c r="C384" t="s">
        <v>3909</v>
      </c>
      <c r="D384" t="s">
        <v>3910</v>
      </c>
      <c r="E384" t="s">
        <v>2719</v>
      </c>
      <c r="F384" t="s">
        <v>2889</v>
      </c>
      <c r="G384">
        <v>1949</v>
      </c>
      <c r="H384">
        <v>0</v>
      </c>
      <c r="I384">
        <v>0.97</v>
      </c>
      <c r="J384">
        <v>0</v>
      </c>
      <c r="K384">
        <v>1</v>
      </c>
      <c r="L384" t="s">
        <v>2721</v>
      </c>
      <c r="M384" t="s">
        <v>2722</v>
      </c>
      <c r="N384" t="s">
        <v>6760</v>
      </c>
      <c r="O384" t="s">
        <v>72</v>
      </c>
      <c r="P384" t="s">
        <v>178</v>
      </c>
      <c r="Q384" t="s">
        <v>73</v>
      </c>
      <c r="R384" t="s">
        <v>2723</v>
      </c>
      <c r="S384" t="s">
        <v>41</v>
      </c>
      <c r="T384" t="s">
        <v>42</v>
      </c>
      <c r="U384" t="s">
        <v>43</v>
      </c>
      <c r="V384" t="s">
        <v>2724</v>
      </c>
      <c r="W384" t="s">
        <v>2809</v>
      </c>
      <c r="X384" t="s">
        <v>2810</v>
      </c>
      <c r="Y384" t="s">
        <v>43</v>
      </c>
      <c r="Z384" t="s">
        <v>3107</v>
      </c>
      <c r="AA384" t="s">
        <v>43</v>
      </c>
      <c r="AB384" t="s">
        <v>2728</v>
      </c>
      <c r="AC384" s="4" t="e">
        <f>VLOOKUP(Table136[[#This Row],[Capacitance]],Values!A$13:B$50,2,0)</f>
        <v>#N/A</v>
      </c>
      <c r="AE384" s="4" t="str">
        <f>CONCATENATE(Table136[[#This Row],[Capacitance]],Table136[[#This Row],[Stock]])</f>
        <v>0.047ÂuF</v>
      </c>
    </row>
    <row r="385" spans="1:31" hidden="1">
      <c r="A385" t="s">
        <v>2793</v>
      </c>
      <c r="B385" t="s">
        <v>3135</v>
      </c>
      <c r="C385" t="s">
        <v>3911</v>
      </c>
      <c r="D385" t="s">
        <v>3912</v>
      </c>
      <c r="E385" t="s">
        <v>2719</v>
      </c>
      <c r="F385" t="s">
        <v>3913</v>
      </c>
      <c r="G385">
        <v>2007</v>
      </c>
      <c r="H385">
        <v>0</v>
      </c>
      <c r="I385">
        <v>1.27</v>
      </c>
      <c r="J385">
        <v>0</v>
      </c>
      <c r="K385">
        <v>1</v>
      </c>
      <c r="L385" t="s">
        <v>2721</v>
      </c>
      <c r="M385" t="s">
        <v>2722</v>
      </c>
      <c r="N385" t="s">
        <v>104</v>
      </c>
      <c r="O385" t="s">
        <v>72</v>
      </c>
      <c r="P385" t="s">
        <v>3113</v>
      </c>
      <c r="Q385" t="s">
        <v>73</v>
      </c>
      <c r="R385" t="s">
        <v>2723</v>
      </c>
      <c r="S385" t="s">
        <v>41</v>
      </c>
      <c r="T385" t="s">
        <v>42</v>
      </c>
      <c r="U385" t="s">
        <v>43</v>
      </c>
      <c r="V385" t="s">
        <v>2724</v>
      </c>
      <c r="W385" t="s">
        <v>3139</v>
      </c>
      <c r="X385" t="s">
        <v>3140</v>
      </c>
      <c r="Y385" t="s">
        <v>43</v>
      </c>
      <c r="Z385" t="s">
        <v>3107</v>
      </c>
      <c r="AA385" t="s">
        <v>43</v>
      </c>
      <c r="AB385" t="s">
        <v>2728</v>
      </c>
      <c r="AC385" s="4" t="e">
        <f>VLOOKUP(Table136[[#This Row],[Capacitance]],Values!A$13:B$50,2,0)</f>
        <v>#N/A</v>
      </c>
      <c r="AE385" s="4" t="str">
        <f>CONCATENATE(Table136[[#This Row],[Capacitance]],Table136[[#This Row],[Stock]])</f>
        <v>8200pF</v>
      </c>
    </row>
    <row r="386" spans="1:31" hidden="1">
      <c r="A386" t="s">
        <v>2715</v>
      </c>
      <c r="B386" t="s">
        <v>2789</v>
      </c>
      <c r="C386" t="s">
        <v>3736</v>
      </c>
      <c r="D386" t="s">
        <v>3737</v>
      </c>
      <c r="E386" t="s">
        <v>2719</v>
      </c>
      <c r="F386" t="s">
        <v>3340</v>
      </c>
      <c r="G386">
        <v>311</v>
      </c>
      <c r="H386">
        <v>0</v>
      </c>
      <c r="I386">
        <v>0.4</v>
      </c>
      <c r="J386">
        <v>0</v>
      </c>
      <c r="K386">
        <v>1</v>
      </c>
      <c r="L386" t="s">
        <v>2721</v>
      </c>
      <c r="M386" t="s">
        <v>2722</v>
      </c>
      <c r="N386" t="s">
        <v>6749</v>
      </c>
      <c r="O386" t="s">
        <v>37</v>
      </c>
      <c r="P386" t="s">
        <v>83</v>
      </c>
      <c r="Q386" t="s">
        <v>54</v>
      </c>
      <c r="R386" t="s">
        <v>2723</v>
      </c>
      <c r="S386" t="s">
        <v>55</v>
      </c>
      <c r="T386" t="s">
        <v>42</v>
      </c>
      <c r="U386" t="s">
        <v>43</v>
      </c>
      <c r="V386" t="s">
        <v>2724</v>
      </c>
      <c r="W386" t="s">
        <v>2880</v>
      </c>
      <c r="X386" t="s">
        <v>2726</v>
      </c>
      <c r="Y386" t="s">
        <v>43</v>
      </c>
      <c r="Z386" t="s">
        <v>3107</v>
      </c>
      <c r="AA386" t="s">
        <v>43</v>
      </c>
      <c r="AB386" t="s">
        <v>2728</v>
      </c>
      <c r="AC386" s="4" t="str">
        <f>VLOOKUP(Table136[[#This Row],[Capacitance]],Values!A$13:B$50,2,0)</f>
        <v>STOCK</v>
      </c>
      <c r="AE386" s="4" t="str">
        <f>CONCATENATE(Table136[[#This Row],[Capacitance]],Table136[[#This Row],[Stock]])</f>
        <v>1ÂuF</v>
      </c>
    </row>
    <row r="387" spans="1:31" hidden="1">
      <c r="A387" t="s">
        <v>2715</v>
      </c>
      <c r="B387" t="s">
        <v>3135</v>
      </c>
      <c r="C387" t="s">
        <v>3916</v>
      </c>
      <c r="D387" t="s">
        <v>3917</v>
      </c>
      <c r="E387" t="s">
        <v>2719</v>
      </c>
      <c r="F387" t="s">
        <v>3619</v>
      </c>
      <c r="G387">
        <v>1699</v>
      </c>
      <c r="H387">
        <v>0</v>
      </c>
      <c r="I387">
        <v>1.47</v>
      </c>
      <c r="J387">
        <v>0</v>
      </c>
      <c r="K387">
        <v>1</v>
      </c>
      <c r="L387" t="s">
        <v>2721</v>
      </c>
      <c r="M387" t="s">
        <v>2722</v>
      </c>
      <c r="N387" t="s">
        <v>6775</v>
      </c>
      <c r="O387" t="s">
        <v>37</v>
      </c>
      <c r="P387" t="s">
        <v>38</v>
      </c>
      <c r="Q387" t="s">
        <v>54</v>
      </c>
      <c r="R387" t="s">
        <v>2723</v>
      </c>
      <c r="S387" t="s">
        <v>55</v>
      </c>
      <c r="T387" t="s">
        <v>42</v>
      </c>
      <c r="U387" t="s">
        <v>43</v>
      </c>
      <c r="V387" t="s">
        <v>2724</v>
      </c>
      <c r="W387" t="s">
        <v>3139</v>
      </c>
      <c r="X387" t="s">
        <v>3140</v>
      </c>
      <c r="Y387" t="s">
        <v>43</v>
      </c>
      <c r="Z387" t="s">
        <v>3107</v>
      </c>
      <c r="AA387" t="s">
        <v>43</v>
      </c>
      <c r="AB387" t="s">
        <v>2728</v>
      </c>
      <c r="AC387" s="4" t="e">
        <f>VLOOKUP(Table136[[#This Row],[Capacitance]],Values!A$13:B$50,2,0)</f>
        <v>#N/A</v>
      </c>
      <c r="AE387" s="4" t="str">
        <f>CONCATENATE(Table136[[#This Row],[Capacitance]],Table136[[#This Row],[Stock]])</f>
        <v>6.8ÂuF</v>
      </c>
    </row>
    <row r="388" spans="1:31">
      <c r="A388" t="s">
        <v>2715</v>
      </c>
      <c r="B388" t="s">
        <v>2794</v>
      </c>
      <c r="C388" t="s">
        <v>4466</v>
      </c>
      <c r="D388" t="s">
        <v>4467</v>
      </c>
      <c r="E388" t="s">
        <v>2719</v>
      </c>
      <c r="F388" t="s">
        <v>3835</v>
      </c>
      <c r="G388">
        <v>592</v>
      </c>
      <c r="H388">
        <v>0</v>
      </c>
      <c r="I388">
        <v>0.48</v>
      </c>
      <c r="J388">
        <v>0</v>
      </c>
      <c r="K388">
        <v>1</v>
      </c>
      <c r="L388" t="s">
        <v>2721</v>
      </c>
      <c r="M388" t="s">
        <v>2722</v>
      </c>
      <c r="N388" t="s">
        <v>6772</v>
      </c>
      <c r="O388" t="s">
        <v>37</v>
      </c>
      <c r="P388" t="s">
        <v>78</v>
      </c>
      <c r="Q388" t="s">
        <v>39</v>
      </c>
      <c r="R388" t="s">
        <v>2723</v>
      </c>
      <c r="S388" t="s">
        <v>41</v>
      </c>
      <c r="T388" t="s">
        <v>42</v>
      </c>
      <c r="U388" t="s">
        <v>43</v>
      </c>
      <c r="V388" t="s">
        <v>2724</v>
      </c>
      <c r="W388" t="s">
        <v>2798</v>
      </c>
      <c r="X388" t="s">
        <v>2799</v>
      </c>
      <c r="Y388" t="s">
        <v>43</v>
      </c>
      <c r="Z388" t="s">
        <v>3107</v>
      </c>
      <c r="AA388" t="s">
        <v>43</v>
      </c>
      <c r="AB388" t="s">
        <v>2728</v>
      </c>
      <c r="AC388" s="4" t="e">
        <f>VLOOKUP(Table136[[#This Row],[Capacitance]],Values!A$13:B$50,2,0)</f>
        <v>#N/A</v>
      </c>
      <c r="AE388" s="4" t="str">
        <f>CONCATENATE(Table136[[#This Row],[Capacitance]],Table136[[#This Row],[Stock]])</f>
        <v>3.3ÂuF</v>
      </c>
    </row>
    <row r="389" spans="1:31" hidden="1">
      <c r="A389" t="s">
        <v>2793</v>
      </c>
      <c r="B389" t="s">
        <v>3135</v>
      </c>
      <c r="C389" t="s">
        <v>3920</v>
      </c>
      <c r="D389" t="s">
        <v>3921</v>
      </c>
      <c r="E389" t="s">
        <v>2719</v>
      </c>
      <c r="F389" t="s">
        <v>3922</v>
      </c>
      <c r="G389">
        <v>2125</v>
      </c>
      <c r="H389">
        <v>0</v>
      </c>
      <c r="I389">
        <v>1.48</v>
      </c>
      <c r="J389">
        <v>0</v>
      </c>
      <c r="K389">
        <v>1</v>
      </c>
      <c r="L389" t="s">
        <v>2721</v>
      </c>
      <c r="M389" t="s">
        <v>2722</v>
      </c>
      <c r="N389" t="s">
        <v>6754</v>
      </c>
      <c r="O389" t="s">
        <v>72</v>
      </c>
      <c r="P389" t="s">
        <v>3113</v>
      </c>
      <c r="Q389" t="s">
        <v>73</v>
      </c>
      <c r="R389" t="s">
        <v>2723</v>
      </c>
      <c r="S389" t="s">
        <v>41</v>
      </c>
      <c r="T389" t="s">
        <v>42</v>
      </c>
      <c r="U389" t="s">
        <v>43</v>
      </c>
      <c r="V389" t="s">
        <v>2724</v>
      </c>
      <c r="W389" t="s">
        <v>3139</v>
      </c>
      <c r="X389" t="s">
        <v>3140</v>
      </c>
      <c r="Y389" t="s">
        <v>43</v>
      </c>
      <c r="Z389" t="s">
        <v>3107</v>
      </c>
      <c r="AA389" t="s">
        <v>43</v>
      </c>
      <c r="AB389" t="s">
        <v>2728</v>
      </c>
      <c r="AC389" s="4" t="e">
        <f>VLOOKUP(Table136[[#This Row],[Capacitance]],Values!A$13:B$50,2,0)</f>
        <v>#N/A</v>
      </c>
      <c r="AE389" s="4" t="str">
        <f>CONCATENATE(Table136[[#This Row],[Capacitance]],Table136[[#This Row],[Stock]])</f>
        <v>0.015ÂuF</v>
      </c>
    </row>
    <row r="390" spans="1:31" hidden="1">
      <c r="A390" t="s">
        <v>2793</v>
      </c>
      <c r="B390" t="s">
        <v>3135</v>
      </c>
      <c r="C390" t="s">
        <v>3923</v>
      </c>
      <c r="D390" t="s">
        <v>3924</v>
      </c>
      <c r="E390" t="s">
        <v>2719</v>
      </c>
      <c r="F390" t="s">
        <v>3925</v>
      </c>
      <c r="G390">
        <v>1803</v>
      </c>
      <c r="H390">
        <v>0</v>
      </c>
      <c r="I390">
        <v>1.48</v>
      </c>
      <c r="J390">
        <v>0</v>
      </c>
      <c r="K390">
        <v>1</v>
      </c>
      <c r="L390" t="s">
        <v>2721</v>
      </c>
      <c r="M390" t="s">
        <v>2722</v>
      </c>
      <c r="N390" t="s">
        <v>6758</v>
      </c>
      <c r="O390" t="s">
        <v>72</v>
      </c>
      <c r="P390" t="s">
        <v>287</v>
      </c>
      <c r="Q390" t="s">
        <v>73</v>
      </c>
      <c r="R390" t="s">
        <v>2723</v>
      </c>
      <c r="S390" t="s">
        <v>41</v>
      </c>
      <c r="T390" t="s">
        <v>42</v>
      </c>
      <c r="U390" t="s">
        <v>43</v>
      </c>
      <c r="V390" t="s">
        <v>2724</v>
      </c>
      <c r="W390" t="s">
        <v>3139</v>
      </c>
      <c r="X390" t="s">
        <v>3140</v>
      </c>
      <c r="Y390" t="s">
        <v>43</v>
      </c>
      <c r="Z390" t="s">
        <v>3107</v>
      </c>
      <c r="AA390" t="s">
        <v>43</v>
      </c>
      <c r="AB390" t="s">
        <v>2728</v>
      </c>
      <c r="AC390" s="4" t="e">
        <f>VLOOKUP(Table136[[#This Row],[Capacitance]],Values!A$13:B$50,2,0)</f>
        <v>#N/A</v>
      </c>
      <c r="AE390" s="4" t="str">
        <f>CONCATENATE(Table136[[#This Row],[Capacitance]],Table136[[#This Row],[Stock]])</f>
        <v>0.033ÂuF</v>
      </c>
    </row>
    <row r="391" spans="1:31" hidden="1">
      <c r="A391" t="s">
        <v>2715</v>
      </c>
      <c r="B391" t="s">
        <v>2876</v>
      </c>
      <c r="C391" t="s">
        <v>3972</v>
      </c>
      <c r="D391" t="s">
        <v>3973</v>
      </c>
      <c r="E391" t="s">
        <v>2719</v>
      </c>
      <c r="F391" t="s">
        <v>3340</v>
      </c>
      <c r="G391">
        <v>1815</v>
      </c>
      <c r="H391">
        <v>0</v>
      </c>
      <c r="I391">
        <v>0.4</v>
      </c>
      <c r="J391">
        <v>0</v>
      </c>
      <c r="K391">
        <v>1</v>
      </c>
      <c r="L391" t="s">
        <v>2721</v>
      </c>
      <c r="M391" t="s">
        <v>2722</v>
      </c>
      <c r="N391" t="s">
        <v>6749</v>
      </c>
      <c r="O391" t="s">
        <v>37</v>
      </c>
      <c r="P391" t="s">
        <v>83</v>
      </c>
      <c r="Q391" t="s">
        <v>54</v>
      </c>
      <c r="R391" t="s">
        <v>2723</v>
      </c>
      <c r="S391" t="s">
        <v>55</v>
      </c>
      <c r="T391" t="s">
        <v>42</v>
      </c>
      <c r="U391" t="s">
        <v>43</v>
      </c>
      <c r="V391" t="s">
        <v>2724</v>
      </c>
      <c r="W391" t="s">
        <v>2880</v>
      </c>
      <c r="X391" t="s">
        <v>2726</v>
      </c>
      <c r="Y391" t="s">
        <v>43</v>
      </c>
      <c r="Z391" t="s">
        <v>2727</v>
      </c>
      <c r="AA391" t="s">
        <v>43</v>
      </c>
      <c r="AB391" t="s">
        <v>2728</v>
      </c>
      <c r="AC391" s="4" t="str">
        <f>VLOOKUP(Table136[[#This Row],[Capacitance]],Values!A$13:B$50,2,0)</f>
        <v>STOCK</v>
      </c>
      <c r="AE391" s="4" t="str">
        <f>CONCATENATE(Table136[[#This Row],[Capacitance]],Table136[[#This Row],[Stock]])</f>
        <v>1ÂuF</v>
      </c>
    </row>
    <row r="392" spans="1:31" hidden="1">
      <c r="A392" t="s">
        <v>2715</v>
      </c>
      <c r="B392" t="s">
        <v>2794</v>
      </c>
      <c r="C392" t="s">
        <v>4253</v>
      </c>
      <c r="D392" t="s">
        <v>4254</v>
      </c>
      <c r="E392" t="s">
        <v>2719</v>
      </c>
      <c r="F392" t="s">
        <v>3340</v>
      </c>
      <c r="G392">
        <v>407</v>
      </c>
      <c r="H392">
        <v>0</v>
      </c>
      <c r="I392">
        <v>0.48</v>
      </c>
      <c r="J392">
        <v>0</v>
      </c>
      <c r="K392">
        <v>1</v>
      </c>
      <c r="L392" t="s">
        <v>2721</v>
      </c>
      <c r="M392" t="s">
        <v>2722</v>
      </c>
      <c r="N392" t="s">
        <v>6749</v>
      </c>
      <c r="O392" t="s">
        <v>37</v>
      </c>
      <c r="P392" t="s">
        <v>83</v>
      </c>
      <c r="Q392" t="s">
        <v>39</v>
      </c>
      <c r="R392" t="s">
        <v>2723</v>
      </c>
      <c r="S392" t="s">
        <v>41</v>
      </c>
      <c r="T392" t="s">
        <v>42</v>
      </c>
      <c r="U392" t="s">
        <v>43</v>
      </c>
      <c r="V392" t="s">
        <v>2724</v>
      </c>
      <c r="W392" t="s">
        <v>2798</v>
      </c>
      <c r="X392" t="s">
        <v>2799</v>
      </c>
      <c r="Y392" t="s">
        <v>43</v>
      </c>
      <c r="Z392" t="s">
        <v>2727</v>
      </c>
      <c r="AA392" t="s">
        <v>43</v>
      </c>
      <c r="AB392" t="s">
        <v>2728</v>
      </c>
      <c r="AC392" s="4" t="str">
        <f>VLOOKUP(Table136[[#This Row],[Capacitance]],Values!A$13:B$50,2,0)</f>
        <v>STOCK</v>
      </c>
      <c r="AE392" s="4" t="str">
        <f>CONCATENATE(Table136[[#This Row],[Capacitance]],Table136[[#This Row],[Stock]])</f>
        <v>1ÂuF</v>
      </c>
    </row>
    <row r="393" spans="1:31" hidden="1">
      <c r="A393" t="s">
        <v>2715</v>
      </c>
      <c r="B393" t="s">
        <v>3135</v>
      </c>
      <c r="C393" t="s">
        <v>3930</v>
      </c>
      <c r="D393" t="s">
        <v>3931</v>
      </c>
      <c r="E393" t="s">
        <v>2719</v>
      </c>
      <c r="F393" t="s">
        <v>3631</v>
      </c>
      <c r="G393">
        <v>1266</v>
      </c>
      <c r="H393">
        <v>0</v>
      </c>
      <c r="I393">
        <v>1.51</v>
      </c>
      <c r="J393">
        <v>0</v>
      </c>
      <c r="K393">
        <v>1</v>
      </c>
      <c r="L393" t="s">
        <v>2721</v>
      </c>
      <c r="M393" t="s">
        <v>2722</v>
      </c>
      <c r="N393" t="s">
        <v>6777</v>
      </c>
      <c r="O393" t="s">
        <v>52</v>
      </c>
      <c r="P393" t="s">
        <v>78</v>
      </c>
      <c r="Q393" t="s">
        <v>54</v>
      </c>
      <c r="R393" t="s">
        <v>2723</v>
      </c>
      <c r="S393" t="s">
        <v>55</v>
      </c>
      <c r="T393" t="s">
        <v>42</v>
      </c>
      <c r="U393" t="s">
        <v>43</v>
      </c>
      <c r="V393" t="s">
        <v>2724</v>
      </c>
      <c r="W393" t="s">
        <v>3139</v>
      </c>
      <c r="X393" t="s">
        <v>3140</v>
      </c>
      <c r="Y393" t="s">
        <v>43</v>
      </c>
      <c r="Z393" t="s">
        <v>3107</v>
      </c>
      <c r="AA393" t="s">
        <v>43</v>
      </c>
      <c r="AB393" t="s">
        <v>2728</v>
      </c>
      <c r="AC393" s="4" t="str">
        <f>VLOOKUP(Table136[[#This Row],[Capacitance]],Values!A$13:B$50,2,0)</f>
        <v>STOCK</v>
      </c>
      <c r="AE393" s="4" t="str">
        <f>CONCATENATE(Table136[[#This Row],[Capacitance]],Table136[[#This Row],[Stock]])</f>
        <v>33ÂuF</v>
      </c>
    </row>
    <row r="394" spans="1:31" hidden="1">
      <c r="A394" t="s">
        <v>2715</v>
      </c>
      <c r="B394" t="s">
        <v>2716</v>
      </c>
      <c r="C394" t="s">
        <v>4357</v>
      </c>
      <c r="D394" t="s">
        <v>4358</v>
      </c>
      <c r="E394" t="s">
        <v>2719</v>
      </c>
      <c r="F394" t="s">
        <v>3340</v>
      </c>
      <c r="G394">
        <v>305</v>
      </c>
      <c r="H394">
        <v>0</v>
      </c>
      <c r="I394">
        <v>0.45</v>
      </c>
      <c r="J394">
        <v>0</v>
      </c>
      <c r="K394">
        <v>1</v>
      </c>
      <c r="L394" t="s">
        <v>2721</v>
      </c>
      <c r="M394" t="s">
        <v>2722</v>
      </c>
      <c r="N394" t="s">
        <v>6749</v>
      </c>
      <c r="O394" t="s">
        <v>37</v>
      </c>
      <c r="P394" t="s">
        <v>83</v>
      </c>
      <c r="Q394" t="s">
        <v>39</v>
      </c>
      <c r="R394" t="s">
        <v>2723</v>
      </c>
      <c r="S394" t="s">
        <v>41</v>
      </c>
      <c r="T394" t="s">
        <v>42</v>
      </c>
      <c r="U394" t="s">
        <v>43</v>
      </c>
      <c r="V394" t="s">
        <v>2724</v>
      </c>
      <c r="W394" t="s">
        <v>2725</v>
      </c>
      <c r="X394" t="s">
        <v>2726</v>
      </c>
      <c r="Y394" t="s">
        <v>43</v>
      </c>
      <c r="Z394" t="s">
        <v>3107</v>
      </c>
      <c r="AA394" t="s">
        <v>43</v>
      </c>
      <c r="AB394" t="s">
        <v>2728</v>
      </c>
      <c r="AC394" s="4" t="str">
        <f>VLOOKUP(Table136[[#This Row],[Capacitance]],Values!A$13:B$50,2,0)</f>
        <v>STOCK</v>
      </c>
      <c r="AE394" s="4" t="str">
        <f>CONCATENATE(Table136[[#This Row],[Capacitance]],Table136[[#This Row],[Stock]])</f>
        <v>1ÂuF</v>
      </c>
    </row>
    <row r="395" spans="1:31" hidden="1">
      <c r="A395" t="s">
        <v>2715</v>
      </c>
      <c r="B395" t="s">
        <v>2716</v>
      </c>
      <c r="C395" t="s">
        <v>3273</v>
      </c>
      <c r="D395" t="s">
        <v>3274</v>
      </c>
      <c r="E395" t="s">
        <v>2719</v>
      </c>
      <c r="F395" t="s">
        <v>3275</v>
      </c>
      <c r="G395">
        <v>3084</v>
      </c>
      <c r="H395">
        <v>0</v>
      </c>
      <c r="I395">
        <v>0.32</v>
      </c>
      <c r="J395">
        <v>0</v>
      </c>
      <c r="K395">
        <v>1</v>
      </c>
      <c r="L395" t="s">
        <v>2721</v>
      </c>
      <c r="M395" t="s">
        <v>2722</v>
      </c>
      <c r="N395" t="s">
        <v>6749</v>
      </c>
      <c r="O395" t="s">
        <v>37</v>
      </c>
      <c r="P395" t="s">
        <v>78</v>
      </c>
      <c r="Q395" t="s">
        <v>39</v>
      </c>
      <c r="R395" t="s">
        <v>2723</v>
      </c>
      <c r="S395" t="s">
        <v>41</v>
      </c>
      <c r="T395" t="s">
        <v>42</v>
      </c>
      <c r="U395" t="s">
        <v>43</v>
      </c>
      <c r="V395" t="s">
        <v>2724</v>
      </c>
      <c r="W395" t="s">
        <v>2725</v>
      </c>
      <c r="X395" t="s">
        <v>2726</v>
      </c>
      <c r="Y395" t="s">
        <v>43</v>
      </c>
      <c r="Z395" t="s">
        <v>3107</v>
      </c>
      <c r="AA395" t="s">
        <v>43</v>
      </c>
      <c r="AB395" t="s">
        <v>2728</v>
      </c>
      <c r="AC395" s="4" t="str">
        <f>VLOOKUP(Table136[[#This Row],[Capacitance]],Values!A$13:B$50,2,0)</f>
        <v>STOCK</v>
      </c>
      <c r="AE395" s="4" t="str">
        <f>CONCATENATE(Table136[[#This Row],[Capacitance]],Table136[[#This Row],[Stock]])</f>
        <v>1ÂuF</v>
      </c>
    </row>
    <row r="396" spans="1:31" hidden="1">
      <c r="A396" t="s">
        <v>2715</v>
      </c>
      <c r="B396" t="s">
        <v>2716</v>
      </c>
      <c r="C396" t="s">
        <v>3302</v>
      </c>
      <c r="D396" t="s">
        <v>3303</v>
      </c>
      <c r="E396" t="s">
        <v>2719</v>
      </c>
      <c r="F396" t="s">
        <v>3275</v>
      </c>
      <c r="G396">
        <v>2592</v>
      </c>
      <c r="H396">
        <v>0</v>
      </c>
      <c r="I396">
        <v>0.33</v>
      </c>
      <c r="J396">
        <v>0</v>
      </c>
      <c r="K396">
        <v>1</v>
      </c>
      <c r="L396" t="s">
        <v>2721</v>
      </c>
      <c r="M396" t="s">
        <v>2722</v>
      </c>
      <c r="N396" t="s">
        <v>6749</v>
      </c>
      <c r="O396" t="s">
        <v>37</v>
      </c>
      <c r="P396" t="s">
        <v>78</v>
      </c>
      <c r="Q396" t="s">
        <v>39</v>
      </c>
      <c r="R396" t="s">
        <v>2723</v>
      </c>
      <c r="S396" t="s">
        <v>41</v>
      </c>
      <c r="T396" t="s">
        <v>42</v>
      </c>
      <c r="U396" t="s">
        <v>43</v>
      </c>
      <c r="V396" t="s">
        <v>2724</v>
      </c>
      <c r="W396" t="s">
        <v>2725</v>
      </c>
      <c r="X396" t="s">
        <v>2726</v>
      </c>
      <c r="Y396" t="s">
        <v>43</v>
      </c>
      <c r="Z396" t="s">
        <v>2727</v>
      </c>
      <c r="AA396" t="s">
        <v>43</v>
      </c>
      <c r="AB396" t="s">
        <v>2728</v>
      </c>
      <c r="AC396" s="4" t="str">
        <f>VLOOKUP(Table136[[#This Row],[Capacitance]],Values!A$13:B$50,2,0)</f>
        <v>STOCK</v>
      </c>
      <c r="AE396" s="4" t="str">
        <f>CONCATENATE(Table136[[#This Row],[Capacitance]],Table136[[#This Row],[Stock]])</f>
        <v>1ÂuF</v>
      </c>
    </row>
    <row r="397" spans="1:31" hidden="1">
      <c r="A397" t="s">
        <v>2715</v>
      </c>
      <c r="B397" t="s">
        <v>3135</v>
      </c>
      <c r="C397" t="s">
        <v>3939</v>
      </c>
      <c r="D397" t="s">
        <v>3940</v>
      </c>
      <c r="E397" t="s">
        <v>2719</v>
      </c>
      <c r="F397" t="s">
        <v>3626</v>
      </c>
      <c r="G397">
        <v>1296</v>
      </c>
      <c r="H397">
        <v>0</v>
      </c>
      <c r="I397">
        <v>1.71</v>
      </c>
      <c r="J397">
        <v>0</v>
      </c>
      <c r="K397">
        <v>1</v>
      </c>
      <c r="L397" t="s">
        <v>2721</v>
      </c>
      <c r="M397" t="s">
        <v>2722</v>
      </c>
      <c r="N397" t="s">
        <v>6776</v>
      </c>
      <c r="O397" t="s">
        <v>52</v>
      </c>
      <c r="P397" t="s">
        <v>83</v>
      </c>
      <c r="Q397" t="s">
        <v>39</v>
      </c>
      <c r="R397" t="s">
        <v>2723</v>
      </c>
      <c r="S397" t="s">
        <v>41</v>
      </c>
      <c r="T397" t="s">
        <v>42</v>
      </c>
      <c r="U397" t="s">
        <v>43</v>
      </c>
      <c r="V397" t="s">
        <v>2724</v>
      </c>
      <c r="W397" t="s">
        <v>3139</v>
      </c>
      <c r="X397" t="s">
        <v>3140</v>
      </c>
      <c r="Y397" t="s">
        <v>43</v>
      </c>
      <c r="Z397" t="s">
        <v>3107</v>
      </c>
      <c r="AA397" t="s">
        <v>43</v>
      </c>
      <c r="AB397" t="s">
        <v>2728</v>
      </c>
      <c r="AC397" s="4" t="str">
        <f>VLOOKUP(Table136[[#This Row],[Capacitance]],Values!A$13:B$50,2,0)</f>
        <v>STOCK</v>
      </c>
      <c r="AE397" s="4" t="str">
        <f>CONCATENATE(Table136[[#This Row],[Capacitance]],Table136[[#This Row],[Stock]])</f>
        <v>15ÂuF</v>
      </c>
    </row>
    <row r="398" spans="1:31" hidden="1">
      <c r="A398" t="s">
        <v>2715</v>
      </c>
      <c r="B398" t="s">
        <v>2716</v>
      </c>
      <c r="C398" t="s">
        <v>3941</v>
      </c>
      <c r="D398" t="s">
        <v>3942</v>
      </c>
      <c r="E398" t="s">
        <v>2719</v>
      </c>
      <c r="F398" t="s">
        <v>3943</v>
      </c>
      <c r="G398">
        <v>1777</v>
      </c>
      <c r="H398">
        <v>0</v>
      </c>
      <c r="I398">
        <v>0.32</v>
      </c>
      <c r="J398">
        <v>0</v>
      </c>
      <c r="K398">
        <v>1</v>
      </c>
      <c r="L398" t="s">
        <v>2721</v>
      </c>
      <c r="M398" t="s">
        <v>2722</v>
      </c>
      <c r="N398" t="s">
        <v>6770</v>
      </c>
      <c r="O398" t="s">
        <v>37</v>
      </c>
      <c r="P398" t="s">
        <v>64</v>
      </c>
      <c r="Q398" t="s">
        <v>54</v>
      </c>
      <c r="R398" t="s">
        <v>2723</v>
      </c>
      <c r="S398" t="s">
        <v>55</v>
      </c>
      <c r="T398" t="s">
        <v>42</v>
      </c>
      <c r="U398" t="s">
        <v>43</v>
      </c>
      <c r="V398" t="s">
        <v>2724</v>
      </c>
      <c r="W398" t="s">
        <v>2725</v>
      </c>
      <c r="X398" t="s">
        <v>2726</v>
      </c>
      <c r="Y398" t="s">
        <v>43</v>
      </c>
      <c r="Z398" t="s">
        <v>3107</v>
      </c>
      <c r="AA398" t="s">
        <v>43</v>
      </c>
      <c r="AB398" t="s">
        <v>2728</v>
      </c>
      <c r="AC398" s="4" t="e">
        <f>VLOOKUP(Table136[[#This Row],[Capacitance]],Values!A$13:B$50,2,0)</f>
        <v>#N/A</v>
      </c>
      <c r="AE398" s="4" t="str">
        <f>CONCATENATE(Table136[[#This Row],[Capacitance]],Table136[[#This Row],[Stock]])</f>
        <v>1.5ÂuF</v>
      </c>
    </row>
    <row r="399" spans="1:31" hidden="1">
      <c r="A399" t="s">
        <v>2715</v>
      </c>
      <c r="B399" t="s">
        <v>2789</v>
      </c>
      <c r="C399" t="s">
        <v>3423</v>
      </c>
      <c r="D399" t="s">
        <v>3424</v>
      </c>
      <c r="E399" t="s">
        <v>2719</v>
      </c>
      <c r="F399" t="s">
        <v>3275</v>
      </c>
      <c r="G399">
        <v>10503</v>
      </c>
      <c r="H399">
        <v>0</v>
      </c>
      <c r="I399">
        <v>0.41</v>
      </c>
      <c r="J399">
        <v>0</v>
      </c>
      <c r="K399">
        <v>1</v>
      </c>
      <c r="L399" t="s">
        <v>2721</v>
      </c>
      <c r="M399" t="s">
        <v>2722</v>
      </c>
      <c r="N399" t="s">
        <v>6749</v>
      </c>
      <c r="O399" t="s">
        <v>37</v>
      </c>
      <c r="P399" t="s">
        <v>78</v>
      </c>
      <c r="Q399" t="s">
        <v>39</v>
      </c>
      <c r="R399" t="s">
        <v>2723</v>
      </c>
      <c r="S399" t="s">
        <v>41</v>
      </c>
      <c r="T399" t="s">
        <v>42</v>
      </c>
      <c r="U399" t="s">
        <v>43</v>
      </c>
      <c r="V399" t="s">
        <v>2724</v>
      </c>
      <c r="W399" t="s">
        <v>2792</v>
      </c>
      <c r="X399" t="s">
        <v>2726</v>
      </c>
      <c r="Y399" t="s">
        <v>43</v>
      </c>
      <c r="Z399" t="s">
        <v>2727</v>
      </c>
      <c r="AA399" t="s">
        <v>43</v>
      </c>
      <c r="AB399" t="s">
        <v>2728</v>
      </c>
      <c r="AC399" s="4" t="str">
        <f>VLOOKUP(Table136[[#This Row],[Capacitance]],Values!A$13:B$50,2,0)</f>
        <v>STOCK</v>
      </c>
      <c r="AE399" s="4" t="str">
        <f>CONCATENATE(Table136[[#This Row],[Capacitance]],Table136[[#This Row],[Stock]])</f>
        <v>1ÂuF</v>
      </c>
    </row>
    <row r="400" spans="1:31" hidden="1">
      <c r="A400" t="s">
        <v>2715</v>
      </c>
      <c r="B400" t="s">
        <v>2716</v>
      </c>
      <c r="C400" t="s">
        <v>3946</v>
      </c>
      <c r="D400" t="s">
        <v>3947</v>
      </c>
      <c r="E400" t="s">
        <v>2719</v>
      </c>
      <c r="F400" t="s">
        <v>3660</v>
      </c>
      <c r="G400">
        <v>1870</v>
      </c>
      <c r="H400">
        <v>0</v>
      </c>
      <c r="I400">
        <v>0.33</v>
      </c>
      <c r="J400">
        <v>0</v>
      </c>
      <c r="K400">
        <v>1</v>
      </c>
      <c r="L400" t="s">
        <v>2721</v>
      </c>
      <c r="M400" t="s">
        <v>2722</v>
      </c>
      <c r="N400" t="s">
        <v>6768</v>
      </c>
      <c r="O400" t="s">
        <v>37</v>
      </c>
      <c r="P400" t="s">
        <v>78</v>
      </c>
      <c r="Q400" t="s">
        <v>54</v>
      </c>
      <c r="R400" t="s">
        <v>2723</v>
      </c>
      <c r="S400" t="s">
        <v>55</v>
      </c>
      <c r="T400" t="s">
        <v>42</v>
      </c>
      <c r="U400" t="s">
        <v>43</v>
      </c>
      <c r="V400" t="s">
        <v>2724</v>
      </c>
      <c r="W400" t="s">
        <v>2725</v>
      </c>
      <c r="X400" t="s">
        <v>2726</v>
      </c>
      <c r="Y400" t="s">
        <v>43</v>
      </c>
      <c r="Z400" t="s">
        <v>2727</v>
      </c>
      <c r="AA400" t="s">
        <v>43</v>
      </c>
      <c r="AB400" t="s">
        <v>2728</v>
      </c>
      <c r="AC400" s="4" t="e">
        <f>VLOOKUP(Table136[[#This Row],[Capacitance]],Values!A$13:B$50,2,0)</f>
        <v>#N/A</v>
      </c>
      <c r="AE400" s="4" t="str">
        <f>CONCATENATE(Table136[[#This Row],[Capacitance]],Table136[[#This Row],[Stock]])</f>
        <v>0.68ÂuF</v>
      </c>
    </row>
    <row r="401" spans="1:31" hidden="1">
      <c r="A401" t="s">
        <v>2715</v>
      </c>
      <c r="B401" t="s">
        <v>2716</v>
      </c>
      <c r="C401" t="s">
        <v>3948</v>
      </c>
      <c r="D401" t="s">
        <v>3949</v>
      </c>
      <c r="E401" t="s">
        <v>2719</v>
      </c>
      <c r="F401" t="s">
        <v>3289</v>
      </c>
      <c r="G401">
        <v>1558</v>
      </c>
      <c r="H401">
        <v>0</v>
      </c>
      <c r="I401">
        <v>0.33</v>
      </c>
      <c r="J401">
        <v>0</v>
      </c>
      <c r="K401">
        <v>1</v>
      </c>
      <c r="L401" t="s">
        <v>2721</v>
      </c>
      <c r="M401" t="s">
        <v>2722</v>
      </c>
      <c r="N401" t="s">
        <v>6766</v>
      </c>
      <c r="O401" t="s">
        <v>37</v>
      </c>
      <c r="P401" t="s">
        <v>78</v>
      </c>
      <c r="Q401" t="s">
        <v>54</v>
      </c>
      <c r="R401" t="s">
        <v>2723</v>
      </c>
      <c r="S401" t="s">
        <v>55</v>
      </c>
      <c r="T401" t="s">
        <v>42</v>
      </c>
      <c r="U401" t="s">
        <v>43</v>
      </c>
      <c r="V401" t="s">
        <v>2724</v>
      </c>
      <c r="W401" t="s">
        <v>2725</v>
      </c>
      <c r="X401" t="s">
        <v>2726</v>
      </c>
      <c r="Y401" t="s">
        <v>43</v>
      </c>
      <c r="Z401" t="s">
        <v>3107</v>
      </c>
      <c r="AA401" t="s">
        <v>43</v>
      </c>
      <c r="AB401" t="s">
        <v>2728</v>
      </c>
      <c r="AC401" s="4" t="e">
        <f>VLOOKUP(Table136[[#This Row],[Capacitance]],Values!A$13:B$50,2,0)</f>
        <v>#N/A</v>
      </c>
      <c r="AE401" s="4" t="str">
        <f>CONCATENATE(Table136[[#This Row],[Capacitance]],Table136[[#This Row],[Stock]])</f>
        <v>0.47ÂuF</v>
      </c>
    </row>
    <row r="402" spans="1:31" hidden="1">
      <c r="A402" t="s">
        <v>2715</v>
      </c>
      <c r="B402" t="s">
        <v>2716</v>
      </c>
      <c r="C402" t="s">
        <v>3950</v>
      </c>
      <c r="D402" t="s">
        <v>3951</v>
      </c>
      <c r="E402" t="s">
        <v>2719</v>
      </c>
      <c r="F402" t="s">
        <v>3676</v>
      </c>
      <c r="G402">
        <v>1499</v>
      </c>
      <c r="H402">
        <v>0</v>
      </c>
      <c r="I402">
        <v>0.33</v>
      </c>
      <c r="J402">
        <v>0</v>
      </c>
      <c r="K402">
        <v>1</v>
      </c>
      <c r="L402" t="s">
        <v>2721</v>
      </c>
      <c r="M402" t="s">
        <v>2722</v>
      </c>
      <c r="N402" t="s">
        <v>6770</v>
      </c>
      <c r="O402" t="s">
        <v>37</v>
      </c>
      <c r="P402" t="s">
        <v>78</v>
      </c>
      <c r="Q402" t="s">
        <v>54</v>
      </c>
      <c r="R402" t="s">
        <v>2723</v>
      </c>
      <c r="S402" t="s">
        <v>55</v>
      </c>
      <c r="T402" t="s">
        <v>42</v>
      </c>
      <c r="U402" t="s">
        <v>43</v>
      </c>
      <c r="V402" t="s">
        <v>2724</v>
      </c>
      <c r="W402" t="s">
        <v>2725</v>
      </c>
      <c r="X402" t="s">
        <v>2726</v>
      </c>
      <c r="Y402" t="s">
        <v>43</v>
      </c>
      <c r="Z402" t="s">
        <v>2727</v>
      </c>
      <c r="AA402" t="s">
        <v>43</v>
      </c>
      <c r="AB402" t="s">
        <v>2728</v>
      </c>
      <c r="AC402" s="4" t="e">
        <f>VLOOKUP(Table136[[#This Row],[Capacitance]],Values!A$13:B$50,2,0)</f>
        <v>#N/A</v>
      </c>
      <c r="AE402" s="4" t="str">
        <f>CONCATENATE(Table136[[#This Row],[Capacitance]],Table136[[#This Row],[Stock]])</f>
        <v>1.5ÂuF</v>
      </c>
    </row>
    <row r="403" spans="1:31" hidden="1">
      <c r="A403" t="s">
        <v>2715</v>
      </c>
      <c r="B403" t="s">
        <v>2716</v>
      </c>
      <c r="C403" t="s">
        <v>3952</v>
      </c>
      <c r="D403" t="s">
        <v>3953</v>
      </c>
      <c r="E403" t="s">
        <v>2719</v>
      </c>
      <c r="F403" t="s">
        <v>3289</v>
      </c>
      <c r="G403">
        <v>1360</v>
      </c>
      <c r="H403">
        <v>0</v>
      </c>
      <c r="I403">
        <v>0.33</v>
      </c>
      <c r="J403">
        <v>0</v>
      </c>
      <c r="K403">
        <v>1</v>
      </c>
      <c r="L403" t="s">
        <v>2721</v>
      </c>
      <c r="M403" t="s">
        <v>2722</v>
      </c>
      <c r="N403" t="s">
        <v>6766</v>
      </c>
      <c r="O403" t="s">
        <v>37</v>
      </c>
      <c r="P403" t="s">
        <v>78</v>
      </c>
      <c r="Q403" t="s">
        <v>54</v>
      </c>
      <c r="R403" t="s">
        <v>2723</v>
      </c>
      <c r="S403" t="s">
        <v>55</v>
      </c>
      <c r="T403" t="s">
        <v>42</v>
      </c>
      <c r="U403" t="s">
        <v>43</v>
      </c>
      <c r="V403" t="s">
        <v>2724</v>
      </c>
      <c r="W403" t="s">
        <v>2725</v>
      </c>
      <c r="X403" t="s">
        <v>2726</v>
      </c>
      <c r="Y403" t="s">
        <v>43</v>
      </c>
      <c r="Z403" t="s">
        <v>2727</v>
      </c>
      <c r="AA403" t="s">
        <v>43</v>
      </c>
      <c r="AB403" t="s">
        <v>2728</v>
      </c>
      <c r="AC403" s="4" t="e">
        <f>VLOOKUP(Table136[[#This Row],[Capacitance]],Values!A$13:B$50,2,0)</f>
        <v>#N/A</v>
      </c>
      <c r="AE403" s="4" t="str">
        <f>CONCATENATE(Table136[[#This Row],[Capacitance]],Table136[[#This Row],[Stock]])</f>
        <v>0.47ÂuF</v>
      </c>
    </row>
    <row r="404" spans="1:31" hidden="1">
      <c r="A404" t="s">
        <v>2715</v>
      </c>
      <c r="B404" t="s">
        <v>2716</v>
      </c>
      <c r="C404" t="s">
        <v>3954</v>
      </c>
      <c r="D404" t="s">
        <v>3955</v>
      </c>
      <c r="E404" t="s">
        <v>2719</v>
      </c>
      <c r="F404" t="s">
        <v>3956</v>
      </c>
      <c r="G404">
        <v>1825</v>
      </c>
      <c r="H404">
        <v>0</v>
      </c>
      <c r="I404">
        <v>0.34</v>
      </c>
      <c r="J404">
        <v>0</v>
      </c>
      <c r="K404">
        <v>1</v>
      </c>
      <c r="L404" t="s">
        <v>2721</v>
      </c>
      <c r="M404" t="s">
        <v>2722</v>
      </c>
      <c r="N404" t="s">
        <v>6770</v>
      </c>
      <c r="O404" t="s">
        <v>37</v>
      </c>
      <c r="P404" t="s">
        <v>53</v>
      </c>
      <c r="Q404" t="s">
        <v>54</v>
      </c>
      <c r="R404" t="s">
        <v>2723</v>
      </c>
      <c r="S404" t="s">
        <v>55</v>
      </c>
      <c r="T404" t="s">
        <v>42</v>
      </c>
      <c r="U404" t="s">
        <v>43</v>
      </c>
      <c r="V404" t="s">
        <v>2724</v>
      </c>
      <c r="W404" t="s">
        <v>2725</v>
      </c>
      <c r="X404" t="s">
        <v>2726</v>
      </c>
      <c r="Y404" t="s">
        <v>43</v>
      </c>
      <c r="Z404" t="s">
        <v>3107</v>
      </c>
      <c r="AA404" t="s">
        <v>43</v>
      </c>
      <c r="AB404" t="s">
        <v>2728</v>
      </c>
      <c r="AC404" s="4" t="e">
        <f>VLOOKUP(Table136[[#This Row],[Capacitance]],Values!A$13:B$50,2,0)</f>
        <v>#N/A</v>
      </c>
      <c r="AE404" s="4" t="str">
        <f>CONCATENATE(Table136[[#This Row],[Capacitance]],Table136[[#This Row],[Stock]])</f>
        <v>1.5ÂuF</v>
      </c>
    </row>
    <row r="405" spans="1:31" hidden="1">
      <c r="A405" t="s">
        <v>2715</v>
      </c>
      <c r="B405" t="s">
        <v>2716</v>
      </c>
      <c r="C405" t="s">
        <v>3957</v>
      </c>
      <c r="D405" t="s">
        <v>3958</v>
      </c>
      <c r="E405" t="s">
        <v>2719</v>
      </c>
      <c r="F405" t="s">
        <v>3956</v>
      </c>
      <c r="G405">
        <v>1819</v>
      </c>
      <c r="H405">
        <v>0</v>
      </c>
      <c r="I405">
        <v>0.34</v>
      </c>
      <c r="J405">
        <v>0</v>
      </c>
      <c r="K405">
        <v>1</v>
      </c>
      <c r="L405" t="s">
        <v>2721</v>
      </c>
      <c r="M405" t="s">
        <v>2722</v>
      </c>
      <c r="N405" t="s">
        <v>6770</v>
      </c>
      <c r="O405" t="s">
        <v>37</v>
      </c>
      <c r="P405" t="s">
        <v>53</v>
      </c>
      <c r="Q405" t="s">
        <v>54</v>
      </c>
      <c r="R405" t="s">
        <v>2723</v>
      </c>
      <c r="S405" t="s">
        <v>55</v>
      </c>
      <c r="T405" t="s">
        <v>42</v>
      </c>
      <c r="U405" t="s">
        <v>43</v>
      </c>
      <c r="V405" t="s">
        <v>2724</v>
      </c>
      <c r="W405" t="s">
        <v>2725</v>
      </c>
      <c r="X405" t="s">
        <v>2726</v>
      </c>
      <c r="Y405" t="s">
        <v>43</v>
      </c>
      <c r="Z405" t="s">
        <v>2727</v>
      </c>
      <c r="AA405" t="s">
        <v>43</v>
      </c>
      <c r="AB405" t="s">
        <v>2728</v>
      </c>
      <c r="AC405" s="4" t="e">
        <f>VLOOKUP(Table136[[#This Row],[Capacitance]],Values!A$13:B$50,2,0)</f>
        <v>#N/A</v>
      </c>
      <c r="AE405" s="4" t="str">
        <f>CONCATENATE(Table136[[#This Row],[Capacitance]],Table136[[#This Row],[Stock]])</f>
        <v>1.5ÂuF</v>
      </c>
    </row>
    <row r="406" spans="1:31">
      <c r="A406" t="s">
        <v>2715</v>
      </c>
      <c r="B406" t="s">
        <v>2794</v>
      </c>
      <c r="C406" t="s">
        <v>4468</v>
      </c>
      <c r="D406" t="s">
        <v>4469</v>
      </c>
      <c r="E406" t="s">
        <v>2719</v>
      </c>
      <c r="F406" t="s">
        <v>3835</v>
      </c>
      <c r="G406">
        <v>457</v>
      </c>
      <c r="H406">
        <v>0</v>
      </c>
      <c r="I406">
        <v>0.48</v>
      </c>
      <c r="J406">
        <v>0</v>
      </c>
      <c r="K406">
        <v>1</v>
      </c>
      <c r="L406" t="s">
        <v>2721</v>
      </c>
      <c r="M406" t="s">
        <v>2722</v>
      </c>
      <c r="N406" t="s">
        <v>6772</v>
      </c>
      <c r="O406" t="s">
        <v>37</v>
      </c>
      <c r="P406" t="s">
        <v>78</v>
      </c>
      <c r="Q406" t="s">
        <v>39</v>
      </c>
      <c r="R406" t="s">
        <v>2723</v>
      </c>
      <c r="S406" t="s">
        <v>41</v>
      </c>
      <c r="T406" t="s">
        <v>42</v>
      </c>
      <c r="U406" t="s">
        <v>43</v>
      </c>
      <c r="V406" t="s">
        <v>2724</v>
      </c>
      <c r="W406" t="s">
        <v>2798</v>
      </c>
      <c r="X406" t="s">
        <v>2799</v>
      </c>
      <c r="Y406" t="s">
        <v>43</v>
      </c>
      <c r="Z406" t="s">
        <v>2727</v>
      </c>
      <c r="AA406" t="s">
        <v>43</v>
      </c>
      <c r="AB406" t="s">
        <v>2728</v>
      </c>
      <c r="AC406" s="4" t="e">
        <f>VLOOKUP(Table136[[#This Row],[Capacitance]],Values!A$13:B$50,2,0)</f>
        <v>#N/A</v>
      </c>
      <c r="AE406" s="4" t="str">
        <f>CONCATENATE(Table136[[#This Row],[Capacitance]],Table136[[#This Row],[Stock]])</f>
        <v>3.3ÂuF</v>
      </c>
    </row>
    <row r="407" spans="1:31" hidden="1">
      <c r="A407" t="s">
        <v>2793</v>
      </c>
      <c r="B407" t="s">
        <v>2716</v>
      </c>
      <c r="C407" t="s">
        <v>3961</v>
      </c>
      <c r="D407" t="s">
        <v>3962</v>
      </c>
      <c r="E407" t="s">
        <v>2719</v>
      </c>
      <c r="F407" t="s">
        <v>3963</v>
      </c>
      <c r="G407">
        <v>1275</v>
      </c>
      <c r="H407">
        <v>0</v>
      </c>
      <c r="I407">
        <v>0.34</v>
      </c>
      <c r="J407">
        <v>0</v>
      </c>
      <c r="K407">
        <v>1</v>
      </c>
      <c r="L407" t="s">
        <v>2721</v>
      </c>
      <c r="M407" t="s">
        <v>2722</v>
      </c>
      <c r="N407" t="s">
        <v>6754</v>
      </c>
      <c r="O407" t="s">
        <v>37</v>
      </c>
      <c r="P407" t="s">
        <v>178</v>
      </c>
      <c r="Q407" t="s">
        <v>39</v>
      </c>
      <c r="R407" t="s">
        <v>2723</v>
      </c>
      <c r="S407" t="s">
        <v>41</v>
      </c>
      <c r="T407" t="s">
        <v>42</v>
      </c>
      <c r="U407" t="s">
        <v>43</v>
      </c>
      <c r="V407" t="s">
        <v>2724</v>
      </c>
      <c r="W407" t="s">
        <v>2725</v>
      </c>
      <c r="X407" t="s">
        <v>2726</v>
      </c>
      <c r="Y407" t="s">
        <v>43</v>
      </c>
      <c r="Z407" t="s">
        <v>2727</v>
      </c>
      <c r="AA407" t="s">
        <v>43</v>
      </c>
      <c r="AB407" t="s">
        <v>2728</v>
      </c>
      <c r="AC407" s="4" t="e">
        <f>VLOOKUP(Table136[[#This Row],[Capacitance]],Values!A$13:B$50,2,0)</f>
        <v>#N/A</v>
      </c>
      <c r="AE407" s="4" t="str">
        <f>CONCATENATE(Table136[[#This Row],[Capacitance]],Table136[[#This Row],[Stock]])</f>
        <v>0.015ÂuF</v>
      </c>
    </row>
    <row r="408" spans="1:31" hidden="1">
      <c r="A408" t="s">
        <v>2793</v>
      </c>
      <c r="B408" t="s">
        <v>2716</v>
      </c>
      <c r="C408" t="s">
        <v>3964</v>
      </c>
      <c r="D408" t="s">
        <v>3965</v>
      </c>
      <c r="E408" t="s">
        <v>2719</v>
      </c>
      <c r="F408" t="s">
        <v>2972</v>
      </c>
      <c r="G408">
        <v>2513</v>
      </c>
      <c r="H408">
        <v>0</v>
      </c>
      <c r="I408">
        <v>0.35</v>
      </c>
      <c r="J408">
        <v>0</v>
      </c>
      <c r="K408">
        <v>1</v>
      </c>
      <c r="L408" t="s">
        <v>2721</v>
      </c>
      <c r="M408" t="s">
        <v>2722</v>
      </c>
      <c r="N408" t="s">
        <v>282</v>
      </c>
      <c r="O408" t="s">
        <v>72</v>
      </c>
      <c r="P408" t="s">
        <v>178</v>
      </c>
      <c r="Q408" t="s">
        <v>73</v>
      </c>
      <c r="R408" t="s">
        <v>2723</v>
      </c>
      <c r="S408" t="s">
        <v>41</v>
      </c>
      <c r="T408" t="s">
        <v>42</v>
      </c>
      <c r="U408" t="s">
        <v>43</v>
      </c>
      <c r="V408" t="s">
        <v>2724</v>
      </c>
      <c r="W408" t="s">
        <v>2725</v>
      </c>
      <c r="X408" t="s">
        <v>2726</v>
      </c>
      <c r="Y408" t="s">
        <v>43</v>
      </c>
      <c r="Z408" t="s">
        <v>3107</v>
      </c>
      <c r="AA408" t="s">
        <v>43</v>
      </c>
      <c r="AB408" t="s">
        <v>2728</v>
      </c>
      <c r="AC408" s="4" t="e">
        <f>VLOOKUP(Table136[[#This Row],[Capacitance]],Values!A$13:B$50,2,0)</f>
        <v>#N/A</v>
      </c>
      <c r="AE408" s="4" t="str">
        <f>CONCATENATE(Table136[[#This Row],[Capacitance]],Table136[[#This Row],[Stock]])</f>
        <v>1200pF</v>
      </c>
    </row>
    <row r="409" spans="1:31" hidden="1">
      <c r="A409" t="s">
        <v>2793</v>
      </c>
      <c r="B409" t="s">
        <v>2716</v>
      </c>
      <c r="C409" t="s">
        <v>3966</v>
      </c>
      <c r="D409" t="s">
        <v>3967</v>
      </c>
      <c r="E409" t="s">
        <v>2719</v>
      </c>
      <c r="F409" t="s">
        <v>3968</v>
      </c>
      <c r="G409">
        <v>1864</v>
      </c>
      <c r="H409">
        <v>0</v>
      </c>
      <c r="I409">
        <v>0.35</v>
      </c>
      <c r="J409">
        <v>0</v>
      </c>
      <c r="K409">
        <v>1</v>
      </c>
      <c r="L409" t="s">
        <v>2721</v>
      </c>
      <c r="M409" t="s">
        <v>2722</v>
      </c>
      <c r="N409" t="s">
        <v>95</v>
      </c>
      <c r="O409" t="s">
        <v>37</v>
      </c>
      <c r="P409" t="s">
        <v>178</v>
      </c>
      <c r="Q409" t="s">
        <v>39</v>
      </c>
      <c r="R409" t="s">
        <v>2723</v>
      </c>
      <c r="S409" t="s">
        <v>41</v>
      </c>
      <c r="T409" t="s">
        <v>42</v>
      </c>
      <c r="U409" t="s">
        <v>43</v>
      </c>
      <c r="V409" t="s">
        <v>2724</v>
      </c>
      <c r="W409" t="s">
        <v>2725</v>
      </c>
      <c r="X409" t="s">
        <v>2726</v>
      </c>
      <c r="Y409" t="s">
        <v>43</v>
      </c>
      <c r="Z409" t="s">
        <v>3107</v>
      </c>
      <c r="AA409" t="s">
        <v>43</v>
      </c>
      <c r="AB409" t="s">
        <v>2728</v>
      </c>
      <c r="AC409" s="4" t="e">
        <f>VLOOKUP(Table136[[#This Row],[Capacitance]],Values!A$13:B$50,2,0)</f>
        <v>#N/A</v>
      </c>
      <c r="AE409" s="4" t="str">
        <f>CONCATENATE(Table136[[#This Row],[Capacitance]],Table136[[#This Row],[Stock]])</f>
        <v>6800pF</v>
      </c>
    </row>
    <row r="410" spans="1:31" hidden="1">
      <c r="A410" t="s">
        <v>2715</v>
      </c>
      <c r="B410" t="s">
        <v>2789</v>
      </c>
      <c r="C410" t="s">
        <v>3437</v>
      </c>
      <c r="D410" t="s">
        <v>3438</v>
      </c>
      <c r="E410" t="s">
        <v>2719</v>
      </c>
      <c r="F410" t="s">
        <v>3275</v>
      </c>
      <c r="G410">
        <v>2537</v>
      </c>
      <c r="H410">
        <v>0</v>
      </c>
      <c r="I410">
        <v>0.41</v>
      </c>
      <c r="J410">
        <v>0</v>
      </c>
      <c r="K410">
        <v>1</v>
      </c>
      <c r="L410" t="s">
        <v>2721</v>
      </c>
      <c r="M410" t="s">
        <v>2722</v>
      </c>
      <c r="N410" t="s">
        <v>6749</v>
      </c>
      <c r="O410" t="s">
        <v>37</v>
      </c>
      <c r="P410" t="s">
        <v>78</v>
      </c>
      <c r="Q410" t="s">
        <v>39</v>
      </c>
      <c r="R410" t="s">
        <v>2723</v>
      </c>
      <c r="S410" t="s">
        <v>41</v>
      </c>
      <c r="T410" t="s">
        <v>42</v>
      </c>
      <c r="U410" t="s">
        <v>43</v>
      </c>
      <c r="V410" t="s">
        <v>2724</v>
      </c>
      <c r="W410" t="s">
        <v>2792</v>
      </c>
      <c r="X410" t="s">
        <v>2726</v>
      </c>
      <c r="Y410" t="s">
        <v>43</v>
      </c>
      <c r="Z410" t="s">
        <v>3107</v>
      </c>
      <c r="AA410" t="s">
        <v>43</v>
      </c>
      <c r="AB410" t="s">
        <v>2728</v>
      </c>
      <c r="AC410" s="4" t="str">
        <f>VLOOKUP(Table136[[#This Row],[Capacitance]],Values!A$13:B$50,2,0)</f>
        <v>STOCK</v>
      </c>
      <c r="AE410" s="4" t="str">
        <f>CONCATENATE(Table136[[#This Row],[Capacitance]],Table136[[#This Row],[Stock]])</f>
        <v>1ÂuF</v>
      </c>
    </row>
    <row r="411" spans="1:31" hidden="1">
      <c r="A411" t="s">
        <v>2715</v>
      </c>
      <c r="B411" t="s">
        <v>2716</v>
      </c>
      <c r="C411" t="s">
        <v>3969</v>
      </c>
      <c r="D411" t="s">
        <v>3970</v>
      </c>
      <c r="E411" t="s">
        <v>2719</v>
      </c>
      <c r="F411" t="s">
        <v>3971</v>
      </c>
      <c r="G411">
        <v>1976</v>
      </c>
      <c r="H411">
        <v>0</v>
      </c>
      <c r="I411">
        <v>0.4</v>
      </c>
      <c r="J411">
        <v>0</v>
      </c>
      <c r="K411">
        <v>1</v>
      </c>
      <c r="L411" t="s">
        <v>2721</v>
      </c>
      <c r="M411" t="s">
        <v>2722</v>
      </c>
      <c r="N411" t="s">
        <v>6768</v>
      </c>
      <c r="O411" t="s">
        <v>37</v>
      </c>
      <c r="P411" t="s">
        <v>83</v>
      </c>
      <c r="Q411" t="s">
        <v>39</v>
      </c>
      <c r="R411" t="s">
        <v>2723</v>
      </c>
      <c r="S411" t="s">
        <v>41</v>
      </c>
      <c r="T411" t="s">
        <v>42</v>
      </c>
      <c r="U411" t="s">
        <v>43</v>
      </c>
      <c r="V411" t="s">
        <v>2724</v>
      </c>
      <c r="W411" t="s">
        <v>2725</v>
      </c>
      <c r="X411" t="s">
        <v>2726</v>
      </c>
      <c r="Y411" t="s">
        <v>43</v>
      </c>
      <c r="Z411" t="s">
        <v>3107</v>
      </c>
      <c r="AA411" t="s">
        <v>43</v>
      </c>
      <c r="AB411" t="s">
        <v>2728</v>
      </c>
      <c r="AC411" s="4" t="e">
        <f>VLOOKUP(Table136[[#This Row],[Capacitance]],Values!A$13:B$50,2,0)</f>
        <v>#N/A</v>
      </c>
      <c r="AE411" s="4" t="str">
        <f>CONCATENATE(Table136[[#This Row],[Capacitance]],Table136[[#This Row],[Stock]])</f>
        <v>0.68ÂuF</v>
      </c>
    </row>
    <row r="412" spans="1:31" hidden="1">
      <c r="A412" t="s">
        <v>2715</v>
      </c>
      <c r="B412" t="s">
        <v>2789</v>
      </c>
      <c r="C412" t="s">
        <v>3749</v>
      </c>
      <c r="D412" t="s">
        <v>3750</v>
      </c>
      <c r="E412" t="s">
        <v>2719</v>
      </c>
      <c r="F412" t="s">
        <v>3275</v>
      </c>
      <c r="G412">
        <v>1505</v>
      </c>
      <c r="H412">
        <v>0</v>
      </c>
      <c r="I412">
        <v>0.41</v>
      </c>
      <c r="J412">
        <v>0</v>
      </c>
      <c r="K412">
        <v>1</v>
      </c>
      <c r="L412" t="s">
        <v>2721</v>
      </c>
      <c r="M412" t="s">
        <v>2722</v>
      </c>
      <c r="N412" t="s">
        <v>6749</v>
      </c>
      <c r="O412" t="s">
        <v>37</v>
      </c>
      <c r="P412" t="s">
        <v>78</v>
      </c>
      <c r="Q412" t="s">
        <v>54</v>
      </c>
      <c r="R412" t="s">
        <v>2723</v>
      </c>
      <c r="S412" t="s">
        <v>55</v>
      </c>
      <c r="T412" t="s">
        <v>42</v>
      </c>
      <c r="U412" t="s">
        <v>43</v>
      </c>
      <c r="V412" t="s">
        <v>2724</v>
      </c>
      <c r="W412" t="s">
        <v>2880</v>
      </c>
      <c r="X412" t="s">
        <v>2726</v>
      </c>
      <c r="Y412" t="s">
        <v>43</v>
      </c>
      <c r="Z412" t="s">
        <v>3107</v>
      </c>
      <c r="AA412" t="s">
        <v>43</v>
      </c>
      <c r="AB412" t="s">
        <v>2728</v>
      </c>
      <c r="AC412" s="4" t="str">
        <f>VLOOKUP(Table136[[#This Row],[Capacitance]],Values!A$13:B$50,2,0)</f>
        <v>STOCK</v>
      </c>
      <c r="AE412" s="4" t="str">
        <f>CONCATENATE(Table136[[#This Row],[Capacitance]],Table136[[#This Row],[Stock]])</f>
        <v>1ÂuF</v>
      </c>
    </row>
    <row r="413" spans="1:31" hidden="1">
      <c r="A413" t="s">
        <v>2715</v>
      </c>
      <c r="B413" t="s">
        <v>2789</v>
      </c>
      <c r="C413" t="s">
        <v>3974</v>
      </c>
      <c r="D413" t="s">
        <v>3975</v>
      </c>
      <c r="E413" t="s">
        <v>2719</v>
      </c>
      <c r="F413" t="s">
        <v>2977</v>
      </c>
      <c r="G413">
        <v>1801</v>
      </c>
      <c r="H413">
        <v>0</v>
      </c>
      <c r="I413">
        <v>0.4</v>
      </c>
      <c r="J413">
        <v>0</v>
      </c>
      <c r="K413">
        <v>1</v>
      </c>
      <c r="L413" t="s">
        <v>2721</v>
      </c>
      <c r="M413" t="s">
        <v>2722</v>
      </c>
      <c r="N413" t="s">
        <v>789</v>
      </c>
      <c r="O413" t="s">
        <v>72</v>
      </c>
      <c r="P413" t="s">
        <v>38</v>
      </c>
      <c r="Q413" t="s">
        <v>73</v>
      </c>
      <c r="R413" t="s">
        <v>2723</v>
      </c>
      <c r="S413" t="s">
        <v>41</v>
      </c>
      <c r="T413" t="s">
        <v>42</v>
      </c>
      <c r="U413" t="s">
        <v>43</v>
      </c>
      <c r="V413" t="s">
        <v>2724</v>
      </c>
      <c r="W413" t="s">
        <v>2880</v>
      </c>
      <c r="X413" t="s">
        <v>2726</v>
      </c>
      <c r="Y413" t="s">
        <v>43</v>
      </c>
      <c r="Z413" t="s">
        <v>3107</v>
      </c>
      <c r="AA413" t="s">
        <v>43</v>
      </c>
      <c r="AB413" t="s">
        <v>2728</v>
      </c>
      <c r="AC413" s="4" t="e">
        <f>VLOOKUP(Table136[[#This Row],[Capacitance]],Values!A$13:B$50,2,0)</f>
        <v>#N/A</v>
      </c>
      <c r="AE413" s="4" t="str">
        <f>CONCATENATE(Table136[[#This Row],[Capacitance]],Table136[[#This Row],[Stock]])</f>
        <v>2700pF</v>
      </c>
    </row>
    <row r="414" spans="1:31" hidden="1">
      <c r="A414" t="s">
        <v>2715</v>
      </c>
      <c r="B414" t="s">
        <v>2876</v>
      </c>
      <c r="C414" t="s">
        <v>3982</v>
      </c>
      <c r="D414" t="s">
        <v>3983</v>
      </c>
      <c r="E414" t="s">
        <v>2719</v>
      </c>
      <c r="F414" t="s">
        <v>3275</v>
      </c>
      <c r="G414">
        <v>1256</v>
      </c>
      <c r="H414">
        <v>0</v>
      </c>
      <c r="I414">
        <v>0.4</v>
      </c>
      <c r="J414">
        <v>0</v>
      </c>
      <c r="K414">
        <v>1</v>
      </c>
      <c r="L414" t="s">
        <v>2721</v>
      </c>
      <c r="M414" t="s">
        <v>2722</v>
      </c>
      <c r="N414" t="s">
        <v>6749</v>
      </c>
      <c r="O414" t="s">
        <v>37</v>
      </c>
      <c r="P414" t="s">
        <v>78</v>
      </c>
      <c r="Q414" t="s">
        <v>54</v>
      </c>
      <c r="R414" t="s">
        <v>2723</v>
      </c>
      <c r="S414" t="s">
        <v>55</v>
      </c>
      <c r="T414" t="s">
        <v>42</v>
      </c>
      <c r="U414" t="s">
        <v>43</v>
      </c>
      <c r="V414" t="s">
        <v>2724</v>
      </c>
      <c r="W414" t="s">
        <v>2880</v>
      </c>
      <c r="X414" t="s">
        <v>2726</v>
      </c>
      <c r="Y414" t="s">
        <v>43</v>
      </c>
      <c r="Z414" t="s">
        <v>2727</v>
      </c>
      <c r="AA414" t="s">
        <v>43</v>
      </c>
      <c r="AB414" t="s">
        <v>2728</v>
      </c>
      <c r="AC414" s="4" t="str">
        <f>VLOOKUP(Table136[[#This Row],[Capacitance]],Values!A$13:B$50,2,0)</f>
        <v>STOCK</v>
      </c>
      <c r="AE414" s="4" t="str">
        <f>CONCATENATE(Table136[[#This Row],[Capacitance]],Table136[[#This Row],[Stock]])</f>
        <v>1ÂuF</v>
      </c>
    </row>
    <row r="415" spans="1:31" hidden="1">
      <c r="A415" t="s">
        <v>2715</v>
      </c>
      <c r="B415" t="s">
        <v>2716</v>
      </c>
      <c r="C415" t="s">
        <v>4208</v>
      </c>
      <c r="D415" t="s">
        <v>4209</v>
      </c>
      <c r="E415" t="s">
        <v>2719</v>
      </c>
      <c r="F415" t="s">
        <v>3275</v>
      </c>
      <c r="G415">
        <v>776</v>
      </c>
      <c r="H415">
        <v>0</v>
      </c>
      <c r="I415">
        <v>0.32</v>
      </c>
      <c r="J415">
        <v>0</v>
      </c>
      <c r="K415">
        <v>1</v>
      </c>
      <c r="L415" t="s">
        <v>2721</v>
      </c>
      <c r="M415" t="s">
        <v>2722</v>
      </c>
      <c r="N415" t="s">
        <v>6749</v>
      </c>
      <c r="O415" t="s">
        <v>37</v>
      </c>
      <c r="P415" t="s">
        <v>78</v>
      </c>
      <c r="Q415" t="s">
        <v>54</v>
      </c>
      <c r="R415" t="s">
        <v>2723</v>
      </c>
      <c r="S415" t="s">
        <v>55</v>
      </c>
      <c r="T415" t="s">
        <v>42</v>
      </c>
      <c r="U415" t="s">
        <v>43</v>
      </c>
      <c r="V415" t="s">
        <v>2724</v>
      </c>
      <c r="W415" t="s">
        <v>2725</v>
      </c>
      <c r="X415" t="s">
        <v>2726</v>
      </c>
      <c r="Y415" t="s">
        <v>43</v>
      </c>
      <c r="Z415" t="s">
        <v>2727</v>
      </c>
      <c r="AA415" t="s">
        <v>43</v>
      </c>
      <c r="AB415" t="s">
        <v>2728</v>
      </c>
      <c r="AC415" s="4" t="str">
        <f>VLOOKUP(Table136[[#This Row],[Capacitance]],Values!A$13:B$50,2,0)</f>
        <v>STOCK</v>
      </c>
      <c r="AE415" s="4" t="str">
        <f>CONCATENATE(Table136[[#This Row],[Capacitance]],Table136[[#This Row],[Stock]])</f>
        <v>1ÂuF</v>
      </c>
    </row>
    <row r="416" spans="1:31" hidden="1">
      <c r="A416" t="s">
        <v>2715</v>
      </c>
      <c r="B416" t="s">
        <v>2716</v>
      </c>
      <c r="C416" t="s">
        <v>4313</v>
      </c>
      <c r="D416" t="s">
        <v>4314</v>
      </c>
      <c r="E416" t="s">
        <v>2719</v>
      </c>
      <c r="F416" t="s">
        <v>3275</v>
      </c>
      <c r="G416">
        <v>426</v>
      </c>
      <c r="H416">
        <v>0</v>
      </c>
      <c r="I416">
        <v>0.33</v>
      </c>
      <c r="J416">
        <v>0</v>
      </c>
      <c r="K416">
        <v>1</v>
      </c>
      <c r="L416" t="s">
        <v>2721</v>
      </c>
      <c r="M416" t="s">
        <v>2722</v>
      </c>
      <c r="N416" t="s">
        <v>6749</v>
      </c>
      <c r="O416" t="s">
        <v>37</v>
      </c>
      <c r="P416" t="s">
        <v>78</v>
      </c>
      <c r="Q416" t="s">
        <v>54</v>
      </c>
      <c r="R416" t="s">
        <v>2723</v>
      </c>
      <c r="S416" t="s">
        <v>55</v>
      </c>
      <c r="T416" t="s">
        <v>42</v>
      </c>
      <c r="U416" t="s">
        <v>43</v>
      </c>
      <c r="V416" t="s">
        <v>2724</v>
      </c>
      <c r="W416" t="s">
        <v>2725</v>
      </c>
      <c r="X416" t="s">
        <v>2726</v>
      </c>
      <c r="Y416" t="s">
        <v>43</v>
      </c>
      <c r="Z416" t="s">
        <v>3107</v>
      </c>
      <c r="AA416" t="s">
        <v>43</v>
      </c>
      <c r="AB416" t="s">
        <v>2728</v>
      </c>
      <c r="AC416" s="4" t="str">
        <f>VLOOKUP(Table136[[#This Row],[Capacitance]],Values!A$13:B$50,2,0)</f>
        <v>STOCK</v>
      </c>
      <c r="AE416" s="4" t="str">
        <f>CONCATENATE(Table136[[#This Row],[Capacitance]],Table136[[#This Row],[Stock]])</f>
        <v>1ÂuF</v>
      </c>
    </row>
    <row r="417" spans="1:31" hidden="1">
      <c r="A417" t="s">
        <v>2715</v>
      </c>
      <c r="B417" t="s">
        <v>2716</v>
      </c>
      <c r="C417" t="s">
        <v>3276</v>
      </c>
      <c r="D417" t="s">
        <v>3277</v>
      </c>
      <c r="E417" t="s">
        <v>2719</v>
      </c>
      <c r="F417" t="s">
        <v>3278</v>
      </c>
      <c r="G417">
        <v>2126</v>
      </c>
      <c r="H417">
        <v>0</v>
      </c>
      <c r="I417">
        <v>0.32</v>
      </c>
      <c r="J417">
        <v>0</v>
      </c>
      <c r="K417">
        <v>1</v>
      </c>
      <c r="L417" t="s">
        <v>2721</v>
      </c>
      <c r="M417" t="s">
        <v>2722</v>
      </c>
      <c r="N417" t="s">
        <v>6749</v>
      </c>
      <c r="O417" t="s">
        <v>37</v>
      </c>
      <c r="P417" t="s">
        <v>64</v>
      </c>
      <c r="Q417" t="s">
        <v>54</v>
      </c>
      <c r="R417" t="s">
        <v>2723</v>
      </c>
      <c r="S417" t="s">
        <v>55</v>
      </c>
      <c r="T417" t="s">
        <v>42</v>
      </c>
      <c r="U417" t="s">
        <v>43</v>
      </c>
      <c r="V417" t="s">
        <v>2724</v>
      </c>
      <c r="W417" t="s">
        <v>2725</v>
      </c>
      <c r="X417" t="s">
        <v>2726</v>
      </c>
      <c r="Y417" t="s">
        <v>43</v>
      </c>
      <c r="Z417" t="s">
        <v>3107</v>
      </c>
      <c r="AA417" t="s">
        <v>43</v>
      </c>
      <c r="AB417" t="s">
        <v>2728</v>
      </c>
      <c r="AC417" s="4" t="str">
        <f>VLOOKUP(Table136[[#This Row],[Capacitance]],Values!A$13:B$50,2,0)</f>
        <v>STOCK</v>
      </c>
      <c r="AE417" s="4" t="str">
        <f>CONCATENATE(Table136[[#This Row],[Capacitance]],Table136[[#This Row],[Stock]])</f>
        <v>1ÂuF</v>
      </c>
    </row>
    <row r="418" spans="1:31" hidden="1">
      <c r="A418" t="s">
        <v>2715</v>
      </c>
      <c r="B418" t="s">
        <v>2789</v>
      </c>
      <c r="C418" t="s">
        <v>2892</v>
      </c>
      <c r="D418" t="s">
        <v>2893</v>
      </c>
      <c r="E418" t="s">
        <v>2719</v>
      </c>
      <c r="F418" t="s">
        <v>2894</v>
      </c>
      <c r="G418">
        <v>1196</v>
      </c>
      <c r="H418">
        <v>0</v>
      </c>
      <c r="I418">
        <v>0.4</v>
      </c>
      <c r="J418">
        <v>0</v>
      </c>
      <c r="K418">
        <v>1</v>
      </c>
      <c r="L418" t="s">
        <v>2721</v>
      </c>
      <c r="M418" t="s">
        <v>2722</v>
      </c>
      <c r="N418" t="s">
        <v>430</v>
      </c>
      <c r="O418" t="s">
        <v>72</v>
      </c>
      <c r="P418" t="s">
        <v>38</v>
      </c>
      <c r="Q418" t="s">
        <v>73</v>
      </c>
      <c r="R418" t="s">
        <v>2723</v>
      </c>
      <c r="S418" t="s">
        <v>41</v>
      </c>
      <c r="T418" t="s">
        <v>42</v>
      </c>
      <c r="U418" t="s">
        <v>43</v>
      </c>
      <c r="V418" t="s">
        <v>2724</v>
      </c>
      <c r="W418" t="s">
        <v>2792</v>
      </c>
      <c r="X418" t="s">
        <v>2726</v>
      </c>
      <c r="Y418" t="s">
        <v>43</v>
      </c>
      <c r="Z418" t="s">
        <v>2727</v>
      </c>
      <c r="AA418" t="s">
        <v>43</v>
      </c>
      <c r="AB418" t="s">
        <v>2728</v>
      </c>
      <c r="AC418" s="4" t="e">
        <f>VLOOKUP(Table136[[#This Row],[Capacitance]],Values!A$13:B$50,2,0)</f>
        <v>#N/A</v>
      </c>
      <c r="AE418" s="4" t="str">
        <f>CONCATENATE(Table136[[#This Row],[Capacitance]],Table136[[#This Row],[Stock]])</f>
        <v>5600pF</v>
      </c>
    </row>
    <row r="419" spans="1:31" hidden="1">
      <c r="A419" t="s">
        <v>2793</v>
      </c>
      <c r="B419" t="s">
        <v>2789</v>
      </c>
      <c r="C419" t="s">
        <v>2895</v>
      </c>
      <c r="D419" t="s">
        <v>2896</v>
      </c>
      <c r="E419" t="s">
        <v>2719</v>
      </c>
      <c r="F419" t="s">
        <v>2897</v>
      </c>
      <c r="G419">
        <v>2132</v>
      </c>
      <c r="H419">
        <v>0</v>
      </c>
      <c r="I419">
        <v>0.41</v>
      </c>
      <c r="J419">
        <v>0</v>
      </c>
      <c r="K419">
        <v>1</v>
      </c>
      <c r="L419" t="s">
        <v>2721</v>
      </c>
      <c r="M419" t="s">
        <v>2722</v>
      </c>
      <c r="N419" t="s">
        <v>230</v>
      </c>
      <c r="O419" t="s">
        <v>72</v>
      </c>
      <c r="P419" t="s">
        <v>178</v>
      </c>
      <c r="Q419" t="s">
        <v>73</v>
      </c>
      <c r="R419" t="s">
        <v>2723</v>
      </c>
      <c r="S419" t="s">
        <v>41</v>
      </c>
      <c r="T419" t="s">
        <v>42</v>
      </c>
      <c r="U419" t="s">
        <v>43</v>
      </c>
      <c r="V419" t="s">
        <v>2724</v>
      </c>
      <c r="W419" t="s">
        <v>2792</v>
      </c>
      <c r="X419" t="s">
        <v>2726</v>
      </c>
      <c r="Y419" t="s">
        <v>43</v>
      </c>
      <c r="Z419" t="s">
        <v>2727</v>
      </c>
      <c r="AA419" t="s">
        <v>43</v>
      </c>
      <c r="AB419" t="s">
        <v>2728</v>
      </c>
      <c r="AC419" s="4" t="e">
        <f>VLOOKUP(Table136[[#This Row],[Capacitance]],Values!A$13:B$50,2,0)</f>
        <v>#N/A</v>
      </c>
      <c r="AE419" s="4" t="str">
        <f>CONCATENATE(Table136[[#This Row],[Capacitance]],Table136[[#This Row],[Stock]])</f>
        <v>1500pF</v>
      </c>
    </row>
    <row r="420" spans="1:31" hidden="1">
      <c r="A420" t="s">
        <v>2793</v>
      </c>
      <c r="B420" t="s">
        <v>2789</v>
      </c>
      <c r="C420" t="s">
        <v>2898</v>
      </c>
      <c r="D420" t="s">
        <v>2899</v>
      </c>
      <c r="E420" t="s">
        <v>2719</v>
      </c>
      <c r="F420" t="s">
        <v>2900</v>
      </c>
      <c r="G420">
        <v>1752</v>
      </c>
      <c r="H420">
        <v>0</v>
      </c>
      <c r="I420">
        <v>0.41</v>
      </c>
      <c r="J420">
        <v>0</v>
      </c>
      <c r="K420">
        <v>1</v>
      </c>
      <c r="L420" t="s">
        <v>2721</v>
      </c>
      <c r="M420" t="s">
        <v>2722</v>
      </c>
      <c r="N420" t="s">
        <v>789</v>
      </c>
      <c r="O420" t="s">
        <v>72</v>
      </c>
      <c r="P420" t="s">
        <v>178</v>
      </c>
      <c r="Q420" t="s">
        <v>73</v>
      </c>
      <c r="R420" t="s">
        <v>2723</v>
      </c>
      <c r="S420" t="s">
        <v>41</v>
      </c>
      <c r="T420" t="s">
        <v>42</v>
      </c>
      <c r="U420" t="s">
        <v>43</v>
      </c>
      <c r="V420" t="s">
        <v>2724</v>
      </c>
      <c r="W420" t="s">
        <v>2792</v>
      </c>
      <c r="X420" t="s">
        <v>2726</v>
      </c>
      <c r="Y420" t="s">
        <v>43</v>
      </c>
      <c r="Z420" t="s">
        <v>2727</v>
      </c>
      <c r="AA420" t="s">
        <v>43</v>
      </c>
      <c r="AB420" t="s">
        <v>2728</v>
      </c>
      <c r="AC420" s="4" t="e">
        <f>VLOOKUP(Table136[[#This Row],[Capacitance]],Values!A$13:B$50,2,0)</f>
        <v>#N/A</v>
      </c>
      <c r="AE420" s="4" t="str">
        <f>CONCATENATE(Table136[[#This Row],[Capacitance]],Table136[[#This Row],[Stock]])</f>
        <v>2700pF</v>
      </c>
    </row>
    <row r="421" spans="1:31" hidden="1">
      <c r="A421" t="s">
        <v>2793</v>
      </c>
      <c r="B421" t="s">
        <v>2716</v>
      </c>
      <c r="C421" t="s">
        <v>3984</v>
      </c>
      <c r="D421" t="s">
        <v>3985</v>
      </c>
      <c r="E421" t="s">
        <v>2719</v>
      </c>
      <c r="F421" t="s">
        <v>3724</v>
      </c>
      <c r="G421">
        <v>1708</v>
      </c>
      <c r="H421">
        <v>0</v>
      </c>
      <c r="I421">
        <v>0.41</v>
      </c>
      <c r="J421">
        <v>0</v>
      </c>
      <c r="K421">
        <v>1</v>
      </c>
      <c r="L421" t="s">
        <v>2721</v>
      </c>
      <c r="M421" t="s">
        <v>2722</v>
      </c>
      <c r="N421" t="s">
        <v>6758</v>
      </c>
      <c r="O421" t="s">
        <v>37</v>
      </c>
      <c r="P421" t="s">
        <v>178</v>
      </c>
      <c r="Q421" t="s">
        <v>1060</v>
      </c>
      <c r="R421" t="s">
        <v>2723</v>
      </c>
      <c r="S421" t="s">
        <v>41</v>
      </c>
      <c r="T421" t="s">
        <v>42</v>
      </c>
      <c r="U421" t="s">
        <v>43</v>
      </c>
      <c r="V421" t="s">
        <v>2724</v>
      </c>
      <c r="W421" t="s">
        <v>2725</v>
      </c>
      <c r="X421" t="s">
        <v>2726</v>
      </c>
      <c r="Y421" t="s">
        <v>43</v>
      </c>
      <c r="Z421" t="s">
        <v>3107</v>
      </c>
      <c r="AA421" t="s">
        <v>43</v>
      </c>
      <c r="AB421" t="s">
        <v>2728</v>
      </c>
      <c r="AC421" s="4" t="e">
        <f>VLOOKUP(Table136[[#This Row],[Capacitance]],Values!A$13:B$50,2,0)</f>
        <v>#N/A</v>
      </c>
      <c r="AE421" s="4" t="str">
        <f>CONCATENATE(Table136[[#This Row],[Capacitance]],Table136[[#This Row],[Stock]])</f>
        <v>0.033ÂuF</v>
      </c>
    </row>
    <row r="422" spans="1:31" hidden="1">
      <c r="A422" t="s">
        <v>2715</v>
      </c>
      <c r="B422" t="s">
        <v>2716</v>
      </c>
      <c r="C422" t="s">
        <v>3316</v>
      </c>
      <c r="D422" t="s">
        <v>3317</v>
      </c>
      <c r="E422" t="s">
        <v>2719</v>
      </c>
      <c r="F422" t="s">
        <v>3278</v>
      </c>
      <c r="G422">
        <v>1434</v>
      </c>
      <c r="H422">
        <v>0</v>
      </c>
      <c r="I422">
        <v>0.33</v>
      </c>
      <c r="J422">
        <v>0</v>
      </c>
      <c r="K422">
        <v>1</v>
      </c>
      <c r="L422" t="s">
        <v>2721</v>
      </c>
      <c r="M422" t="s">
        <v>2722</v>
      </c>
      <c r="N422" t="s">
        <v>6749</v>
      </c>
      <c r="O422" t="s">
        <v>37</v>
      </c>
      <c r="P422" t="s">
        <v>64</v>
      </c>
      <c r="Q422" t="s">
        <v>54</v>
      </c>
      <c r="R422" t="s">
        <v>2723</v>
      </c>
      <c r="S422" t="s">
        <v>55</v>
      </c>
      <c r="T422" t="s">
        <v>42</v>
      </c>
      <c r="U422" t="s">
        <v>43</v>
      </c>
      <c r="V422" t="s">
        <v>2724</v>
      </c>
      <c r="W422" t="s">
        <v>2725</v>
      </c>
      <c r="X422" t="s">
        <v>2726</v>
      </c>
      <c r="Y422" t="s">
        <v>43</v>
      </c>
      <c r="Z422" t="s">
        <v>2727</v>
      </c>
      <c r="AA422" t="s">
        <v>43</v>
      </c>
      <c r="AB422" t="s">
        <v>2728</v>
      </c>
      <c r="AC422" s="4" t="str">
        <f>VLOOKUP(Table136[[#This Row],[Capacitance]],Values!A$13:B$50,2,0)</f>
        <v>STOCK</v>
      </c>
      <c r="AE422" s="4" t="str">
        <f>CONCATENATE(Table136[[#This Row],[Capacitance]],Table136[[#This Row],[Stock]])</f>
        <v>1ÂuF</v>
      </c>
    </row>
    <row r="423" spans="1:31" hidden="1">
      <c r="A423" t="s">
        <v>2715</v>
      </c>
      <c r="B423" t="s">
        <v>2789</v>
      </c>
      <c r="C423" t="s">
        <v>3988</v>
      </c>
      <c r="D423" t="s">
        <v>3989</v>
      </c>
      <c r="E423" t="s">
        <v>2719</v>
      </c>
      <c r="F423" t="s">
        <v>3943</v>
      </c>
      <c r="G423">
        <v>1377</v>
      </c>
      <c r="H423">
        <v>0</v>
      </c>
      <c r="I423">
        <v>0.41</v>
      </c>
      <c r="J423">
        <v>0</v>
      </c>
      <c r="K423">
        <v>1</v>
      </c>
      <c r="L423" t="s">
        <v>2721</v>
      </c>
      <c r="M423" t="s">
        <v>2722</v>
      </c>
      <c r="N423" t="s">
        <v>6770</v>
      </c>
      <c r="O423" t="s">
        <v>37</v>
      </c>
      <c r="P423" t="s">
        <v>64</v>
      </c>
      <c r="Q423" t="s">
        <v>54</v>
      </c>
      <c r="R423" t="s">
        <v>2723</v>
      </c>
      <c r="S423" t="s">
        <v>55</v>
      </c>
      <c r="T423" t="s">
        <v>42</v>
      </c>
      <c r="U423" t="s">
        <v>43</v>
      </c>
      <c r="V423" t="s">
        <v>2724</v>
      </c>
      <c r="W423" t="s">
        <v>2792</v>
      </c>
      <c r="X423" t="s">
        <v>2726</v>
      </c>
      <c r="Y423" t="s">
        <v>43</v>
      </c>
      <c r="Z423" t="s">
        <v>2727</v>
      </c>
      <c r="AA423" t="s">
        <v>43</v>
      </c>
      <c r="AB423" t="s">
        <v>2728</v>
      </c>
      <c r="AC423" s="4" t="e">
        <f>VLOOKUP(Table136[[#This Row],[Capacitance]],Values!A$13:B$50,2,0)</f>
        <v>#N/A</v>
      </c>
      <c r="AE423" s="4" t="str">
        <f>CONCATENATE(Table136[[#This Row],[Capacitance]],Table136[[#This Row],[Stock]])</f>
        <v>1.5ÂuF</v>
      </c>
    </row>
    <row r="424" spans="1:31" hidden="1">
      <c r="A424" t="s">
        <v>2793</v>
      </c>
      <c r="B424" t="s">
        <v>2716</v>
      </c>
      <c r="C424" t="s">
        <v>3990</v>
      </c>
      <c r="D424" t="s">
        <v>3991</v>
      </c>
      <c r="E424" t="s">
        <v>2719</v>
      </c>
      <c r="F424" t="s">
        <v>3436</v>
      </c>
      <c r="G424">
        <v>1282</v>
      </c>
      <c r="H424">
        <v>0</v>
      </c>
      <c r="I424">
        <v>0.41</v>
      </c>
      <c r="J424">
        <v>0</v>
      </c>
      <c r="K424">
        <v>1</v>
      </c>
      <c r="L424" t="s">
        <v>2721</v>
      </c>
      <c r="M424" t="s">
        <v>2722</v>
      </c>
      <c r="N424" t="s">
        <v>6762</v>
      </c>
      <c r="O424" t="s">
        <v>37</v>
      </c>
      <c r="P424" t="s">
        <v>178</v>
      </c>
      <c r="Q424" t="s">
        <v>1060</v>
      </c>
      <c r="R424" t="s">
        <v>2723</v>
      </c>
      <c r="S424" t="s">
        <v>41</v>
      </c>
      <c r="T424" t="s">
        <v>42</v>
      </c>
      <c r="U424" t="s">
        <v>43</v>
      </c>
      <c r="V424" t="s">
        <v>2724</v>
      </c>
      <c r="W424" t="s">
        <v>2725</v>
      </c>
      <c r="X424" t="s">
        <v>2726</v>
      </c>
      <c r="Y424" t="s">
        <v>43</v>
      </c>
      <c r="Z424" t="s">
        <v>2727</v>
      </c>
      <c r="AA424" t="s">
        <v>43</v>
      </c>
      <c r="AB424" t="s">
        <v>2728</v>
      </c>
      <c r="AC424" s="4" t="e">
        <f>VLOOKUP(Table136[[#This Row],[Capacitance]],Values!A$13:B$50,2,0)</f>
        <v>#N/A</v>
      </c>
      <c r="AE424" s="4" t="str">
        <f>CONCATENATE(Table136[[#This Row],[Capacitance]],Table136[[#This Row],[Stock]])</f>
        <v>0.068ÂuF</v>
      </c>
    </row>
    <row r="425" spans="1:31" hidden="1">
      <c r="A425" t="s">
        <v>2793</v>
      </c>
      <c r="B425" t="s">
        <v>2794</v>
      </c>
      <c r="C425" t="s">
        <v>3117</v>
      </c>
      <c r="D425" t="s">
        <v>3118</v>
      </c>
      <c r="E425" t="s">
        <v>2719</v>
      </c>
      <c r="F425" t="s">
        <v>3119</v>
      </c>
      <c r="G425">
        <v>5156</v>
      </c>
      <c r="H425">
        <v>0</v>
      </c>
      <c r="I425">
        <v>0.56999999999999995</v>
      </c>
      <c r="J425">
        <v>0</v>
      </c>
      <c r="K425">
        <v>1</v>
      </c>
      <c r="L425" t="s">
        <v>2721</v>
      </c>
      <c r="M425" t="s">
        <v>2722</v>
      </c>
      <c r="N425" t="s">
        <v>6749</v>
      </c>
      <c r="O425" t="s">
        <v>37</v>
      </c>
      <c r="P425" t="s">
        <v>178</v>
      </c>
      <c r="Q425" t="s">
        <v>39</v>
      </c>
      <c r="R425" t="s">
        <v>2723</v>
      </c>
      <c r="S425" t="s">
        <v>41</v>
      </c>
      <c r="T425" t="s">
        <v>42</v>
      </c>
      <c r="U425" t="s">
        <v>43</v>
      </c>
      <c r="V425" t="s">
        <v>2724</v>
      </c>
      <c r="W425" t="s">
        <v>2798</v>
      </c>
      <c r="X425" t="s">
        <v>2799</v>
      </c>
      <c r="Y425" t="s">
        <v>43</v>
      </c>
      <c r="Z425" t="s">
        <v>3107</v>
      </c>
      <c r="AA425" t="s">
        <v>43</v>
      </c>
      <c r="AB425" t="s">
        <v>2728</v>
      </c>
      <c r="AC425" s="4" t="str">
        <f>VLOOKUP(Table136[[#This Row],[Capacitance]],Values!A$13:B$50,2,0)</f>
        <v>STOCK</v>
      </c>
      <c r="AE425" s="4" t="str">
        <f>CONCATENATE(Table136[[#This Row],[Capacitance]],Table136[[#This Row],[Stock]])</f>
        <v>1ÂuF</v>
      </c>
    </row>
    <row r="426" spans="1:31" hidden="1">
      <c r="A426" t="s">
        <v>2793</v>
      </c>
      <c r="B426" t="s">
        <v>2876</v>
      </c>
      <c r="C426" t="s">
        <v>3992</v>
      </c>
      <c r="D426" t="s">
        <v>3993</v>
      </c>
      <c r="E426" t="s">
        <v>2719</v>
      </c>
      <c r="F426" t="s">
        <v>3436</v>
      </c>
      <c r="G426">
        <v>1926</v>
      </c>
      <c r="H426">
        <v>0</v>
      </c>
      <c r="I426">
        <v>0.45</v>
      </c>
      <c r="J426">
        <v>0</v>
      </c>
      <c r="K426">
        <v>1</v>
      </c>
      <c r="L426" t="s">
        <v>2721</v>
      </c>
      <c r="M426" t="s">
        <v>2722</v>
      </c>
      <c r="N426" t="s">
        <v>6762</v>
      </c>
      <c r="O426" t="s">
        <v>37</v>
      </c>
      <c r="P426" t="s">
        <v>178</v>
      </c>
      <c r="Q426" t="s">
        <v>39</v>
      </c>
      <c r="R426" t="s">
        <v>2723</v>
      </c>
      <c r="S426" t="s">
        <v>41</v>
      </c>
      <c r="T426" t="s">
        <v>42</v>
      </c>
      <c r="U426" t="s">
        <v>43</v>
      </c>
      <c r="V426" t="s">
        <v>2724</v>
      </c>
      <c r="W426" t="s">
        <v>2880</v>
      </c>
      <c r="X426" t="s">
        <v>2726</v>
      </c>
      <c r="Y426" t="s">
        <v>43</v>
      </c>
      <c r="Z426" t="s">
        <v>2727</v>
      </c>
      <c r="AA426" t="s">
        <v>43</v>
      </c>
      <c r="AB426" t="s">
        <v>2728</v>
      </c>
      <c r="AC426" s="4" t="e">
        <f>VLOOKUP(Table136[[#This Row],[Capacitance]],Values!A$13:B$50,2,0)</f>
        <v>#N/A</v>
      </c>
      <c r="AE426" s="4" t="str">
        <f>CONCATENATE(Table136[[#This Row],[Capacitance]],Table136[[#This Row],[Stock]])</f>
        <v>0.068ÂuF</v>
      </c>
    </row>
    <row r="427" spans="1:31" hidden="1">
      <c r="A427" t="s">
        <v>2715</v>
      </c>
      <c r="B427" t="s">
        <v>2876</v>
      </c>
      <c r="C427" t="s">
        <v>3994</v>
      </c>
      <c r="D427" t="s">
        <v>3995</v>
      </c>
      <c r="E427" t="s">
        <v>2719</v>
      </c>
      <c r="F427" t="s">
        <v>3789</v>
      </c>
      <c r="G427">
        <v>1986</v>
      </c>
      <c r="H427">
        <v>0</v>
      </c>
      <c r="I427">
        <v>0.46</v>
      </c>
      <c r="J427">
        <v>0</v>
      </c>
      <c r="K427">
        <v>1</v>
      </c>
      <c r="L427" t="s">
        <v>2721</v>
      </c>
      <c r="M427" t="s">
        <v>2722</v>
      </c>
      <c r="N427" t="s">
        <v>6775</v>
      </c>
      <c r="O427" t="s">
        <v>37</v>
      </c>
      <c r="P427" t="s">
        <v>64</v>
      </c>
      <c r="Q427" t="s">
        <v>54</v>
      </c>
      <c r="R427" t="s">
        <v>2723</v>
      </c>
      <c r="S427" t="s">
        <v>55</v>
      </c>
      <c r="T427" t="s">
        <v>42</v>
      </c>
      <c r="U427" t="s">
        <v>43</v>
      </c>
      <c r="V427" t="s">
        <v>2724</v>
      </c>
      <c r="W427" t="s">
        <v>2880</v>
      </c>
      <c r="X427" t="s">
        <v>2726</v>
      </c>
      <c r="Y427" t="s">
        <v>43</v>
      </c>
      <c r="Z427" t="s">
        <v>2727</v>
      </c>
      <c r="AA427" t="s">
        <v>43</v>
      </c>
      <c r="AB427" t="s">
        <v>2728</v>
      </c>
      <c r="AC427" s="4" t="e">
        <f>VLOOKUP(Table136[[#This Row],[Capacitance]],Values!A$13:B$50,2,0)</f>
        <v>#N/A</v>
      </c>
      <c r="AE427" s="4" t="str">
        <f>CONCATENATE(Table136[[#This Row],[Capacitance]],Table136[[#This Row],[Stock]])</f>
        <v>6.8ÂuF</v>
      </c>
    </row>
    <row r="428" spans="1:31" hidden="1">
      <c r="A428" t="s">
        <v>2715</v>
      </c>
      <c r="B428" t="s">
        <v>2876</v>
      </c>
      <c r="C428" t="s">
        <v>3996</v>
      </c>
      <c r="D428" t="s">
        <v>3997</v>
      </c>
      <c r="E428" t="s">
        <v>2719</v>
      </c>
      <c r="F428" t="s">
        <v>3357</v>
      </c>
      <c r="G428">
        <v>1968</v>
      </c>
      <c r="H428">
        <v>0</v>
      </c>
      <c r="I428">
        <v>0.46</v>
      </c>
      <c r="J428">
        <v>0</v>
      </c>
      <c r="K428">
        <v>1</v>
      </c>
      <c r="L428" t="s">
        <v>2721</v>
      </c>
      <c r="M428" t="s">
        <v>2722</v>
      </c>
      <c r="N428" t="s">
        <v>6775</v>
      </c>
      <c r="O428" t="s">
        <v>37</v>
      </c>
      <c r="P428" t="s">
        <v>53</v>
      </c>
      <c r="Q428" t="s">
        <v>39</v>
      </c>
      <c r="R428" t="s">
        <v>2723</v>
      </c>
      <c r="S428" t="s">
        <v>41</v>
      </c>
      <c r="T428" t="s">
        <v>42</v>
      </c>
      <c r="U428" t="s">
        <v>43</v>
      </c>
      <c r="V428" t="s">
        <v>2724</v>
      </c>
      <c r="W428" t="s">
        <v>2880</v>
      </c>
      <c r="X428" t="s">
        <v>2726</v>
      </c>
      <c r="Y428" t="s">
        <v>43</v>
      </c>
      <c r="Z428" t="s">
        <v>2727</v>
      </c>
      <c r="AA428" t="s">
        <v>43</v>
      </c>
      <c r="AB428" t="s">
        <v>2728</v>
      </c>
      <c r="AC428" s="4" t="e">
        <f>VLOOKUP(Table136[[#This Row],[Capacitance]],Values!A$13:B$50,2,0)</f>
        <v>#N/A</v>
      </c>
      <c r="AE428" s="4" t="str">
        <f>CONCATENATE(Table136[[#This Row],[Capacitance]],Table136[[#This Row],[Stock]])</f>
        <v>6.8ÂuF</v>
      </c>
    </row>
    <row r="429" spans="1:31" hidden="1">
      <c r="A429" t="s">
        <v>2715</v>
      </c>
      <c r="B429" t="s">
        <v>2876</v>
      </c>
      <c r="C429" t="s">
        <v>3998</v>
      </c>
      <c r="D429" t="s">
        <v>3999</v>
      </c>
      <c r="E429" t="s">
        <v>2719</v>
      </c>
      <c r="F429" t="s">
        <v>3778</v>
      </c>
      <c r="G429">
        <v>1965</v>
      </c>
      <c r="H429">
        <v>0</v>
      </c>
      <c r="I429">
        <v>0.46</v>
      </c>
      <c r="J429">
        <v>0</v>
      </c>
      <c r="K429">
        <v>1</v>
      </c>
      <c r="L429" t="s">
        <v>2721</v>
      </c>
      <c r="M429" t="s">
        <v>2722</v>
      </c>
      <c r="N429" t="s">
        <v>6776</v>
      </c>
      <c r="O429" t="s">
        <v>52</v>
      </c>
      <c r="P429" t="s">
        <v>53</v>
      </c>
      <c r="Q429" t="s">
        <v>54</v>
      </c>
      <c r="R429" t="s">
        <v>2723</v>
      </c>
      <c r="S429" t="s">
        <v>55</v>
      </c>
      <c r="T429" t="s">
        <v>42</v>
      </c>
      <c r="U429" t="s">
        <v>43</v>
      </c>
      <c r="V429" t="s">
        <v>2724</v>
      </c>
      <c r="W429" t="s">
        <v>2880</v>
      </c>
      <c r="X429" t="s">
        <v>2726</v>
      </c>
      <c r="Y429" t="s">
        <v>43</v>
      </c>
      <c r="Z429" t="s">
        <v>2727</v>
      </c>
      <c r="AA429" t="s">
        <v>43</v>
      </c>
      <c r="AB429" t="s">
        <v>2728</v>
      </c>
      <c r="AC429" s="4" t="str">
        <f>VLOOKUP(Table136[[#This Row],[Capacitance]],Values!A$13:B$50,2,0)</f>
        <v>STOCK</v>
      </c>
      <c r="AE429" s="4" t="str">
        <f>CONCATENATE(Table136[[#This Row],[Capacitance]],Table136[[#This Row],[Stock]])</f>
        <v>15ÂuF</v>
      </c>
    </row>
    <row r="430" spans="1:31" hidden="1">
      <c r="A430" t="s">
        <v>2793</v>
      </c>
      <c r="B430" t="s">
        <v>2876</v>
      </c>
      <c r="C430" t="s">
        <v>4000</v>
      </c>
      <c r="D430" t="s">
        <v>4001</v>
      </c>
      <c r="E430" t="s">
        <v>2719</v>
      </c>
      <c r="F430" t="s">
        <v>4002</v>
      </c>
      <c r="G430">
        <v>1922</v>
      </c>
      <c r="H430">
        <v>0</v>
      </c>
      <c r="I430">
        <v>0.46</v>
      </c>
      <c r="J430">
        <v>0</v>
      </c>
      <c r="K430">
        <v>1</v>
      </c>
      <c r="L430" t="s">
        <v>2721</v>
      </c>
      <c r="M430" t="s">
        <v>2722</v>
      </c>
      <c r="N430" t="s">
        <v>6768</v>
      </c>
      <c r="O430" t="s">
        <v>37</v>
      </c>
      <c r="P430" t="s">
        <v>178</v>
      </c>
      <c r="Q430" t="s">
        <v>1060</v>
      </c>
      <c r="R430" t="s">
        <v>2723</v>
      </c>
      <c r="S430" t="s">
        <v>41</v>
      </c>
      <c r="T430" t="s">
        <v>42</v>
      </c>
      <c r="U430" t="s">
        <v>43</v>
      </c>
      <c r="V430" t="s">
        <v>2724</v>
      </c>
      <c r="W430" t="s">
        <v>2880</v>
      </c>
      <c r="X430" t="s">
        <v>2726</v>
      </c>
      <c r="Y430" t="s">
        <v>43</v>
      </c>
      <c r="Z430" t="s">
        <v>2727</v>
      </c>
      <c r="AA430" t="s">
        <v>43</v>
      </c>
      <c r="AB430" t="s">
        <v>2728</v>
      </c>
      <c r="AC430" s="4" t="e">
        <f>VLOOKUP(Table136[[#This Row],[Capacitance]],Values!A$13:B$50,2,0)</f>
        <v>#N/A</v>
      </c>
      <c r="AE430" s="4" t="str">
        <f>CONCATENATE(Table136[[#This Row],[Capacitance]],Table136[[#This Row],[Stock]])</f>
        <v>0.68ÂuF</v>
      </c>
    </row>
    <row r="431" spans="1:31" hidden="1">
      <c r="A431" t="s">
        <v>2793</v>
      </c>
      <c r="B431" t="s">
        <v>2806</v>
      </c>
      <c r="C431" t="s">
        <v>3605</v>
      </c>
      <c r="D431" t="s">
        <v>3606</v>
      </c>
      <c r="E431" t="s">
        <v>2719</v>
      </c>
      <c r="F431" t="s">
        <v>3607</v>
      </c>
      <c r="G431">
        <v>3951</v>
      </c>
      <c r="H431">
        <v>0</v>
      </c>
      <c r="I431">
        <v>0.95</v>
      </c>
      <c r="J431">
        <v>0</v>
      </c>
      <c r="K431">
        <v>1</v>
      </c>
      <c r="L431" t="s">
        <v>2721</v>
      </c>
      <c r="M431" t="s">
        <v>2722</v>
      </c>
      <c r="N431" t="s">
        <v>6752</v>
      </c>
      <c r="O431" t="s">
        <v>37</v>
      </c>
      <c r="P431" t="s">
        <v>178</v>
      </c>
      <c r="Q431" t="s">
        <v>1060</v>
      </c>
      <c r="R431" t="s">
        <v>2723</v>
      </c>
      <c r="S431" t="s">
        <v>41</v>
      </c>
      <c r="T431" t="s">
        <v>42</v>
      </c>
      <c r="U431" t="s">
        <v>43</v>
      </c>
      <c r="V431" t="s">
        <v>2724</v>
      </c>
      <c r="W431" t="s">
        <v>2809</v>
      </c>
      <c r="X431" t="s">
        <v>2810</v>
      </c>
      <c r="Y431" t="s">
        <v>43</v>
      </c>
      <c r="Z431" t="s">
        <v>3107</v>
      </c>
      <c r="AA431" t="s">
        <v>43</v>
      </c>
      <c r="AB431" t="s">
        <v>2728</v>
      </c>
      <c r="AC431" s="4" t="str">
        <f>VLOOKUP(Table136[[#This Row],[Capacitance]],Values!A$13:B$50,2,0)</f>
        <v>STOCK</v>
      </c>
      <c r="AD431" t="s">
        <v>1247</v>
      </c>
      <c r="AE431" s="4" t="str">
        <f>CONCATENATE(Table136[[#This Row],[Capacitance]],Table136[[#This Row],[Stock]])</f>
        <v>4.7ÂuFSTOCK</v>
      </c>
    </row>
    <row r="432" spans="1:31" hidden="1">
      <c r="A432" t="s">
        <v>2793</v>
      </c>
      <c r="B432" t="s">
        <v>2789</v>
      </c>
      <c r="C432" t="s">
        <v>4005</v>
      </c>
      <c r="D432" t="s">
        <v>4006</v>
      </c>
      <c r="E432" t="s">
        <v>2719</v>
      </c>
      <c r="F432" t="s">
        <v>4002</v>
      </c>
      <c r="G432">
        <v>1577</v>
      </c>
      <c r="H432">
        <v>0</v>
      </c>
      <c r="I432">
        <v>0.46</v>
      </c>
      <c r="J432">
        <v>0</v>
      </c>
      <c r="K432">
        <v>1</v>
      </c>
      <c r="L432" t="s">
        <v>2721</v>
      </c>
      <c r="M432" t="s">
        <v>2722</v>
      </c>
      <c r="N432" t="s">
        <v>6768</v>
      </c>
      <c r="O432" t="s">
        <v>37</v>
      </c>
      <c r="P432" t="s">
        <v>178</v>
      </c>
      <c r="Q432" t="s">
        <v>1060</v>
      </c>
      <c r="R432" t="s">
        <v>2723</v>
      </c>
      <c r="S432" t="s">
        <v>41</v>
      </c>
      <c r="T432" t="s">
        <v>42</v>
      </c>
      <c r="U432" t="s">
        <v>43</v>
      </c>
      <c r="V432" t="s">
        <v>2724</v>
      </c>
      <c r="W432" t="s">
        <v>2880</v>
      </c>
      <c r="X432" t="s">
        <v>2726</v>
      </c>
      <c r="Y432" t="s">
        <v>43</v>
      </c>
      <c r="Z432" t="s">
        <v>3107</v>
      </c>
      <c r="AA432" t="s">
        <v>43</v>
      </c>
      <c r="AB432" t="s">
        <v>2728</v>
      </c>
      <c r="AC432" s="4" t="e">
        <f>VLOOKUP(Table136[[#This Row],[Capacitance]],Values!A$13:B$50,2,0)</f>
        <v>#N/A</v>
      </c>
      <c r="AE432" s="4" t="str">
        <f>CONCATENATE(Table136[[#This Row],[Capacitance]],Table136[[#This Row],[Stock]])</f>
        <v>0.68ÂuF</v>
      </c>
    </row>
    <row r="433" spans="1:31" hidden="1">
      <c r="A433" t="s">
        <v>2715</v>
      </c>
      <c r="B433" t="s">
        <v>2794</v>
      </c>
      <c r="C433" t="s">
        <v>4007</v>
      </c>
      <c r="D433" t="s">
        <v>4008</v>
      </c>
      <c r="E433" t="s">
        <v>2719</v>
      </c>
      <c r="F433" t="s">
        <v>3753</v>
      </c>
      <c r="G433">
        <v>1547</v>
      </c>
      <c r="H433">
        <v>0</v>
      </c>
      <c r="I433">
        <v>0.46</v>
      </c>
      <c r="J433">
        <v>0</v>
      </c>
      <c r="K433">
        <v>1</v>
      </c>
      <c r="L433" t="s">
        <v>2721</v>
      </c>
      <c r="M433" t="s">
        <v>2722</v>
      </c>
      <c r="N433" t="s">
        <v>6770</v>
      </c>
      <c r="O433" t="s">
        <v>37</v>
      </c>
      <c r="P433" t="s">
        <v>83</v>
      </c>
      <c r="Q433" t="s">
        <v>54</v>
      </c>
      <c r="R433" t="s">
        <v>2723</v>
      </c>
      <c r="S433" t="s">
        <v>55</v>
      </c>
      <c r="T433" t="s">
        <v>42</v>
      </c>
      <c r="U433" t="s">
        <v>43</v>
      </c>
      <c r="V433" t="s">
        <v>2724</v>
      </c>
      <c r="W433" t="s">
        <v>2798</v>
      </c>
      <c r="X433" t="s">
        <v>2799</v>
      </c>
      <c r="Y433" t="s">
        <v>43</v>
      </c>
      <c r="Z433" t="s">
        <v>3107</v>
      </c>
      <c r="AA433" t="s">
        <v>43</v>
      </c>
      <c r="AB433" t="s">
        <v>2728</v>
      </c>
      <c r="AC433" s="4" t="e">
        <f>VLOOKUP(Table136[[#This Row],[Capacitance]],Values!A$13:B$50,2,0)</f>
        <v>#N/A</v>
      </c>
      <c r="AE433" s="4" t="str">
        <f>CONCATENATE(Table136[[#This Row],[Capacitance]],Table136[[#This Row],[Stock]])</f>
        <v>1.5ÂuF</v>
      </c>
    </row>
    <row r="434" spans="1:31" hidden="1">
      <c r="A434" t="s">
        <v>2715</v>
      </c>
      <c r="B434" t="s">
        <v>2794</v>
      </c>
      <c r="C434" t="s">
        <v>4009</v>
      </c>
      <c r="D434" t="s">
        <v>4010</v>
      </c>
      <c r="E434" t="s">
        <v>2719</v>
      </c>
      <c r="F434" t="s">
        <v>3753</v>
      </c>
      <c r="G434">
        <v>1148</v>
      </c>
      <c r="H434">
        <v>0</v>
      </c>
      <c r="I434">
        <v>0.46</v>
      </c>
      <c r="J434">
        <v>0</v>
      </c>
      <c r="K434">
        <v>1</v>
      </c>
      <c r="L434" t="s">
        <v>2721</v>
      </c>
      <c r="M434" t="s">
        <v>2722</v>
      </c>
      <c r="N434" t="s">
        <v>6770</v>
      </c>
      <c r="O434" t="s">
        <v>37</v>
      </c>
      <c r="P434" t="s">
        <v>83</v>
      </c>
      <c r="Q434" t="s">
        <v>54</v>
      </c>
      <c r="R434" t="s">
        <v>2723</v>
      </c>
      <c r="S434" t="s">
        <v>55</v>
      </c>
      <c r="T434" t="s">
        <v>42</v>
      </c>
      <c r="U434" t="s">
        <v>43</v>
      </c>
      <c r="V434" t="s">
        <v>2724</v>
      </c>
      <c r="W434" t="s">
        <v>2798</v>
      </c>
      <c r="X434" t="s">
        <v>2799</v>
      </c>
      <c r="Y434" t="s">
        <v>43</v>
      </c>
      <c r="Z434" t="s">
        <v>2727</v>
      </c>
      <c r="AA434" t="s">
        <v>43</v>
      </c>
      <c r="AB434" t="s">
        <v>2728</v>
      </c>
      <c r="AC434" s="4" t="e">
        <f>VLOOKUP(Table136[[#This Row],[Capacitance]],Values!A$13:B$50,2,0)</f>
        <v>#N/A</v>
      </c>
      <c r="AE434" s="4" t="str">
        <f>CONCATENATE(Table136[[#This Row],[Capacitance]],Table136[[#This Row],[Stock]])</f>
        <v>1.5ÂuF</v>
      </c>
    </row>
    <row r="435" spans="1:31" hidden="1">
      <c r="A435" t="s">
        <v>2793</v>
      </c>
      <c r="B435" t="s">
        <v>2794</v>
      </c>
      <c r="C435" t="s">
        <v>4011</v>
      </c>
      <c r="D435" t="s">
        <v>4012</v>
      </c>
      <c r="E435" t="s">
        <v>2719</v>
      </c>
      <c r="F435" t="s">
        <v>2872</v>
      </c>
      <c r="G435">
        <v>1062</v>
      </c>
      <c r="H435">
        <v>0</v>
      </c>
      <c r="I435">
        <v>0.46</v>
      </c>
      <c r="J435">
        <v>0</v>
      </c>
      <c r="K435">
        <v>1</v>
      </c>
      <c r="L435" t="s">
        <v>2721</v>
      </c>
      <c r="M435" t="s">
        <v>2722</v>
      </c>
      <c r="N435" t="s">
        <v>104</v>
      </c>
      <c r="O435" t="s">
        <v>72</v>
      </c>
      <c r="P435" t="s">
        <v>178</v>
      </c>
      <c r="Q435" t="s">
        <v>73</v>
      </c>
      <c r="R435" t="s">
        <v>2723</v>
      </c>
      <c r="S435" t="s">
        <v>41</v>
      </c>
      <c r="T435" t="s">
        <v>42</v>
      </c>
      <c r="U435" t="s">
        <v>43</v>
      </c>
      <c r="V435" t="s">
        <v>2724</v>
      </c>
      <c r="W435" t="s">
        <v>2798</v>
      </c>
      <c r="X435" t="s">
        <v>2799</v>
      </c>
      <c r="Y435" t="s">
        <v>43</v>
      </c>
      <c r="Z435" t="s">
        <v>3107</v>
      </c>
      <c r="AA435" t="s">
        <v>43</v>
      </c>
      <c r="AB435" t="s">
        <v>2728</v>
      </c>
      <c r="AC435" s="4" t="e">
        <f>VLOOKUP(Table136[[#This Row],[Capacitance]],Values!A$13:B$50,2,0)</f>
        <v>#N/A</v>
      </c>
      <c r="AE435" s="4" t="str">
        <f>CONCATENATE(Table136[[#This Row],[Capacitance]],Table136[[#This Row],[Stock]])</f>
        <v>8200pF</v>
      </c>
    </row>
    <row r="436" spans="1:31" hidden="1">
      <c r="A436" t="s">
        <v>2793</v>
      </c>
      <c r="B436" t="s">
        <v>2789</v>
      </c>
      <c r="C436" t="s">
        <v>3471</v>
      </c>
      <c r="D436" t="s">
        <v>3472</v>
      </c>
      <c r="E436" t="s">
        <v>2719</v>
      </c>
      <c r="F436" t="s">
        <v>3119</v>
      </c>
      <c r="G436">
        <v>1907</v>
      </c>
      <c r="H436">
        <v>0</v>
      </c>
      <c r="I436">
        <v>0.45</v>
      </c>
      <c r="J436">
        <v>0</v>
      </c>
      <c r="K436">
        <v>1</v>
      </c>
      <c r="L436" t="s">
        <v>2721</v>
      </c>
      <c r="M436" t="s">
        <v>2722</v>
      </c>
      <c r="N436" t="s">
        <v>6749</v>
      </c>
      <c r="O436" t="s">
        <v>37</v>
      </c>
      <c r="P436" t="s">
        <v>178</v>
      </c>
      <c r="Q436" t="s">
        <v>1060</v>
      </c>
      <c r="R436" t="s">
        <v>2723</v>
      </c>
      <c r="S436" t="s">
        <v>41</v>
      </c>
      <c r="T436" t="s">
        <v>42</v>
      </c>
      <c r="U436" t="s">
        <v>43</v>
      </c>
      <c r="V436" t="s">
        <v>2724</v>
      </c>
      <c r="W436" t="s">
        <v>2880</v>
      </c>
      <c r="X436" t="s">
        <v>2726</v>
      </c>
      <c r="Y436" t="s">
        <v>43</v>
      </c>
      <c r="Z436" t="s">
        <v>3107</v>
      </c>
      <c r="AA436" t="s">
        <v>43</v>
      </c>
      <c r="AB436" t="s">
        <v>2728</v>
      </c>
      <c r="AC436" s="4" t="str">
        <f>VLOOKUP(Table136[[#This Row],[Capacitance]],Values!A$13:B$50,2,0)</f>
        <v>STOCK</v>
      </c>
      <c r="AE436" s="4" t="str">
        <f>CONCATENATE(Table136[[#This Row],[Capacitance]],Table136[[#This Row],[Stock]])</f>
        <v>1ÂuF</v>
      </c>
    </row>
    <row r="437" spans="1:31" hidden="1">
      <c r="A437" t="s">
        <v>2793</v>
      </c>
      <c r="B437" t="s">
        <v>2789</v>
      </c>
      <c r="C437" t="s">
        <v>4015</v>
      </c>
      <c r="D437" t="s">
        <v>4016</v>
      </c>
      <c r="E437" t="s">
        <v>2719</v>
      </c>
      <c r="F437" t="s">
        <v>3515</v>
      </c>
      <c r="G437">
        <v>1886</v>
      </c>
      <c r="H437">
        <v>0</v>
      </c>
      <c r="I437">
        <v>0.48</v>
      </c>
      <c r="J437">
        <v>0</v>
      </c>
      <c r="K437">
        <v>1</v>
      </c>
      <c r="L437" t="s">
        <v>2721</v>
      </c>
      <c r="M437" t="s">
        <v>2722</v>
      </c>
      <c r="N437" t="s">
        <v>6763</v>
      </c>
      <c r="O437" t="s">
        <v>37</v>
      </c>
      <c r="P437" t="s">
        <v>178</v>
      </c>
      <c r="Q437" t="s">
        <v>1060</v>
      </c>
      <c r="R437" t="s">
        <v>2723</v>
      </c>
      <c r="S437" t="s">
        <v>41</v>
      </c>
      <c r="T437" t="s">
        <v>42</v>
      </c>
      <c r="U437" t="s">
        <v>43</v>
      </c>
      <c r="V437" t="s">
        <v>2724</v>
      </c>
      <c r="W437" t="s">
        <v>2880</v>
      </c>
      <c r="X437" t="s">
        <v>2726</v>
      </c>
      <c r="Y437" t="s">
        <v>43</v>
      </c>
      <c r="Z437" t="s">
        <v>3107</v>
      </c>
      <c r="AA437" t="s">
        <v>43</v>
      </c>
      <c r="AB437" t="s">
        <v>2728</v>
      </c>
      <c r="AC437" s="4" t="e">
        <f>VLOOKUP(Table136[[#This Row],[Capacitance]],Values!A$13:B$50,2,0)</f>
        <v>#N/A</v>
      </c>
      <c r="AE437" s="4" t="str">
        <f>CONCATENATE(Table136[[#This Row],[Capacitance]],Table136[[#This Row],[Stock]])</f>
        <v>0.15ÂuF</v>
      </c>
    </row>
    <row r="438" spans="1:31" hidden="1">
      <c r="A438" t="s">
        <v>2793</v>
      </c>
      <c r="B438" t="s">
        <v>2794</v>
      </c>
      <c r="C438" t="s">
        <v>3534</v>
      </c>
      <c r="D438" t="s">
        <v>3535</v>
      </c>
      <c r="E438" t="s">
        <v>2719</v>
      </c>
      <c r="F438" t="s">
        <v>3119</v>
      </c>
      <c r="G438">
        <v>4427</v>
      </c>
      <c r="H438">
        <v>0</v>
      </c>
      <c r="I438">
        <v>0.63</v>
      </c>
      <c r="J438">
        <v>0</v>
      </c>
      <c r="K438">
        <v>1</v>
      </c>
      <c r="L438" t="s">
        <v>2721</v>
      </c>
      <c r="M438" t="s">
        <v>2722</v>
      </c>
      <c r="N438" t="s">
        <v>6749</v>
      </c>
      <c r="O438" t="s">
        <v>37</v>
      </c>
      <c r="P438" t="s">
        <v>178</v>
      </c>
      <c r="Q438" t="s">
        <v>39</v>
      </c>
      <c r="R438" t="s">
        <v>2723</v>
      </c>
      <c r="S438" t="s">
        <v>41</v>
      </c>
      <c r="T438" t="s">
        <v>42</v>
      </c>
      <c r="U438" t="s">
        <v>43</v>
      </c>
      <c r="V438" t="s">
        <v>2724</v>
      </c>
      <c r="W438" t="s">
        <v>2798</v>
      </c>
      <c r="X438" t="s">
        <v>2799</v>
      </c>
      <c r="Y438" t="s">
        <v>43</v>
      </c>
      <c r="Z438" t="s">
        <v>2727</v>
      </c>
      <c r="AA438" t="s">
        <v>43</v>
      </c>
      <c r="AB438" t="s">
        <v>2728</v>
      </c>
      <c r="AC438" s="4" t="str">
        <f>VLOOKUP(Table136[[#This Row],[Capacitance]],Values!A$13:B$50,2,0)</f>
        <v>STOCK</v>
      </c>
      <c r="AE438" s="4" t="str">
        <f>CONCATENATE(Table136[[#This Row],[Capacitance]],Table136[[#This Row],[Stock]])</f>
        <v>1ÂuF</v>
      </c>
    </row>
    <row r="439" spans="1:31" hidden="1">
      <c r="A439" t="s">
        <v>2715</v>
      </c>
      <c r="B439" t="s">
        <v>2794</v>
      </c>
      <c r="C439" t="s">
        <v>4019</v>
      </c>
      <c r="D439" t="s">
        <v>4020</v>
      </c>
      <c r="E439" t="s">
        <v>2719</v>
      </c>
      <c r="F439" t="s">
        <v>3971</v>
      </c>
      <c r="G439">
        <v>1206</v>
      </c>
      <c r="H439">
        <v>0</v>
      </c>
      <c r="I439">
        <v>0.48</v>
      </c>
      <c r="J439">
        <v>0</v>
      </c>
      <c r="K439">
        <v>1</v>
      </c>
      <c r="L439" t="s">
        <v>2721</v>
      </c>
      <c r="M439" t="s">
        <v>2722</v>
      </c>
      <c r="N439" t="s">
        <v>6768</v>
      </c>
      <c r="O439" t="s">
        <v>37</v>
      </c>
      <c r="P439" t="s">
        <v>83</v>
      </c>
      <c r="Q439" t="s">
        <v>39</v>
      </c>
      <c r="R439" t="s">
        <v>2723</v>
      </c>
      <c r="S439" t="s">
        <v>41</v>
      </c>
      <c r="T439" t="s">
        <v>42</v>
      </c>
      <c r="U439" t="s">
        <v>43</v>
      </c>
      <c r="V439" t="s">
        <v>2724</v>
      </c>
      <c r="W439" t="s">
        <v>2798</v>
      </c>
      <c r="X439" t="s">
        <v>2799</v>
      </c>
      <c r="Y439" t="s">
        <v>43</v>
      </c>
      <c r="Z439" t="s">
        <v>3107</v>
      </c>
      <c r="AA439" t="s">
        <v>43</v>
      </c>
      <c r="AB439" t="s">
        <v>2728</v>
      </c>
      <c r="AC439" s="4" t="e">
        <f>VLOOKUP(Table136[[#This Row],[Capacitance]],Values!A$13:B$50,2,0)</f>
        <v>#N/A</v>
      </c>
      <c r="AE439" s="4" t="str">
        <f>CONCATENATE(Table136[[#This Row],[Capacitance]],Table136[[#This Row],[Stock]])</f>
        <v>0.68ÂuF</v>
      </c>
    </row>
    <row r="440" spans="1:31">
      <c r="A440" t="s">
        <v>2715</v>
      </c>
      <c r="B440" t="s">
        <v>2876</v>
      </c>
      <c r="C440" t="s">
        <v>3764</v>
      </c>
      <c r="D440" t="s">
        <v>3765</v>
      </c>
      <c r="E440" t="s">
        <v>2719</v>
      </c>
      <c r="F440" t="s">
        <v>3766</v>
      </c>
      <c r="G440">
        <v>2745</v>
      </c>
      <c r="H440">
        <v>0</v>
      </c>
      <c r="I440">
        <v>0.45</v>
      </c>
      <c r="J440">
        <v>0</v>
      </c>
      <c r="K440">
        <v>1</v>
      </c>
      <c r="L440" t="s">
        <v>2721</v>
      </c>
      <c r="M440" t="s">
        <v>2722</v>
      </c>
      <c r="N440" t="s">
        <v>6772</v>
      </c>
      <c r="O440" t="s">
        <v>37</v>
      </c>
      <c r="P440" t="s">
        <v>83</v>
      </c>
      <c r="Q440" t="s">
        <v>54</v>
      </c>
      <c r="R440" t="s">
        <v>2723</v>
      </c>
      <c r="S440" t="s">
        <v>55</v>
      </c>
      <c r="T440" t="s">
        <v>42</v>
      </c>
      <c r="U440" t="s">
        <v>43</v>
      </c>
      <c r="V440" t="s">
        <v>2724</v>
      </c>
      <c r="W440" t="s">
        <v>2880</v>
      </c>
      <c r="X440" t="s">
        <v>2726</v>
      </c>
      <c r="Y440" t="s">
        <v>43</v>
      </c>
      <c r="Z440" t="s">
        <v>2727</v>
      </c>
      <c r="AA440" t="s">
        <v>43</v>
      </c>
      <c r="AB440" t="s">
        <v>2728</v>
      </c>
      <c r="AC440" s="4" t="e">
        <f>VLOOKUP(Table136[[#This Row],[Capacitance]],Values!A$13:B$50,2,0)</f>
        <v>#N/A</v>
      </c>
      <c r="AE440" s="4" t="str">
        <f>CONCATENATE(Table136[[#This Row],[Capacitance]],Table136[[#This Row],[Stock]])</f>
        <v>3.3ÂuF</v>
      </c>
    </row>
    <row r="441" spans="1:31" hidden="1">
      <c r="A441" t="s">
        <v>2715</v>
      </c>
      <c r="B441" t="s">
        <v>2789</v>
      </c>
      <c r="C441" t="s">
        <v>4023</v>
      </c>
      <c r="D441" t="s">
        <v>4024</v>
      </c>
      <c r="E441" t="s">
        <v>2719</v>
      </c>
      <c r="F441" t="s">
        <v>3753</v>
      </c>
      <c r="G441">
        <v>1645</v>
      </c>
      <c r="H441">
        <v>0</v>
      </c>
      <c r="I441">
        <v>0.49</v>
      </c>
      <c r="J441">
        <v>0</v>
      </c>
      <c r="K441">
        <v>1</v>
      </c>
      <c r="L441" t="s">
        <v>2721</v>
      </c>
      <c r="M441" t="s">
        <v>2722</v>
      </c>
      <c r="N441" t="s">
        <v>6770</v>
      </c>
      <c r="O441" t="s">
        <v>37</v>
      </c>
      <c r="P441" t="s">
        <v>83</v>
      </c>
      <c r="Q441" t="s">
        <v>54</v>
      </c>
      <c r="R441" t="s">
        <v>2723</v>
      </c>
      <c r="S441" t="s">
        <v>55</v>
      </c>
      <c r="T441" t="s">
        <v>42</v>
      </c>
      <c r="U441" t="s">
        <v>43</v>
      </c>
      <c r="V441" t="s">
        <v>2724</v>
      </c>
      <c r="W441" t="s">
        <v>2880</v>
      </c>
      <c r="X441" t="s">
        <v>2726</v>
      </c>
      <c r="Y441" t="s">
        <v>43</v>
      </c>
      <c r="Z441" t="s">
        <v>3107</v>
      </c>
      <c r="AA441" t="s">
        <v>43</v>
      </c>
      <c r="AB441" t="s">
        <v>2728</v>
      </c>
      <c r="AC441" s="4" t="e">
        <f>VLOOKUP(Table136[[#This Row],[Capacitance]],Values!A$13:B$50,2,0)</f>
        <v>#N/A</v>
      </c>
      <c r="AE441" s="4" t="str">
        <f>CONCATENATE(Table136[[#This Row],[Capacitance]],Table136[[#This Row],[Stock]])</f>
        <v>1.5ÂuF</v>
      </c>
    </row>
    <row r="442" spans="1:31" hidden="1">
      <c r="A442" t="s">
        <v>2793</v>
      </c>
      <c r="B442" t="s">
        <v>2876</v>
      </c>
      <c r="C442" t="s">
        <v>3790</v>
      </c>
      <c r="D442" t="s">
        <v>3791</v>
      </c>
      <c r="E442" t="s">
        <v>2719</v>
      </c>
      <c r="F442" t="s">
        <v>3119</v>
      </c>
      <c r="G442">
        <v>1903</v>
      </c>
      <c r="H442">
        <v>0</v>
      </c>
      <c r="I442">
        <v>0.46</v>
      </c>
      <c r="J442">
        <v>0</v>
      </c>
      <c r="K442">
        <v>1</v>
      </c>
      <c r="L442" t="s">
        <v>2721</v>
      </c>
      <c r="M442" t="s">
        <v>2722</v>
      </c>
      <c r="N442" t="s">
        <v>6749</v>
      </c>
      <c r="O442" t="s">
        <v>37</v>
      </c>
      <c r="P442" t="s">
        <v>178</v>
      </c>
      <c r="Q442" t="s">
        <v>1060</v>
      </c>
      <c r="R442" t="s">
        <v>2723</v>
      </c>
      <c r="S442" t="s">
        <v>41</v>
      </c>
      <c r="T442" t="s">
        <v>42</v>
      </c>
      <c r="U442" t="s">
        <v>43</v>
      </c>
      <c r="V442" t="s">
        <v>2724</v>
      </c>
      <c r="W442" t="s">
        <v>2880</v>
      </c>
      <c r="X442" t="s">
        <v>2726</v>
      </c>
      <c r="Y442" t="s">
        <v>43</v>
      </c>
      <c r="Z442" t="s">
        <v>2727</v>
      </c>
      <c r="AA442" t="s">
        <v>43</v>
      </c>
      <c r="AB442" t="s">
        <v>2728</v>
      </c>
      <c r="AC442" s="4" t="str">
        <f>VLOOKUP(Table136[[#This Row],[Capacitance]],Values!A$13:B$50,2,0)</f>
        <v>STOCK</v>
      </c>
      <c r="AE442" s="4" t="str">
        <f>CONCATENATE(Table136[[#This Row],[Capacitance]],Table136[[#This Row],[Stock]])</f>
        <v>1ÂuF</v>
      </c>
    </row>
    <row r="443" spans="1:31">
      <c r="A443" t="s">
        <v>2715</v>
      </c>
      <c r="B443" t="s">
        <v>2794</v>
      </c>
      <c r="C443" t="s">
        <v>3770</v>
      </c>
      <c r="D443" t="s">
        <v>3771</v>
      </c>
      <c r="E443" t="s">
        <v>2719</v>
      </c>
      <c r="F443" t="s">
        <v>3766</v>
      </c>
      <c r="G443">
        <v>1956</v>
      </c>
      <c r="H443">
        <v>0</v>
      </c>
      <c r="I443">
        <v>0.45</v>
      </c>
      <c r="J443">
        <v>0</v>
      </c>
      <c r="K443">
        <v>1</v>
      </c>
      <c r="L443" t="s">
        <v>2721</v>
      </c>
      <c r="M443" t="s">
        <v>2722</v>
      </c>
      <c r="N443" t="s">
        <v>6772</v>
      </c>
      <c r="O443" t="s">
        <v>37</v>
      </c>
      <c r="P443" t="s">
        <v>83</v>
      </c>
      <c r="Q443" t="s">
        <v>39</v>
      </c>
      <c r="R443" t="s">
        <v>2723</v>
      </c>
      <c r="S443" t="s">
        <v>41</v>
      </c>
      <c r="T443" t="s">
        <v>42</v>
      </c>
      <c r="U443" t="s">
        <v>43</v>
      </c>
      <c r="V443" t="s">
        <v>2724</v>
      </c>
      <c r="W443" t="s">
        <v>2798</v>
      </c>
      <c r="X443" t="s">
        <v>2799</v>
      </c>
      <c r="Y443" t="s">
        <v>43</v>
      </c>
      <c r="Z443" t="s">
        <v>2727</v>
      </c>
      <c r="AA443" t="s">
        <v>43</v>
      </c>
      <c r="AB443" t="s">
        <v>2728</v>
      </c>
      <c r="AC443" s="4" t="e">
        <f>VLOOKUP(Table136[[#This Row],[Capacitance]],Values!A$13:B$50,2,0)</f>
        <v>#N/A</v>
      </c>
      <c r="AE443" s="4" t="str">
        <f>CONCATENATE(Table136[[#This Row],[Capacitance]],Table136[[#This Row],[Stock]])</f>
        <v>3.3ÂuF</v>
      </c>
    </row>
    <row r="444" spans="1:31" hidden="1">
      <c r="A444" t="s">
        <v>2793</v>
      </c>
      <c r="B444" t="s">
        <v>2806</v>
      </c>
      <c r="C444" t="s">
        <v>4380</v>
      </c>
      <c r="D444" t="s">
        <v>4381</v>
      </c>
      <c r="E444" t="s">
        <v>2719</v>
      </c>
      <c r="F444" t="s">
        <v>3119</v>
      </c>
      <c r="G444">
        <v>302</v>
      </c>
      <c r="H444">
        <v>0</v>
      </c>
      <c r="I444">
        <v>0.75</v>
      </c>
      <c r="J444">
        <v>0</v>
      </c>
      <c r="K444">
        <v>1</v>
      </c>
      <c r="L444" t="s">
        <v>2721</v>
      </c>
      <c r="M444" t="s">
        <v>2722</v>
      </c>
      <c r="N444" t="s">
        <v>6749</v>
      </c>
      <c r="O444" t="s">
        <v>37</v>
      </c>
      <c r="P444" t="s">
        <v>178</v>
      </c>
      <c r="Q444" t="s">
        <v>39</v>
      </c>
      <c r="R444" t="s">
        <v>2723</v>
      </c>
      <c r="S444" t="s">
        <v>41</v>
      </c>
      <c r="T444" t="s">
        <v>42</v>
      </c>
      <c r="U444" t="s">
        <v>43</v>
      </c>
      <c r="V444" t="s">
        <v>2724</v>
      </c>
      <c r="W444" t="s">
        <v>2809</v>
      </c>
      <c r="X444" t="s">
        <v>2810</v>
      </c>
      <c r="Y444" t="s">
        <v>43</v>
      </c>
      <c r="Z444" t="s">
        <v>3107</v>
      </c>
      <c r="AA444" t="s">
        <v>43</v>
      </c>
      <c r="AB444" t="s">
        <v>2728</v>
      </c>
      <c r="AC444" s="4" t="str">
        <f>VLOOKUP(Table136[[#This Row],[Capacitance]],Values!A$13:B$50,2,0)</f>
        <v>STOCK</v>
      </c>
      <c r="AE444" s="4" t="str">
        <f>CONCATENATE(Table136[[#This Row],[Capacitance]],Table136[[#This Row],[Stock]])</f>
        <v>1ÂuF</v>
      </c>
    </row>
    <row r="445" spans="1:31" hidden="1">
      <c r="A445" t="s">
        <v>2793</v>
      </c>
      <c r="B445" t="s">
        <v>2794</v>
      </c>
      <c r="C445" t="s">
        <v>2904</v>
      </c>
      <c r="D445" t="s">
        <v>2905</v>
      </c>
      <c r="E445" t="s">
        <v>2719</v>
      </c>
      <c r="F445" t="s">
        <v>2906</v>
      </c>
      <c r="G445">
        <v>1459</v>
      </c>
      <c r="H445">
        <v>0</v>
      </c>
      <c r="I445">
        <v>0.49</v>
      </c>
      <c r="J445">
        <v>0</v>
      </c>
      <c r="K445">
        <v>1</v>
      </c>
      <c r="L445" t="s">
        <v>2721</v>
      </c>
      <c r="M445" t="s">
        <v>2722</v>
      </c>
      <c r="N445" t="s">
        <v>430</v>
      </c>
      <c r="O445" t="s">
        <v>72</v>
      </c>
      <c r="P445" t="s">
        <v>178</v>
      </c>
      <c r="Q445" t="s">
        <v>73</v>
      </c>
      <c r="R445" t="s">
        <v>2723</v>
      </c>
      <c r="S445" t="s">
        <v>41</v>
      </c>
      <c r="T445" t="s">
        <v>42</v>
      </c>
      <c r="U445" t="s">
        <v>43</v>
      </c>
      <c r="V445" t="s">
        <v>2724</v>
      </c>
      <c r="W445" t="s">
        <v>2798</v>
      </c>
      <c r="X445" t="s">
        <v>2799</v>
      </c>
      <c r="Y445" t="s">
        <v>43</v>
      </c>
      <c r="Z445" t="s">
        <v>2727</v>
      </c>
      <c r="AA445" t="s">
        <v>43</v>
      </c>
      <c r="AB445" t="s">
        <v>2728</v>
      </c>
      <c r="AC445" s="4" t="e">
        <f>VLOOKUP(Table136[[#This Row],[Capacitance]],Values!A$13:B$50,2,0)</f>
        <v>#N/A</v>
      </c>
      <c r="AE445" s="4" t="str">
        <f>CONCATENATE(Table136[[#This Row],[Capacitance]],Table136[[#This Row],[Stock]])</f>
        <v>5600pF</v>
      </c>
    </row>
    <row r="446" spans="1:31" hidden="1">
      <c r="A446" t="s">
        <v>2793</v>
      </c>
      <c r="B446" t="s">
        <v>2794</v>
      </c>
      <c r="C446" t="s">
        <v>4031</v>
      </c>
      <c r="D446" t="s">
        <v>4032</v>
      </c>
      <c r="E446" t="s">
        <v>2719</v>
      </c>
      <c r="F446" t="s">
        <v>3515</v>
      </c>
      <c r="G446">
        <v>1450</v>
      </c>
      <c r="H446">
        <v>0</v>
      </c>
      <c r="I446">
        <v>0.49</v>
      </c>
      <c r="J446">
        <v>0</v>
      </c>
      <c r="K446">
        <v>1</v>
      </c>
      <c r="L446" t="s">
        <v>2721</v>
      </c>
      <c r="M446" t="s">
        <v>2722</v>
      </c>
      <c r="N446" t="s">
        <v>6763</v>
      </c>
      <c r="O446" t="s">
        <v>37</v>
      </c>
      <c r="P446" t="s">
        <v>178</v>
      </c>
      <c r="Q446" t="s">
        <v>39</v>
      </c>
      <c r="R446" t="s">
        <v>2723</v>
      </c>
      <c r="S446" t="s">
        <v>41</v>
      </c>
      <c r="T446" t="s">
        <v>42</v>
      </c>
      <c r="U446" t="s">
        <v>43</v>
      </c>
      <c r="V446" t="s">
        <v>2724</v>
      </c>
      <c r="W446" t="s">
        <v>2798</v>
      </c>
      <c r="X446" t="s">
        <v>2799</v>
      </c>
      <c r="Y446" t="s">
        <v>43</v>
      </c>
      <c r="Z446" t="s">
        <v>2727</v>
      </c>
      <c r="AA446" t="s">
        <v>43</v>
      </c>
      <c r="AB446" t="s">
        <v>2728</v>
      </c>
      <c r="AC446" s="4" t="e">
        <f>VLOOKUP(Table136[[#This Row],[Capacitance]],Values!A$13:B$50,2,0)</f>
        <v>#N/A</v>
      </c>
      <c r="AE446" s="4" t="str">
        <f>CONCATENATE(Table136[[#This Row],[Capacitance]],Table136[[#This Row],[Stock]])</f>
        <v>0.15ÂuF</v>
      </c>
    </row>
    <row r="447" spans="1:31" hidden="1">
      <c r="A447" t="s">
        <v>2715</v>
      </c>
      <c r="B447" t="s">
        <v>2876</v>
      </c>
      <c r="C447" t="s">
        <v>2907</v>
      </c>
      <c r="D447" t="s">
        <v>2908</v>
      </c>
      <c r="E447" t="s">
        <v>2719</v>
      </c>
      <c r="F447" t="s">
        <v>2909</v>
      </c>
      <c r="G447">
        <v>1282</v>
      </c>
      <c r="H447">
        <v>0</v>
      </c>
      <c r="I447">
        <v>0.49</v>
      </c>
      <c r="J447">
        <v>0</v>
      </c>
      <c r="K447">
        <v>1</v>
      </c>
      <c r="L447" t="s">
        <v>2721</v>
      </c>
      <c r="M447" t="s">
        <v>2722</v>
      </c>
      <c r="N447" t="s">
        <v>6754</v>
      </c>
      <c r="O447" t="s">
        <v>72</v>
      </c>
      <c r="P447" t="s">
        <v>38</v>
      </c>
      <c r="Q447" t="s">
        <v>73</v>
      </c>
      <c r="R447" t="s">
        <v>2723</v>
      </c>
      <c r="S447" t="s">
        <v>41</v>
      </c>
      <c r="T447" t="s">
        <v>42</v>
      </c>
      <c r="U447" t="s">
        <v>43</v>
      </c>
      <c r="V447" t="s">
        <v>2724</v>
      </c>
      <c r="W447" t="s">
        <v>2880</v>
      </c>
      <c r="X447" t="s">
        <v>2726</v>
      </c>
      <c r="Y447" t="s">
        <v>43</v>
      </c>
      <c r="Z447" t="s">
        <v>2727</v>
      </c>
      <c r="AA447" t="s">
        <v>43</v>
      </c>
      <c r="AB447" t="s">
        <v>2728</v>
      </c>
      <c r="AC447" s="4" t="e">
        <f>VLOOKUP(Table136[[#This Row],[Capacitance]],Values!A$13:B$50,2,0)</f>
        <v>#N/A</v>
      </c>
      <c r="AE447" s="4" t="str">
        <f>CONCATENATE(Table136[[#This Row],[Capacitance]],Table136[[#This Row],[Stock]])</f>
        <v>0.015ÂuF</v>
      </c>
    </row>
    <row r="448" spans="1:31" hidden="1">
      <c r="A448" t="s">
        <v>2793</v>
      </c>
      <c r="B448" t="s">
        <v>2794</v>
      </c>
      <c r="C448" t="s">
        <v>2910</v>
      </c>
      <c r="D448" t="s">
        <v>2911</v>
      </c>
      <c r="E448" t="s">
        <v>2719</v>
      </c>
      <c r="F448" t="s">
        <v>2912</v>
      </c>
      <c r="G448">
        <v>1230</v>
      </c>
      <c r="H448">
        <v>0</v>
      </c>
      <c r="I448">
        <v>0.49</v>
      </c>
      <c r="J448">
        <v>0</v>
      </c>
      <c r="K448">
        <v>1</v>
      </c>
      <c r="L448" t="s">
        <v>2721</v>
      </c>
      <c r="M448" t="s">
        <v>2722</v>
      </c>
      <c r="N448" t="s">
        <v>1002</v>
      </c>
      <c r="O448" t="s">
        <v>72</v>
      </c>
      <c r="P448" t="s">
        <v>178</v>
      </c>
      <c r="Q448" t="s">
        <v>73</v>
      </c>
      <c r="R448" t="s">
        <v>2723</v>
      </c>
      <c r="S448" t="s">
        <v>41</v>
      </c>
      <c r="T448" t="s">
        <v>42</v>
      </c>
      <c r="U448" t="s">
        <v>43</v>
      </c>
      <c r="V448" t="s">
        <v>2724</v>
      </c>
      <c r="W448" t="s">
        <v>2798</v>
      </c>
      <c r="X448" t="s">
        <v>2799</v>
      </c>
      <c r="Y448" t="s">
        <v>43</v>
      </c>
      <c r="Z448" t="s">
        <v>2727</v>
      </c>
      <c r="AA448" t="s">
        <v>43</v>
      </c>
      <c r="AB448" t="s">
        <v>2728</v>
      </c>
      <c r="AC448" s="4" t="e">
        <f>VLOOKUP(Table136[[#This Row],[Capacitance]],Values!A$13:B$50,2,0)</f>
        <v>#N/A</v>
      </c>
      <c r="AE448" s="4" t="str">
        <f>CONCATENATE(Table136[[#This Row],[Capacitance]],Table136[[#This Row],[Stock]])</f>
        <v>3900pF</v>
      </c>
    </row>
    <row r="449" spans="1:31" hidden="1">
      <c r="A449" t="s">
        <v>2793</v>
      </c>
      <c r="B449" t="s">
        <v>2806</v>
      </c>
      <c r="C449" t="s">
        <v>4501</v>
      </c>
      <c r="D449" t="s">
        <v>4502</v>
      </c>
      <c r="E449" t="s">
        <v>2719</v>
      </c>
      <c r="F449" t="s">
        <v>3119</v>
      </c>
      <c r="G449">
        <v>454</v>
      </c>
      <c r="H449">
        <v>0</v>
      </c>
      <c r="I449">
        <v>0.73</v>
      </c>
      <c r="J449">
        <v>0</v>
      </c>
      <c r="K449">
        <v>1</v>
      </c>
      <c r="L449" t="s">
        <v>2721</v>
      </c>
      <c r="M449" t="s">
        <v>2722</v>
      </c>
      <c r="N449" t="s">
        <v>6749</v>
      </c>
      <c r="O449" t="s">
        <v>37</v>
      </c>
      <c r="P449" t="s">
        <v>178</v>
      </c>
      <c r="Q449" t="s">
        <v>39</v>
      </c>
      <c r="R449" t="s">
        <v>2723</v>
      </c>
      <c r="S449" t="s">
        <v>41</v>
      </c>
      <c r="T449" t="s">
        <v>42</v>
      </c>
      <c r="U449" t="s">
        <v>43</v>
      </c>
      <c r="V449" t="s">
        <v>2724</v>
      </c>
      <c r="W449" t="s">
        <v>2809</v>
      </c>
      <c r="X449" t="s">
        <v>2810</v>
      </c>
      <c r="Y449" t="s">
        <v>43</v>
      </c>
      <c r="Z449" t="s">
        <v>2727</v>
      </c>
      <c r="AA449" t="s">
        <v>43</v>
      </c>
      <c r="AB449" t="s">
        <v>2728</v>
      </c>
      <c r="AC449" s="4" t="str">
        <f>VLOOKUP(Table136[[#This Row],[Capacitance]],Values!A$13:B$50,2,0)</f>
        <v>STOCK</v>
      </c>
      <c r="AE449" s="4" t="str">
        <f>CONCATENATE(Table136[[#This Row],[Capacitance]],Table136[[#This Row],[Stock]])</f>
        <v>1ÂuF</v>
      </c>
    </row>
    <row r="450" spans="1:31" hidden="1">
      <c r="A450" t="s">
        <v>2715</v>
      </c>
      <c r="B450" t="s">
        <v>2794</v>
      </c>
      <c r="C450" t="s">
        <v>4035</v>
      </c>
      <c r="D450" t="s">
        <v>4036</v>
      </c>
      <c r="E450" t="s">
        <v>2719</v>
      </c>
      <c r="F450" t="s">
        <v>2921</v>
      </c>
      <c r="G450">
        <v>1885</v>
      </c>
      <c r="H450">
        <v>0</v>
      </c>
      <c r="I450">
        <v>0.52</v>
      </c>
      <c r="J450">
        <v>0</v>
      </c>
      <c r="K450">
        <v>1</v>
      </c>
      <c r="L450" t="s">
        <v>2721</v>
      </c>
      <c r="M450" t="s">
        <v>2722</v>
      </c>
      <c r="N450" t="s">
        <v>95</v>
      </c>
      <c r="O450" t="s">
        <v>72</v>
      </c>
      <c r="P450" t="s">
        <v>38</v>
      </c>
      <c r="Q450" t="s">
        <v>73</v>
      </c>
      <c r="R450" t="s">
        <v>2723</v>
      </c>
      <c r="S450" t="s">
        <v>41</v>
      </c>
      <c r="T450" t="s">
        <v>42</v>
      </c>
      <c r="U450" t="s">
        <v>43</v>
      </c>
      <c r="V450" t="s">
        <v>2724</v>
      </c>
      <c r="W450" t="s">
        <v>2798</v>
      </c>
      <c r="X450" t="s">
        <v>2799</v>
      </c>
      <c r="Y450" t="s">
        <v>43</v>
      </c>
      <c r="Z450" t="s">
        <v>3107</v>
      </c>
      <c r="AA450" t="s">
        <v>43</v>
      </c>
      <c r="AB450" t="s">
        <v>2728</v>
      </c>
      <c r="AC450" s="4" t="e">
        <f>VLOOKUP(Table136[[#This Row],[Capacitance]],Values!A$13:B$50,2,0)</f>
        <v>#N/A</v>
      </c>
      <c r="AE450" s="4" t="str">
        <f>CONCATENATE(Table136[[#This Row],[Capacitance]],Table136[[#This Row],[Stock]])</f>
        <v>6800pF</v>
      </c>
    </row>
    <row r="451" spans="1:31" hidden="1">
      <c r="A451" t="s">
        <v>2715</v>
      </c>
      <c r="B451" t="s">
        <v>2806</v>
      </c>
      <c r="C451" t="s">
        <v>4559</v>
      </c>
      <c r="D451" t="s">
        <v>4560</v>
      </c>
      <c r="E451" t="s">
        <v>2719</v>
      </c>
      <c r="F451" t="s">
        <v>3106</v>
      </c>
      <c r="G451">
        <v>0</v>
      </c>
      <c r="H451">
        <v>0</v>
      </c>
      <c r="I451">
        <v>0.66</v>
      </c>
      <c r="J451">
        <v>0</v>
      </c>
      <c r="K451">
        <v>1</v>
      </c>
      <c r="L451" t="s">
        <v>2721</v>
      </c>
      <c r="M451" t="s">
        <v>2722</v>
      </c>
      <c r="N451" t="s">
        <v>6749</v>
      </c>
      <c r="O451" t="s">
        <v>37</v>
      </c>
      <c r="P451" t="s">
        <v>38</v>
      </c>
      <c r="Q451" t="s">
        <v>39</v>
      </c>
      <c r="R451" t="s">
        <v>2723</v>
      </c>
      <c r="S451" t="s">
        <v>41</v>
      </c>
      <c r="T451" t="s">
        <v>42</v>
      </c>
      <c r="U451" t="s">
        <v>43</v>
      </c>
      <c r="V451" t="s">
        <v>2724</v>
      </c>
      <c r="W451" t="s">
        <v>2809</v>
      </c>
      <c r="X451" t="s">
        <v>2810</v>
      </c>
      <c r="Y451" t="s">
        <v>43</v>
      </c>
      <c r="Z451" t="s">
        <v>2727</v>
      </c>
      <c r="AA451" t="s">
        <v>43</v>
      </c>
      <c r="AB451" t="s">
        <v>2728</v>
      </c>
      <c r="AC451" s="4" t="str">
        <f>VLOOKUP(Table136[[#This Row],[Capacitance]],Values!A$13:B$50,2,0)</f>
        <v>STOCK</v>
      </c>
      <c r="AE451" s="4" t="str">
        <f>CONCATENATE(Table136[[#This Row],[Capacitance]],Table136[[#This Row],[Stock]])</f>
        <v>1ÂuF</v>
      </c>
    </row>
    <row r="452" spans="1:31" hidden="1">
      <c r="A452" t="s">
        <v>2715</v>
      </c>
      <c r="B452" t="s">
        <v>2794</v>
      </c>
      <c r="C452" t="s">
        <v>2913</v>
      </c>
      <c r="D452" t="s">
        <v>2914</v>
      </c>
      <c r="E452" t="s">
        <v>2719</v>
      </c>
      <c r="F452" t="s">
        <v>2879</v>
      </c>
      <c r="G452">
        <v>1388</v>
      </c>
      <c r="H452">
        <v>0</v>
      </c>
      <c r="I452">
        <v>0.52</v>
      </c>
      <c r="J452">
        <v>0</v>
      </c>
      <c r="K452">
        <v>1</v>
      </c>
      <c r="L452" t="s">
        <v>2721</v>
      </c>
      <c r="M452" t="s">
        <v>2722</v>
      </c>
      <c r="N452" t="s">
        <v>6756</v>
      </c>
      <c r="O452" t="s">
        <v>72</v>
      </c>
      <c r="P452" t="s">
        <v>38</v>
      </c>
      <c r="Q452" t="s">
        <v>73</v>
      </c>
      <c r="R452" t="s">
        <v>2723</v>
      </c>
      <c r="S452" t="s">
        <v>41</v>
      </c>
      <c r="T452" t="s">
        <v>42</v>
      </c>
      <c r="U452" t="s">
        <v>43</v>
      </c>
      <c r="V452" t="s">
        <v>2724</v>
      </c>
      <c r="W452" t="s">
        <v>2798</v>
      </c>
      <c r="X452" t="s">
        <v>2799</v>
      </c>
      <c r="Y452" t="s">
        <v>43</v>
      </c>
      <c r="Z452" t="s">
        <v>2727</v>
      </c>
      <c r="AA452" t="s">
        <v>43</v>
      </c>
      <c r="AB452" t="s">
        <v>2728</v>
      </c>
      <c r="AC452" s="4" t="e">
        <f>VLOOKUP(Table136[[#This Row],[Capacitance]],Values!A$13:B$50,2,0)</f>
        <v>#N/A</v>
      </c>
      <c r="AE452" s="4" t="str">
        <f>CONCATENATE(Table136[[#This Row],[Capacitance]],Table136[[#This Row],[Stock]])</f>
        <v>0.022ÂuF</v>
      </c>
    </row>
    <row r="453" spans="1:31" hidden="1">
      <c r="A453" t="s">
        <v>2715</v>
      </c>
      <c r="B453" t="s">
        <v>2716</v>
      </c>
      <c r="C453" t="s">
        <v>4698</v>
      </c>
      <c r="D453" t="s">
        <v>4699</v>
      </c>
      <c r="E453" t="s">
        <v>2719</v>
      </c>
      <c r="F453" t="s">
        <v>4700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2721</v>
      </c>
      <c r="M453" t="s">
        <v>2722</v>
      </c>
      <c r="N453" t="s">
        <v>6749</v>
      </c>
      <c r="O453" t="s">
        <v>189</v>
      </c>
      <c r="P453" t="s">
        <v>78</v>
      </c>
      <c r="Q453" t="s">
        <v>190</v>
      </c>
      <c r="R453" t="s">
        <v>2723</v>
      </c>
      <c r="S453" t="s">
        <v>191</v>
      </c>
      <c r="T453" t="s">
        <v>42</v>
      </c>
      <c r="U453" t="s">
        <v>43</v>
      </c>
      <c r="V453" t="s">
        <v>2724</v>
      </c>
      <c r="W453" t="s">
        <v>2725</v>
      </c>
      <c r="X453" t="s">
        <v>2726</v>
      </c>
      <c r="Y453" t="s">
        <v>43</v>
      </c>
      <c r="Z453" t="s">
        <v>3107</v>
      </c>
      <c r="AA453" t="s">
        <v>43</v>
      </c>
      <c r="AB453" t="s">
        <v>2728</v>
      </c>
      <c r="AC453" s="4" t="str">
        <f>VLOOKUP(Table136[[#This Row],[Capacitance]],Values!A$13:B$50,2,0)</f>
        <v>STOCK</v>
      </c>
      <c r="AE453" s="4" t="str">
        <f>CONCATENATE(Table136[[#This Row],[Capacitance]],Table136[[#This Row],[Stock]])</f>
        <v>1ÂuF</v>
      </c>
    </row>
    <row r="454" spans="1:31" hidden="1">
      <c r="A454" t="s">
        <v>2715</v>
      </c>
      <c r="B454" t="s">
        <v>2794</v>
      </c>
      <c r="C454" t="s">
        <v>4039</v>
      </c>
      <c r="D454" t="s">
        <v>4040</v>
      </c>
      <c r="E454" t="s">
        <v>2719</v>
      </c>
      <c r="F454" t="s">
        <v>2831</v>
      </c>
      <c r="G454">
        <v>3928</v>
      </c>
      <c r="H454">
        <v>0</v>
      </c>
      <c r="I454">
        <v>0.53</v>
      </c>
      <c r="J454">
        <v>0</v>
      </c>
      <c r="K454">
        <v>1</v>
      </c>
      <c r="L454" t="s">
        <v>2721</v>
      </c>
      <c r="M454" t="s">
        <v>2722</v>
      </c>
      <c r="N454" t="s">
        <v>104</v>
      </c>
      <c r="O454" t="s">
        <v>72</v>
      </c>
      <c r="P454" t="s">
        <v>38</v>
      </c>
      <c r="Q454" t="s">
        <v>73</v>
      </c>
      <c r="R454" t="s">
        <v>2723</v>
      </c>
      <c r="S454" t="s">
        <v>41</v>
      </c>
      <c r="T454" t="s">
        <v>42</v>
      </c>
      <c r="U454" t="s">
        <v>43</v>
      </c>
      <c r="V454" t="s">
        <v>2724</v>
      </c>
      <c r="W454" t="s">
        <v>2798</v>
      </c>
      <c r="X454" t="s">
        <v>2799</v>
      </c>
      <c r="Y454" t="s">
        <v>43</v>
      </c>
      <c r="Z454" t="s">
        <v>3107</v>
      </c>
      <c r="AA454" t="s">
        <v>43</v>
      </c>
      <c r="AB454" t="s">
        <v>2728</v>
      </c>
      <c r="AC454" s="4" t="e">
        <f>VLOOKUP(Table136[[#This Row],[Capacitance]],Values!A$13:B$50,2,0)</f>
        <v>#N/A</v>
      </c>
      <c r="AE454" s="4" t="str">
        <f>CONCATENATE(Table136[[#This Row],[Capacitance]],Table136[[#This Row],[Stock]])</f>
        <v>8200pF</v>
      </c>
    </row>
    <row r="455" spans="1:31" hidden="1">
      <c r="A455" t="s">
        <v>2715</v>
      </c>
      <c r="B455" t="s">
        <v>2789</v>
      </c>
      <c r="C455" t="s">
        <v>4707</v>
      </c>
      <c r="D455" t="s">
        <v>4708</v>
      </c>
      <c r="E455" t="s">
        <v>2719</v>
      </c>
      <c r="F455" t="s">
        <v>4709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2721</v>
      </c>
      <c r="M455" t="s">
        <v>2722</v>
      </c>
      <c r="N455" t="s">
        <v>6749</v>
      </c>
      <c r="O455" t="s">
        <v>189</v>
      </c>
      <c r="P455" t="s">
        <v>38</v>
      </c>
      <c r="Q455" t="s">
        <v>190</v>
      </c>
      <c r="R455" t="s">
        <v>2723</v>
      </c>
      <c r="S455" t="s">
        <v>191</v>
      </c>
      <c r="T455" t="s">
        <v>42</v>
      </c>
      <c r="U455" t="s">
        <v>43</v>
      </c>
      <c r="V455" t="s">
        <v>2724</v>
      </c>
      <c r="W455" t="s">
        <v>2792</v>
      </c>
      <c r="X455" t="s">
        <v>2726</v>
      </c>
      <c r="Y455" t="s">
        <v>43</v>
      </c>
      <c r="Z455" t="s">
        <v>3107</v>
      </c>
      <c r="AA455" t="s">
        <v>43</v>
      </c>
      <c r="AB455" t="s">
        <v>2728</v>
      </c>
      <c r="AC455" s="4" t="str">
        <f>VLOOKUP(Table136[[#This Row],[Capacitance]],Values!A$13:B$50,2,0)</f>
        <v>STOCK</v>
      </c>
      <c r="AE455" s="4" t="str">
        <f>CONCATENATE(Table136[[#This Row],[Capacitance]],Table136[[#This Row],[Stock]])</f>
        <v>1ÂuF</v>
      </c>
    </row>
    <row r="456" spans="1:31" hidden="1">
      <c r="A456" t="s">
        <v>2715</v>
      </c>
      <c r="B456" t="s">
        <v>2794</v>
      </c>
      <c r="C456" t="s">
        <v>2917</v>
      </c>
      <c r="D456" t="s">
        <v>2918</v>
      </c>
      <c r="E456" t="s">
        <v>2719</v>
      </c>
      <c r="F456" t="s">
        <v>2894</v>
      </c>
      <c r="G456">
        <v>1922</v>
      </c>
      <c r="H456">
        <v>0</v>
      </c>
      <c r="I456">
        <v>0.53</v>
      </c>
      <c r="J456">
        <v>0</v>
      </c>
      <c r="K456">
        <v>1</v>
      </c>
      <c r="L456" t="s">
        <v>2721</v>
      </c>
      <c r="M456" t="s">
        <v>2722</v>
      </c>
      <c r="N456" t="s">
        <v>430</v>
      </c>
      <c r="O456" t="s">
        <v>72</v>
      </c>
      <c r="P456" t="s">
        <v>38</v>
      </c>
      <c r="Q456" t="s">
        <v>73</v>
      </c>
      <c r="R456" t="s">
        <v>2723</v>
      </c>
      <c r="S456" t="s">
        <v>41</v>
      </c>
      <c r="T456" t="s">
        <v>42</v>
      </c>
      <c r="U456" t="s">
        <v>43</v>
      </c>
      <c r="V456" t="s">
        <v>2724</v>
      </c>
      <c r="W456" t="s">
        <v>2798</v>
      </c>
      <c r="X456" t="s">
        <v>2799</v>
      </c>
      <c r="Y456" t="s">
        <v>43</v>
      </c>
      <c r="Z456" t="s">
        <v>2727</v>
      </c>
      <c r="AA456" t="s">
        <v>43</v>
      </c>
      <c r="AB456" t="s">
        <v>2728</v>
      </c>
      <c r="AC456" s="4" t="e">
        <f>VLOOKUP(Table136[[#This Row],[Capacitance]],Values!A$13:B$50,2,0)</f>
        <v>#N/A</v>
      </c>
      <c r="AE456" s="4" t="str">
        <f>CONCATENATE(Table136[[#This Row],[Capacitance]],Table136[[#This Row],[Stock]])</f>
        <v>5600pF</v>
      </c>
    </row>
    <row r="457" spans="1:31" hidden="1">
      <c r="A457" t="s">
        <v>2715</v>
      </c>
      <c r="B457" t="s">
        <v>2716</v>
      </c>
      <c r="C457" t="s">
        <v>4784</v>
      </c>
      <c r="D457" t="s">
        <v>4785</v>
      </c>
      <c r="E457" t="s">
        <v>2719</v>
      </c>
      <c r="F457" t="s">
        <v>4700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2721</v>
      </c>
      <c r="M457" t="s">
        <v>2722</v>
      </c>
      <c r="N457" t="s">
        <v>6749</v>
      </c>
      <c r="O457" t="s">
        <v>189</v>
      </c>
      <c r="P457" t="s">
        <v>78</v>
      </c>
      <c r="Q457" t="s">
        <v>190</v>
      </c>
      <c r="R457" t="s">
        <v>2723</v>
      </c>
      <c r="S457" t="s">
        <v>191</v>
      </c>
      <c r="T457" t="s">
        <v>42</v>
      </c>
      <c r="U457" t="s">
        <v>43</v>
      </c>
      <c r="V457" t="s">
        <v>2724</v>
      </c>
      <c r="W457" t="s">
        <v>2725</v>
      </c>
      <c r="X457" t="s">
        <v>2726</v>
      </c>
      <c r="Y457" t="s">
        <v>43</v>
      </c>
      <c r="Z457" t="s">
        <v>2727</v>
      </c>
      <c r="AA457" t="s">
        <v>43</v>
      </c>
      <c r="AB457" t="s">
        <v>2728</v>
      </c>
      <c r="AC457" s="4" t="str">
        <f>VLOOKUP(Table136[[#This Row],[Capacitance]],Values!A$13:B$50,2,0)</f>
        <v>STOCK</v>
      </c>
      <c r="AE457" s="4" t="str">
        <f>CONCATENATE(Table136[[#This Row],[Capacitance]],Table136[[#This Row],[Stock]])</f>
        <v>1ÂuF</v>
      </c>
    </row>
    <row r="458" spans="1:31" hidden="1">
      <c r="A458" t="s">
        <v>2715</v>
      </c>
      <c r="B458" t="s">
        <v>2794</v>
      </c>
      <c r="C458" t="s">
        <v>2919</v>
      </c>
      <c r="D458" t="s">
        <v>2920</v>
      </c>
      <c r="E458" t="s">
        <v>2719</v>
      </c>
      <c r="F458" t="s">
        <v>2921</v>
      </c>
      <c r="G458">
        <v>1279</v>
      </c>
      <c r="H458">
        <v>0</v>
      </c>
      <c r="I458">
        <v>0.53</v>
      </c>
      <c r="J458">
        <v>0</v>
      </c>
      <c r="K458">
        <v>1</v>
      </c>
      <c r="L458" t="s">
        <v>2721</v>
      </c>
      <c r="M458" t="s">
        <v>2722</v>
      </c>
      <c r="N458" t="s">
        <v>95</v>
      </c>
      <c r="O458" t="s">
        <v>72</v>
      </c>
      <c r="P458" t="s">
        <v>38</v>
      </c>
      <c r="Q458" t="s">
        <v>73</v>
      </c>
      <c r="R458" t="s">
        <v>2723</v>
      </c>
      <c r="S458" t="s">
        <v>41</v>
      </c>
      <c r="T458" t="s">
        <v>42</v>
      </c>
      <c r="U458" t="s">
        <v>43</v>
      </c>
      <c r="V458" t="s">
        <v>2724</v>
      </c>
      <c r="W458" t="s">
        <v>2798</v>
      </c>
      <c r="X458" t="s">
        <v>2799</v>
      </c>
      <c r="Y458" t="s">
        <v>43</v>
      </c>
      <c r="Z458" t="s">
        <v>2727</v>
      </c>
      <c r="AA458" t="s">
        <v>43</v>
      </c>
      <c r="AB458" t="s">
        <v>2728</v>
      </c>
      <c r="AC458" s="4" t="e">
        <f>VLOOKUP(Table136[[#This Row],[Capacitance]],Values!A$13:B$50,2,0)</f>
        <v>#N/A</v>
      </c>
      <c r="AE458" s="4" t="str">
        <f>CONCATENATE(Table136[[#This Row],[Capacitance]],Table136[[#This Row],[Stock]])</f>
        <v>6800pF</v>
      </c>
    </row>
    <row r="459" spans="1:31" hidden="1">
      <c r="A459" t="s">
        <v>2715</v>
      </c>
      <c r="B459" t="s">
        <v>2806</v>
      </c>
      <c r="C459" t="s">
        <v>4045</v>
      </c>
      <c r="D459" t="s">
        <v>4046</v>
      </c>
      <c r="E459" t="s">
        <v>2719</v>
      </c>
      <c r="F459" t="s">
        <v>3529</v>
      </c>
      <c r="G459">
        <v>2418</v>
      </c>
      <c r="H459">
        <v>0</v>
      </c>
      <c r="I459">
        <v>0.63</v>
      </c>
      <c r="J459">
        <v>0</v>
      </c>
      <c r="K459">
        <v>1</v>
      </c>
      <c r="L459" t="s">
        <v>2721</v>
      </c>
      <c r="M459" t="s">
        <v>2722</v>
      </c>
      <c r="N459" t="s">
        <v>6770</v>
      </c>
      <c r="O459" t="s">
        <v>37</v>
      </c>
      <c r="P459" t="s">
        <v>38</v>
      </c>
      <c r="Q459" t="s">
        <v>39</v>
      </c>
      <c r="R459" t="s">
        <v>2723</v>
      </c>
      <c r="S459" t="s">
        <v>41</v>
      </c>
      <c r="T459" t="s">
        <v>42</v>
      </c>
      <c r="U459" t="s">
        <v>43</v>
      </c>
      <c r="V459" t="s">
        <v>2724</v>
      </c>
      <c r="W459" t="s">
        <v>2809</v>
      </c>
      <c r="X459" t="s">
        <v>2810</v>
      </c>
      <c r="Y459" t="s">
        <v>43</v>
      </c>
      <c r="Z459" t="s">
        <v>3107</v>
      </c>
      <c r="AA459" t="s">
        <v>43</v>
      </c>
      <c r="AB459" t="s">
        <v>2728</v>
      </c>
      <c r="AC459" s="4" t="e">
        <f>VLOOKUP(Table136[[#This Row],[Capacitance]],Values!A$13:B$50,2,0)</f>
        <v>#N/A</v>
      </c>
      <c r="AE459" s="4" t="str">
        <f>CONCATENATE(Table136[[#This Row],[Capacitance]],Table136[[#This Row],[Stock]])</f>
        <v>1.5ÂuF</v>
      </c>
    </row>
    <row r="460" spans="1:31" hidden="1">
      <c r="A460" t="s">
        <v>2793</v>
      </c>
      <c r="B460" t="s">
        <v>2794</v>
      </c>
      <c r="C460" t="s">
        <v>4047</v>
      </c>
      <c r="D460" t="s">
        <v>4048</v>
      </c>
      <c r="E460" t="s">
        <v>2719</v>
      </c>
      <c r="F460" t="s">
        <v>4002</v>
      </c>
      <c r="G460">
        <v>1705</v>
      </c>
      <c r="H460">
        <v>0</v>
      </c>
      <c r="I460">
        <v>0.63</v>
      </c>
      <c r="J460">
        <v>0</v>
      </c>
      <c r="K460">
        <v>1</v>
      </c>
      <c r="L460" t="s">
        <v>2721</v>
      </c>
      <c r="M460" t="s">
        <v>2722</v>
      </c>
      <c r="N460" t="s">
        <v>6768</v>
      </c>
      <c r="O460" t="s">
        <v>37</v>
      </c>
      <c r="P460" t="s">
        <v>178</v>
      </c>
      <c r="Q460" t="s">
        <v>39</v>
      </c>
      <c r="R460" t="s">
        <v>2723</v>
      </c>
      <c r="S460" t="s">
        <v>41</v>
      </c>
      <c r="T460" t="s">
        <v>42</v>
      </c>
      <c r="U460" t="s">
        <v>43</v>
      </c>
      <c r="V460" t="s">
        <v>2724</v>
      </c>
      <c r="W460" t="s">
        <v>2798</v>
      </c>
      <c r="X460" t="s">
        <v>2799</v>
      </c>
      <c r="Y460" t="s">
        <v>43</v>
      </c>
      <c r="Z460" t="s">
        <v>3107</v>
      </c>
      <c r="AA460" t="s">
        <v>43</v>
      </c>
      <c r="AB460" t="s">
        <v>2728</v>
      </c>
      <c r="AC460" s="4" t="e">
        <f>VLOOKUP(Table136[[#This Row],[Capacitance]],Values!A$13:B$50,2,0)</f>
        <v>#N/A</v>
      </c>
      <c r="AE460" s="4" t="str">
        <f>CONCATENATE(Table136[[#This Row],[Capacitance]],Table136[[#This Row],[Stock]])</f>
        <v>0.68ÂuF</v>
      </c>
    </row>
    <row r="461" spans="1:31" hidden="1">
      <c r="A461" t="s">
        <v>2715</v>
      </c>
      <c r="B461" t="s">
        <v>2789</v>
      </c>
      <c r="C461" t="s">
        <v>4795</v>
      </c>
      <c r="D461" t="s">
        <v>4796</v>
      </c>
      <c r="E461" t="s">
        <v>2719</v>
      </c>
      <c r="F461" t="s">
        <v>4709</v>
      </c>
      <c r="G461">
        <v>0</v>
      </c>
      <c r="H461">
        <v>0</v>
      </c>
      <c r="I461" t="s">
        <v>1067</v>
      </c>
      <c r="J461">
        <v>0</v>
      </c>
      <c r="K461">
        <v>1</v>
      </c>
      <c r="L461" t="s">
        <v>2721</v>
      </c>
      <c r="M461" t="s">
        <v>2722</v>
      </c>
      <c r="N461" t="s">
        <v>6749</v>
      </c>
      <c r="O461" t="s">
        <v>189</v>
      </c>
      <c r="P461" t="s">
        <v>38</v>
      </c>
      <c r="Q461" t="s">
        <v>190</v>
      </c>
      <c r="R461" t="s">
        <v>2723</v>
      </c>
      <c r="S461" t="s">
        <v>191</v>
      </c>
      <c r="T461" t="s">
        <v>42</v>
      </c>
      <c r="U461" t="s">
        <v>43</v>
      </c>
      <c r="V461" t="s">
        <v>2724</v>
      </c>
      <c r="W461" t="s">
        <v>2792</v>
      </c>
      <c r="X461" t="s">
        <v>2726</v>
      </c>
      <c r="Y461" t="s">
        <v>43</v>
      </c>
      <c r="Z461" t="s">
        <v>2727</v>
      </c>
      <c r="AA461" t="s">
        <v>43</v>
      </c>
      <c r="AB461" t="s">
        <v>2728</v>
      </c>
      <c r="AC461" s="4" t="str">
        <f>VLOOKUP(Table136[[#This Row],[Capacitance]],Values!A$13:B$50,2,0)</f>
        <v>STOCK</v>
      </c>
      <c r="AE461" s="4" t="str">
        <f>CONCATENATE(Table136[[#This Row],[Capacitance]],Table136[[#This Row],[Stock]])</f>
        <v>1ÂuF</v>
      </c>
    </row>
    <row r="462" spans="1:31" hidden="1">
      <c r="A462" t="s">
        <v>2715</v>
      </c>
      <c r="B462" t="s">
        <v>2716</v>
      </c>
      <c r="C462" t="s">
        <v>4846</v>
      </c>
      <c r="D462" t="s">
        <v>4847</v>
      </c>
      <c r="E462" t="s">
        <v>2719</v>
      </c>
      <c r="F462" t="s">
        <v>4848</v>
      </c>
      <c r="G462">
        <v>0</v>
      </c>
      <c r="H462">
        <v>0</v>
      </c>
      <c r="I462" t="s">
        <v>1067</v>
      </c>
      <c r="J462">
        <v>0</v>
      </c>
      <c r="K462">
        <v>1</v>
      </c>
      <c r="L462" t="s">
        <v>2721</v>
      </c>
      <c r="M462" t="s">
        <v>2722</v>
      </c>
      <c r="N462" t="s">
        <v>6749</v>
      </c>
      <c r="O462" t="s">
        <v>189</v>
      </c>
      <c r="P462" t="s">
        <v>83</v>
      </c>
      <c r="Q462" t="s">
        <v>190</v>
      </c>
      <c r="R462" t="s">
        <v>2723</v>
      </c>
      <c r="S462" t="s">
        <v>191</v>
      </c>
      <c r="T462" t="s">
        <v>42</v>
      </c>
      <c r="U462" t="s">
        <v>43</v>
      </c>
      <c r="V462" t="s">
        <v>2724</v>
      </c>
      <c r="W462" t="s">
        <v>2725</v>
      </c>
      <c r="X462" t="s">
        <v>2726</v>
      </c>
      <c r="Y462" t="s">
        <v>43</v>
      </c>
      <c r="Z462" t="s">
        <v>2727</v>
      </c>
      <c r="AA462" t="s">
        <v>43</v>
      </c>
      <c r="AB462" t="s">
        <v>2728</v>
      </c>
      <c r="AC462" s="4" t="str">
        <f>VLOOKUP(Table136[[#This Row],[Capacitance]],Values!A$13:B$50,2,0)</f>
        <v>STOCK</v>
      </c>
      <c r="AE462" s="4" t="str">
        <f>CONCATENATE(Table136[[#This Row],[Capacitance]],Table136[[#This Row],[Stock]])</f>
        <v>1ÂuF</v>
      </c>
    </row>
    <row r="463" spans="1:31" hidden="1">
      <c r="A463" t="s">
        <v>2715</v>
      </c>
      <c r="B463" t="s">
        <v>2716</v>
      </c>
      <c r="C463" t="s">
        <v>4871</v>
      </c>
      <c r="D463" t="s">
        <v>4872</v>
      </c>
      <c r="E463" t="s">
        <v>2719</v>
      </c>
      <c r="F463" t="s">
        <v>4848</v>
      </c>
      <c r="G463">
        <v>0</v>
      </c>
      <c r="H463">
        <v>0</v>
      </c>
      <c r="I463" t="s">
        <v>1067</v>
      </c>
      <c r="J463">
        <v>0</v>
      </c>
      <c r="K463">
        <v>1</v>
      </c>
      <c r="L463" t="s">
        <v>2721</v>
      </c>
      <c r="M463" t="s">
        <v>2722</v>
      </c>
      <c r="N463" t="s">
        <v>6749</v>
      </c>
      <c r="O463" t="s">
        <v>189</v>
      </c>
      <c r="P463" t="s">
        <v>83</v>
      </c>
      <c r="Q463" t="s">
        <v>190</v>
      </c>
      <c r="R463" t="s">
        <v>2723</v>
      </c>
      <c r="S463" t="s">
        <v>191</v>
      </c>
      <c r="T463" t="s">
        <v>42</v>
      </c>
      <c r="U463" t="s">
        <v>43</v>
      </c>
      <c r="V463" t="s">
        <v>2724</v>
      </c>
      <c r="W463" t="s">
        <v>2725</v>
      </c>
      <c r="X463" t="s">
        <v>2726</v>
      </c>
      <c r="Y463" t="s">
        <v>43</v>
      </c>
      <c r="Z463" t="s">
        <v>3107</v>
      </c>
      <c r="AA463" t="s">
        <v>43</v>
      </c>
      <c r="AB463" t="s">
        <v>2728</v>
      </c>
      <c r="AC463" s="4" t="str">
        <f>VLOOKUP(Table136[[#This Row],[Capacitance]],Values!A$13:B$50,2,0)</f>
        <v>STOCK</v>
      </c>
      <c r="AE463" s="4" t="str">
        <f>CONCATENATE(Table136[[#This Row],[Capacitance]],Table136[[#This Row],[Stock]])</f>
        <v>1ÂuF</v>
      </c>
    </row>
    <row r="464" spans="1:31">
      <c r="A464" t="s">
        <v>2715</v>
      </c>
      <c r="B464" t="s">
        <v>2794</v>
      </c>
      <c r="C464" t="s">
        <v>3785</v>
      </c>
      <c r="D464" t="s">
        <v>3786</v>
      </c>
      <c r="E464" t="s">
        <v>2719</v>
      </c>
      <c r="F464" t="s">
        <v>3766</v>
      </c>
      <c r="G464">
        <v>2054</v>
      </c>
      <c r="H464">
        <v>0</v>
      </c>
      <c r="I464">
        <v>0.45</v>
      </c>
      <c r="J464">
        <v>0</v>
      </c>
      <c r="K464">
        <v>1</v>
      </c>
      <c r="L464" t="s">
        <v>2721</v>
      </c>
      <c r="M464" t="s">
        <v>2722</v>
      </c>
      <c r="N464" t="s">
        <v>6772</v>
      </c>
      <c r="O464" t="s">
        <v>37</v>
      </c>
      <c r="P464" t="s">
        <v>83</v>
      </c>
      <c r="Q464" t="s">
        <v>39</v>
      </c>
      <c r="R464" t="s">
        <v>2723</v>
      </c>
      <c r="S464" t="s">
        <v>41</v>
      </c>
      <c r="T464" t="s">
        <v>42</v>
      </c>
      <c r="U464" t="s">
        <v>43</v>
      </c>
      <c r="V464" t="s">
        <v>2724</v>
      </c>
      <c r="W464" t="s">
        <v>2798</v>
      </c>
      <c r="X464" t="s">
        <v>2799</v>
      </c>
      <c r="Y464" t="s">
        <v>43</v>
      </c>
      <c r="Z464" t="s">
        <v>3107</v>
      </c>
      <c r="AA464" t="s">
        <v>43</v>
      </c>
      <c r="AB464" t="s">
        <v>2728</v>
      </c>
      <c r="AC464" s="4" t="e">
        <f>VLOOKUP(Table136[[#This Row],[Capacitance]],Values!A$13:B$50,2,0)</f>
        <v>#N/A</v>
      </c>
      <c r="AE464" s="4" t="str">
        <f>CONCATENATE(Table136[[#This Row],[Capacitance]],Table136[[#This Row],[Stock]])</f>
        <v>3.3ÂuF</v>
      </c>
    </row>
    <row r="465" spans="1:31" hidden="1">
      <c r="A465" t="s">
        <v>2715</v>
      </c>
      <c r="B465" t="s">
        <v>2716</v>
      </c>
      <c r="C465" t="s">
        <v>3359</v>
      </c>
      <c r="D465" t="s">
        <v>3360</v>
      </c>
      <c r="E465" t="s">
        <v>2719</v>
      </c>
      <c r="F465" t="s">
        <v>3361</v>
      </c>
      <c r="G465">
        <v>1093</v>
      </c>
      <c r="H465">
        <v>0</v>
      </c>
      <c r="I465">
        <v>0.34</v>
      </c>
      <c r="J465">
        <v>0</v>
      </c>
      <c r="K465">
        <v>1</v>
      </c>
      <c r="L465" t="s">
        <v>2721</v>
      </c>
      <c r="M465" t="s">
        <v>2722</v>
      </c>
      <c r="N465" t="s">
        <v>6750</v>
      </c>
      <c r="O465" t="s">
        <v>37</v>
      </c>
      <c r="P465" t="s">
        <v>53</v>
      </c>
      <c r="Q465" t="s">
        <v>54</v>
      </c>
      <c r="R465" t="s">
        <v>2723</v>
      </c>
      <c r="S465" t="s">
        <v>55</v>
      </c>
      <c r="T465" t="s">
        <v>42</v>
      </c>
      <c r="U465" t="s">
        <v>43</v>
      </c>
      <c r="V465" t="s">
        <v>2724</v>
      </c>
      <c r="W465" t="s">
        <v>2725</v>
      </c>
      <c r="X465" t="s">
        <v>2726</v>
      </c>
      <c r="Y465" t="s">
        <v>43</v>
      </c>
      <c r="Z465" t="s">
        <v>2727</v>
      </c>
      <c r="AA465" t="s">
        <v>43</v>
      </c>
      <c r="AB465" t="s">
        <v>2728</v>
      </c>
      <c r="AC465" s="4" t="str">
        <f>VLOOKUP(Table136[[#This Row],[Capacitance]],Values!A$13:B$50,2,0)</f>
        <v>STOCK</v>
      </c>
      <c r="AE465" s="4" t="str">
        <f>CONCATENATE(Table136[[#This Row],[Capacitance]],Table136[[#This Row],[Stock]])</f>
        <v>2.2ÂuF</v>
      </c>
    </row>
    <row r="466" spans="1:31" hidden="1">
      <c r="A466" t="s">
        <v>2715</v>
      </c>
      <c r="B466" t="s">
        <v>2716</v>
      </c>
      <c r="C466" t="s">
        <v>3976</v>
      </c>
      <c r="D466" t="s">
        <v>3977</v>
      </c>
      <c r="E466" t="s">
        <v>2719</v>
      </c>
      <c r="F466" t="s">
        <v>3361</v>
      </c>
      <c r="G466">
        <v>1725</v>
      </c>
      <c r="H466">
        <v>0</v>
      </c>
      <c r="I466">
        <v>0.4</v>
      </c>
      <c r="J466">
        <v>0</v>
      </c>
      <c r="K466">
        <v>1</v>
      </c>
      <c r="L466" t="s">
        <v>2721</v>
      </c>
      <c r="M466" t="s">
        <v>2722</v>
      </c>
      <c r="N466" t="s">
        <v>6750</v>
      </c>
      <c r="O466" t="s">
        <v>37</v>
      </c>
      <c r="P466" t="s">
        <v>53</v>
      </c>
      <c r="Q466" t="s">
        <v>39</v>
      </c>
      <c r="R466" t="s">
        <v>2723</v>
      </c>
      <c r="S466" t="s">
        <v>41</v>
      </c>
      <c r="T466" t="s">
        <v>42</v>
      </c>
      <c r="U466" t="s">
        <v>43</v>
      </c>
      <c r="V466" t="s">
        <v>2724</v>
      </c>
      <c r="W466" t="s">
        <v>2725</v>
      </c>
      <c r="X466" t="s">
        <v>2726</v>
      </c>
      <c r="Y466" t="s">
        <v>43</v>
      </c>
      <c r="Z466" t="s">
        <v>3107</v>
      </c>
      <c r="AA466" t="s">
        <v>43</v>
      </c>
      <c r="AB466" t="s">
        <v>2728</v>
      </c>
      <c r="AC466" s="4" t="str">
        <f>VLOOKUP(Table136[[#This Row],[Capacitance]],Values!A$13:B$50,2,0)</f>
        <v>STOCK</v>
      </c>
      <c r="AE466" s="4" t="str">
        <f>CONCATENATE(Table136[[#This Row],[Capacitance]],Table136[[#This Row],[Stock]])</f>
        <v>2.2ÂuF</v>
      </c>
    </row>
    <row r="467" spans="1:31" hidden="1">
      <c r="A467" t="s">
        <v>2715</v>
      </c>
      <c r="B467" t="s">
        <v>2716</v>
      </c>
      <c r="C467" t="s">
        <v>3978</v>
      </c>
      <c r="D467" t="s">
        <v>3979</v>
      </c>
      <c r="E467" t="s">
        <v>2719</v>
      </c>
      <c r="F467" t="s">
        <v>3361</v>
      </c>
      <c r="G467">
        <v>1380</v>
      </c>
      <c r="H467">
        <v>0</v>
      </c>
      <c r="I467">
        <v>0.4</v>
      </c>
      <c r="J467">
        <v>0</v>
      </c>
      <c r="K467">
        <v>1</v>
      </c>
      <c r="L467" t="s">
        <v>2721</v>
      </c>
      <c r="M467" t="s">
        <v>2722</v>
      </c>
      <c r="N467" t="s">
        <v>6750</v>
      </c>
      <c r="O467" t="s">
        <v>37</v>
      </c>
      <c r="P467" t="s">
        <v>53</v>
      </c>
      <c r="Q467" t="s">
        <v>39</v>
      </c>
      <c r="R467" t="s">
        <v>2723</v>
      </c>
      <c r="S467" t="s">
        <v>41</v>
      </c>
      <c r="T467" t="s">
        <v>42</v>
      </c>
      <c r="U467" t="s">
        <v>43</v>
      </c>
      <c r="V467" t="s">
        <v>2724</v>
      </c>
      <c r="W467" t="s">
        <v>2725</v>
      </c>
      <c r="X467" t="s">
        <v>2726</v>
      </c>
      <c r="Y467" t="s">
        <v>43</v>
      </c>
      <c r="Z467" t="s">
        <v>2727</v>
      </c>
      <c r="AA467" t="s">
        <v>43</v>
      </c>
      <c r="AB467" t="s">
        <v>2728</v>
      </c>
      <c r="AC467" s="4" t="str">
        <f>VLOOKUP(Table136[[#This Row],[Capacitance]],Values!A$13:B$50,2,0)</f>
        <v>STOCK</v>
      </c>
      <c r="AE467" s="4" t="str">
        <f>CONCATENATE(Table136[[#This Row],[Capacitance]],Table136[[#This Row],[Stock]])</f>
        <v>2.2ÂuF</v>
      </c>
    </row>
    <row r="468" spans="1:31" hidden="1">
      <c r="A468" t="s">
        <v>2715</v>
      </c>
      <c r="B468" t="s">
        <v>2716</v>
      </c>
      <c r="C468" t="s">
        <v>4418</v>
      </c>
      <c r="D468" t="s">
        <v>4419</v>
      </c>
      <c r="E468" t="s">
        <v>2719</v>
      </c>
      <c r="F468" t="s">
        <v>3361</v>
      </c>
      <c r="G468">
        <v>450</v>
      </c>
      <c r="H468">
        <v>0</v>
      </c>
      <c r="I468">
        <v>0.34</v>
      </c>
      <c r="J468">
        <v>0</v>
      </c>
      <c r="K468">
        <v>1</v>
      </c>
      <c r="L468" t="s">
        <v>2721</v>
      </c>
      <c r="M468" t="s">
        <v>2722</v>
      </c>
      <c r="N468" t="s">
        <v>6750</v>
      </c>
      <c r="O468" t="s">
        <v>37</v>
      </c>
      <c r="P468" t="s">
        <v>53</v>
      </c>
      <c r="Q468" t="s">
        <v>54</v>
      </c>
      <c r="R468" t="s">
        <v>2723</v>
      </c>
      <c r="S468" t="s">
        <v>55</v>
      </c>
      <c r="T468" t="s">
        <v>42</v>
      </c>
      <c r="U468" t="s">
        <v>43</v>
      </c>
      <c r="V468" t="s">
        <v>2724</v>
      </c>
      <c r="W468" t="s">
        <v>2725</v>
      </c>
      <c r="X468" t="s">
        <v>2726</v>
      </c>
      <c r="Y468" t="s">
        <v>43</v>
      </c>
      <c r="Z468" t="s">
        <v>3107</v>
      </c>
      <c r="AA468" t="s">
        <v>43</v>
      </c>
      <c r="AB468" t="s">
        <v>2728</v>
      </c>
      <c r="AC468" s="4" t="str">
        <f>VLOOKUP(Table136[[#This Row],[Capacitance]],Values!A$13:B$50,2,0)</f>
        <v>STOCK</v>
      </c>
      <c r="AE468" s="4" t="str">
        <f>CONCATENATE(Table136[[#This Row],[Capacitance]],Table136[[#This Row],[Stock]])</f>
        <v>2.2ÂuF</v>
      </c>
    </row>
    <row r="469" spans="1:31" hidden="1">
      <c r="A469" t="s">
        <v>2715</v>
      </c>
      <c r="B469" t="s">
        <v>2806</v>
      </c>
      <c r="C469" t="s">
        <v>4065</v>
      </c>
      <c r="D469" t="s">
        <v>4066</v>
      </c>
      <c r="E469" t="s">
        <v>2719</v>
      </c>
      <c r="F469" t="s">
        <v>3865</v>
      </c>
      <c r="G469">
        <v>1947</v>
      </c>
      <c r="H469">
        <v>0</v>
      </c>
      <c r="I469">
        <v>0.65</v>
      </c>
      <c r="J469">
        <v>0</v>
      </c>
      <c r="K469">
        <v>1</v>
      </c>
      <c r="L469" t="s">
        <v>2721</v>
      </c>
      <c r="M469" t="s">
        <v>2722</v>
      </c>
      <c r="N469" t="s">
        <v>6775</v>
      </c>
      <c r="O469" t="s">
        <v>37</v>
      </c>
      <c r="P469" t="s">
        <v>83</v>
      </c>
      <c r="Q469" t="s">
        <v>39</v>
      </c>
      <c r="R469" t="s">
        <v>2723</v>
      </c>
      <c r="S469" t="s">
        <v>41</v>
      </c>
      <c r="T469" t="s">
        <v>42</v>
      </c>
      <c r="U469" t="s">
        <v>43</v>
      </c>
      <c r="V469" t="s">
        <v>2724</v>
      </c>
      <c r="W469" t="s">
        <v>2809</v>
      </c>
      <c r="X469" t="s">
        <v>2810</v>
      </c>
      <c r="Y469" t="s">
        <v>43</v>
      </c>
      <c r="Z469" t="s">
        <v>3107</v>
      </c>
      <c r="AA469" t="s">
        <v>43</v>
      </c>
      <c r="AB469" t="s">
        <v>2728</v>
      </c>
      <c r="AC469" s="4" t="e">
        <f>VLOOKUP(Table136[[#This Row],[Capacitance]],Values!A$13:B$50,2,0)</f>
        <v>#N/A</v>
      </c>
      <c r="AE469" s="4" t="str">
        <f>CONCATENATE(Table136[[#This Row],[Capacitance]],Table136[[#This Row],[Stock]])</f>
        <v>6.8ÂuF</v>
      </c>
    </row>
    <row r="470" spans="1:31" hidden="1">
      <c r="A470" t="s">
        <v>2793</v>
      </c>
      <c r="B470" t="s">
        <v>2794</v>
      </c>
      <c r="C470" t="s">
        <v>4067</v>
      </c>
      <c r="D470" t="s">
        <v>4068</v>
      </c>
      <c r="E470" t="s">
        <v>2719</v>
      </c>
      <c r="F470" t="s">
        <v>3862</v>
      </c>
      <c r="G470">
        <v>1872</v>
      </c>
      <c r="H470">
        <v>0</v>
      </c>
      <c r="I470">
        <v>0.65</v>
      </c>
      <c r="J470">
        <v>0</v>
      </c>
      <c r="K470">
        <v>1</v>
      </c>
      <c r="L470" t="s">
        <v>2721</v>
      </c>
      <c r="M470" t="s">
        <v>2722</v>
      </c>
      <c r="N470" t="s">
        <v>6770</v>
      </c>
      <c r="O470" t="s">
        <v>37</v>
      </c>
      <c r="P470" t="s">
        <v>178</v>
      </c>
      <c r="Q470" t="s">
        <v>1060</v>
      </c>
      <c r="R470" t="s">
        <v>2723</v>
      </c>
      <c r="S470" t="s">
        <v>41</v>
      </c>
      <c r="T470" t="s">
        <v>42</v>
      </c>
      <c r="U470" t="s">
        <v>43</v>
      </c>
      <c r="V470" t="s">
        <v>2724</v>
      </c>
      <c r="W470" t="s">
        <v>2798</v>
      </c>
      <c r="X470" t="s">
        <v>2799</v>
      </c>
      <c r="Y470" t="s">
        <v>43</v>
      </c>
      <c r="Z470" t="s">
        <v>2727</v>
      </c>
      <c r="AA470" t="s">
        <v>43</v>
      </c>
      <c r="AB470" t="s">
        <v>2728</v>
      </c>
      <c r="AC470" s="4" t="e">
        <f>VLOOKUP(Table136[[#This Row],[Capacitance]],Values!A$13:B$50,2,0)</f>
        <v>#N/A</v>
      </c>
      <c r="AE470" s="4" t="str">
        <f>CONCATENATE(Table136[[#This Row],[Capacitance]],Table136[[#This Row],[Stock]])</f>
        <v>1.5ÂuF</v>
      </c>
    </row>
    <row r="471" spans="1:31" hidden="1">
      <c r="A471" t="s">
        <v>2793</v>
      </c>
      <c r="B471" t="s">
        <v>2794</v>
      </c>
      <c r="C471" t="s">
        <v>4069</v>
      </c>
      <c r="D471" t="s">
        <v>4070</v>
      </c>
      <c r="E471" t="s">
        <v>2719</v>
      </c>
      <c r="F471" t="s">
        <v>4002</v>
      </c>
      <c r="G471">
        <v>1837</v>
      </c>
      <c r="H471">
        <v>0</v>
      </c>
      <c r="I471">
        <v>0.65</v>
      </c>
      <c r="J471">
        <v>0</v>
      </c>
      <c r="K471">
        <v>1</v>
      </c>
      <c r="L471" t="s">
        <v>2721</v>
      </c>
      <c r="M471" t="s">
        <v>2722</v>
      </c>
      <c r="N471" t="s">
        <v>6768</v>
      </c>
      <c r="O471" t="s">
        <v>37</v>
      </c>
      <c r="P471" t="s">
        <v>178</v>
      </c>
      <c r="Q471" t="s">
        <v>39</v>
      </c>
      <c r="R471" t="s">
        <v>2723</v>
      </c>
      <c r="S471" t="s">
        <v>41</v>
      </c>
      <c r="T471" t="s">
        <v>42</v>
      </c>
      <c r="U471" t="s">
        <v>43</v>
      </c>
      <c r="V471" t="s">
        <v>2724</v>
      </c>
      <c r="W471" t="s">
        <v>2798</v>
      </c>
      <c r="X471" t="s">
        <v>2799</v>
      </c>
      <c r="Y471" t="s">
        <v>43</v>
      </c>
      <c r="Z471" t="s">
        <v>2727</v>
      </c>
      <c r="AA471" t="s">
        <v>43</v>
      </c>
      <c r="AB471" t="s">
        <v>2728</v>
      </c>
      <c r="AC471" s="4" t="e">
        <f>VLOOKUP(Table136[[#This Row],[Capacitance]],Values!A$13:B$50,2,0)</f>
        <v>#N/A</v>
      </c>
      <c r="AE471" s="4" t="str">
        <f>CONCATENATE(Table136[[#This Row],[Capacitance]],Table136[[#This Row],[Stock]])</f>
        <v>0.68ÂuF</v>
      </c>
    </row>
    <row r="472" spans="1:31" hidden="1">
      <c r="A472" t="s">
        <v>2715</v>
      </c>
      <c r="B472" t="s">
        <v>2806</v>
      </c>
      <c r="C472" t="s">
        <v>4071</v>
      </c>
      <c r="D472" t="s">
        <v>4072</v>
      </c>
      <c r="E472" t="s">
        <v>2719</v>
      </c>
      <c r="F472" t="s">
        <v>3865</v>
      </c>
      <c r="G472">
        <v>1651</v>
      </c>
      <c r="H472">
        <v>0</v>
      </c>
      <c r="I472">
        <v>0.65</v>
      </c>
      <c r="J472">
        <v>0</v>
      </c>
      <c r="K472">
        <v>1</v>
      </c>
      <c r="L472" t="s">
        <v>2721</v>
      </c>
      <c r="M472" t="s">
        <v>2722</v>
      </c>
      <c r="N472" t="s">
        <v>6775</v>
      </c>
      <c r="O472" t="s">
        <v>37</v>
      </c>
      <c r="P472" t="s">
        <v>83</v>
      </c>
      <c r="Q472" t="s">
        <v>39</v>
      </c>
      <c r="R472" t="s">
        <v>2723</v>
      </c>
      <c r="S472" t="s">
        <v>41</v>
      </c>
      <c r="T472" t="s">
        <v>42</v>
      </c>
      <c r="U472" t="s">
        <v>43</v>
      </c>
      <c r="V472" t="s">
        <v>2724</v>
      </c>
      <c r="W472" t="s">
        <v>2809</v>
      </c>
      <c r="X472" t="s">
        <v>2810</v>
      </c>
      <c r="Y472" t="s">
        <v>43</v>
      </c>
      <c r="Z472" t="s">
        <v>2727</v>
      </c>
      <c r="AA472" t="s">
        <v>43</v>
      </c>
      <c r="AB472" t="s">
        <v>2728</v>
      </c>
      <c r="AC472" s="4" t="e">
        <f>VLOOKUP(Table136[[#This Row],[Capacitance]],Values!A$13:B$50,2,0)</f>
        <v>#N/A</v>
      </c>
      <c r="AE472" s="4" t="str">
        <f>CONCATENATE(Table136[[#This Row],[Capacitance]],Table136[[#This Row],[Stock]])</f>
        <v>6.8ÂuF</v>
      </c>
    </row>
    <row r="473" spans="1:31" hidden="1">
      <c r="A473" t="s">
        <v>2793</v>
      </c>
      <c r="B473" t="s">
        <v>2806</v>
      </c>
      <c r="C473" t="s">
        <v>4073</v>
      </c>
      <c r="D473" t="s">
        <v>4074</v>
      </c>
      <c r="E473" t="s">
        <v>2719</v>
      </c>
      <c r="F473" t="s">
        <v>3526</v>
      </c>
      <c r="G473">
        <v>2200</v>
      </c>
      <c r="H473">
        <v>0</v>
      </c>
      <c r="I473">
        <v>0.66</v>
      </c>
      <c r="J473">
        <v>0</v>
      </c>
      <c r="K473">
        <v>1</v>
      </c>
      <c r="L473" t="s">
        <v>2721</v>
      </c>
      <c r="M473" t="s">
        <v>2722</v>
      </c>
      <c r="N473" t="s">
        <v>6766</v>
      </c>
      <c r="O473" t="s">
        <v>37</v>
      </c>
      <c r="P473" t="s">
        <v>178</v>
      </c>
      <c r="Q473" t="s">
        <v>39</v>
      </c>
      <c r="R473" t="s">
        <v>2723</v>
      </c>
      <c r="S473" t="s">
        <v>41</v>
      </c>
      <c r="T473" t="s">
        <v>42</v>
      </c>
      <c r="U473" t="s">
        <v>43</v>
      </c>
      <c r="V473" t="s">
        <v>2724</v>
      </c>
      <c r="W473" t="s">
        <v>2809</v>
      </c>
      <c r="X473" t="s">
        <v>2810</v>
      </c>
      <c r="Y473" t="s">
        <v>43</v>
      </c>
      <c r="Z473" t="s">
        <v>2727</v>
      </c>
      <c r="AA473" t="s">
        <v>43</v>
      </c>
      <c r="AB473" t="s">
        <v>2728</v>
      </c>
      <c r="AC473" s="4" t="e">
        <f>VLOOKUP(Table136[[#This Row],[Capacitance]],Values!A$13:B$50,2,0)</f>
        <v>#N/A</v>
      </c>
      <c r="AE473" s="4" t="str">
        <f>CONCATENATE(Table136[[#This Row],[Capacitance]],Table136[[#This Row],[Stock]])</f>
        <v>0.47ÂuF</v>
      </c>
    </row>
    <row r="474" spans="1:31">
      <c r="A474" t="s">
        <v>2715</v>
      </c>
      <c r="B474" t="s">
        <v>2789</v>
      </c>
      <c r="C474" t="s">
        <v>3798</v>
      </c>
      <c r="D474" t="s">
        <v>3799</v>
      </c>
      <c r="E474" t="s">
        <v>2719</v>
      </c>
      <c r="F474" t="s">
        <v>3766</v>
      </c>
      <c r="G474">
        <v>1053</v>
      </c>
      <c r="H474">
        <v>0</v>
      </c>
      <c r="I474">
        <v>0.46</v>
      </c>
      <c r="J474">
        <v>0</v>
      </c>
      <c r="K474">
        <v>1</v>
      </c>
      <c r="L474" t="s">
        <v>2721</v>
      </c>
      <c r="M474" t="s">
        <v>2722</v>
      </c>
      <c r="N474" t="s">
        <v>6772</v>
      </c>
      <c r="O474" t="s">
        <v>37</v>
      </c>
      <c r="P474" t="s">
        <v>83</v>
      </c>
      <c r="Q474" t="s">
        <v>54</v>
      </c>
      <c r="R474" t="s">
        <v>2723</v>
      </c>
      <c r="S474" t="s">
        <v>55</v>
      </c>
      <c r="T474" t="s">
        <v>42</v>
      </c>
      <c r="U474" t="s">
        <v>43</v>
      </c>
      <c r="V474" t="s">
        <v>2724</v>
      </c>
      <c r="W474" t="s">
        <v>2880</v>
      </c>
      <c r="X474" t="s">
        <v>2726</v>
      </c>
      <c r="Y474" t="s">
        <v>43</v>
      </c>
      <c r="Z474" t="s">
        <v>3107</v>
      </c>
      <c r="AA474" t="s">
        <v>43</v>
      </c>
      <c r="AB474" t="s">
        <v>2728</v>
      </c>
      <c r="AC474" s="4" t="e">
        <f>VLOOKUP(Table136[[#This Row],[Capacitance]],Values!A$13:B$50,2,0)</f>
        <v>#N/A</v>
      </c>
      <c r="AE474" s="4" t="str">
        <f>CONCATENATE(Table136[[#This Row],[Capacitance]],Table136[[#This Row],[Stock]])</f>
        <v>3.3ÂuF</v>
      </c>
    </row>
    <row r="475" spans="1:31">
      <c r="A475" t="s">
        <v>2715</v>
      </c>
      <c r="B475" t="s">
        <v>2876</v>
      </c>
      <c r="C475" t="s">
        <v>3842</v>
      </c>
      <c r="D475" t="s">
        <v>3843</v>
      </c>
      <c r="E475" t="s">
        <v>2719</v>
      </c>
      <c r="F475" t="s">
        <v>3766</v>
      </c>
      <c r="G475">
        <v>1011</v>
      </c>
      <c r="H475">
        <v>0</v>
      </c>
      <c r="I475">
        <v>0.49</v>
      </c>
      <c r="J475">
        <v>0</v>
      </c>
      <c r="K475">
        <v>1</v>
      </c>
      <c r="L475" t="s">
        <v>2721</v>
      </c>
      <c r="M475" t="s">
        <v>2722</v>
      </c>
      <c r="N475" t="s">
        <v>6772</v>
      </c>
      <c r="O475" t="s">
        <v>37</v>
      </c>
      <c r="P475" t="s">
        <v>83</v>
      </c>
      <c r="Q475" t="s">
        <v>39</v>
      </c>
      <c r="R475" t="s">
        <v>2723</v>
      </c>
      <c r="S475" t="s">
        <v>41</v>
      </c>
      <c r="T475" t="s">
        <v>42</v>
      </c>
      <c r="U475" t="s">
        <v>43</v>
      </c>
      <c r="V475" t="s">
        <v>2724</v>
      </c>
      <c r="W475" t="s">
        <v>2880</v>
      </c>
      <c r="X475" t="s">
        <v>2726</v>
      </c>
      <c r="Y475" t="s">
        <v>43</v>
      </c>
      <c r="Z475" t="s">
        <v>2727</v>
      </c>
      <c r="AA475" t="s">
        <v>43</v>
      </c>
      <c r="AB475" t="s">
        <v>2728</v>
      </c>
      <c r="AC475" s="4" t="e">
        <f>VLOOKUP(Table136[[#This Row],[Capacitance]],Values!A$13:B$50,2,0)</f>
        <v>#N/A</v>
      </c>
      <c r="AE475" s="4" t="str">
        <f>CONCATENATE(Table136[[#This Row],[Capacitance]],Table136[[#This Row],[Stock]])</f>
        <v>3.3ÂuF</v>
      </c>
    </row>
    <row r="476" spans="1:31" hidden="1">
      <c r="A476" t="s">
        <v>2715</v>
      </c>
      <c r="B476" t="s">
        <v>3135</v>
      </c>
      <c r="C476" t="s">
        <v>3146</v>
      </c>
      <c r="D476" t="s">
        <v>3147</v>
      </c>
      <c r="E476" t="s">
        <v>2719</v>
      </c>
      <c r="F476" t="s">
        <v>3148</v>
      </c>
      <c r="G476">
        <v>7759</v>
      </c>
      <c r="H476">
        <v>0</v>
      </c>
      <c r="I476">
        <v>1.51</v>
      </c>
      <c r="J476">
        <v>0</v>
      </c>
      <c r="K476">
        <v>1</v>
      </c>
      <c r="L476" t="s">
        <v>2721</v>
      </c>
      <c r="M476" t="s">
        <v>2722</v>
      </c>
      <c r="N476" t="s">
        <v>6750</v>
      </c>
      <c r="O476" t="s">
        <v>37</v>
      </c>
      <c r="P476" t="s">
        <v>38</v>
      </c>
      <c r="Q476" t="s">
        <v>39</v>
      </c>
      <c r="R476" t="s">
        <v>2723</v>
      </c>
      <c r="S476" t="s">
        <v>41</v>
      </c>
      <c r="T476" t="s">
        <v>42</v>
      </c>
      <c r="U476" t="s">
        <v>43</v>
      </c>
      <c r="V476" t="s">
        <v>2724</v>
      </c>
      <c r="W476" t="s">
        <v>3139</v>
      </c>
      <c r="X476" t="s">
        <v>3140</v>
      </c>
      <c r="Y476" t="s">
        <v>43</v>
      </c>
      <c r="Z476" t="s">
        <v>3107</v>
      </c>
      <c r="AA476" t="s">
        <v>43</v>
      </c>
      <c r="AB476" t="s">
        <v>2728</v>
      </c>
      <c r="AC476" s="4" t="str">
        <f>VLOOKUP(Table136[[#This Row],[Capacitance]],Values!A$13:B$50,2,0)</f>
        <v>STOCK</v>
      </c>
      <c r="AE476" s="4" t="str">
        <f>CONCATENATE(Table136[[#This Row],[Capacitance]],Table136[[#This Row],[Stock]])</f>
        <v>2.2ÂuF</v>
      </c>
    </row>
    <row r="477" spans="1:31" hidden="1">
      <c r="A477" t="s">
        <v>2715</v>
      </c>
      <c r="B477" t="s">
        <v>2806</v>
      </c>
      <c r="C477" t="s">
        <v>3532</v>
      </c>
      <c r="D477" t="s">
        <v>3533</v>
      </c>
      <c r="E477" t="s">
        <v>2719</v>
      </c>
      <c r="F477" t="s">
        <v>3148</v>
      </c>
      <c r="G477">
        <v>5623</v>
      </c>
      <c r="H477">
        <v>0</v>
      </c>
      <c r="I477">
        <v>0.63</v>
      </c>
      <c r="J477">
        <v>0</v>
      </c>
      <c r="K477">
        <v>1</v>
      </c>
      <c r="L477" t="s">
        <v>2721</v>
      </c>
      <c r="M477" t="s">
        <v>2722</v>
      </c>
      <c r="N477" t="s">
        <v>6750</v>
      </c>
      <c r="O477" t="s">
        <v>37</v>
      </c>
      <c r="P477" t="s">
        <v>38</v>
      </c>
      <c r="Q477" t="s">
        <v>54</v>
      </c>
      <c r="R477" t="s">
        <v>2723</v>
      </c>
      <c r="S477" t="s">
        <v>55</v>
      </c>
      <c r="T477" t="s">
        <v>42</v>
      </c>
      <c r="U477" t="s">
        <v>43</v>
      </c>
      <c r="V477" t="s">
        <v>2724</v>
      </c>
      <c r="W477" t="s">
        <v>2809</v>
      </c>
      <c r="X477" t="s">
        <v>2810</v>
      </c>
      <c r="Y477" t="s">
        <v>43</v>
      </c>
      <c r="Z477" t="s">
        <v>3107</v>
      </c>
      <c r="AA477" t="s">
        <v>43</v>
      </c>
      <c r="AB477" t="s">
        <v>2728</v>
      </c>
      <c r="AC477" s="4" t="str">
        <f>VLOOKUP(Table136[[#This Row],[Capacitance]],Values!A$13:B$50,2,0)</f>
        <v>STOCK</v>
      </c>
      <c r="AE477" s="4" t="str">
        <f>CONCATENATE(Table136[[#This Row],[Capacitance]],Table136[[#This Row],[Stock]])</f>
        <v>2.2ÂuF</v>
      </c>
    </row>
    <row r="478" spans="1:31" hidden="1">
      <c r="A478" t="s">
        <v>2715</v>
      </c>
      <c r="B478" t="s">
        <v>2794</v>
      </c>
      <c r="C478" t="s">
        <v>3561</v>
      </c>
      <c r="D478" t="s">
        <v>3562</v>
      </c>
      <c r="E478" t="s">
        <v>2719</v>
      </c>
      <c r="F478" t="s">
        <v>3148</v>
      </c>
      <c r="G478">
        <v>4827</v>
      </c>
      <c r="H478">
        <v>0</v>
      </c>
      <c r="I478">
        <v>0.66</v>
      </c>
      <c r="J478">
        <v>0</v>
      </c>
      <c r="K478">
        <v>1</v>
      </c>
      <c r="L478" t="s">
        <v>2721</v>
      </c>
      <c r="M478" t="s">
        <v>2722</v>
      </c>
      <c r="N478" t="s">
        <v>6750</v>
      </c>
      <c r="O478" t="s">
        <v>37</v>
      </c>
      <c r="P478" t="s">
        <v>38</v>
      </c>
      <c r="Q478" t="s">
        <v>39</v>
      </c>
      <c r="R478" t="s">
        <v>2723</v>
      </c>
      <c r="S478" t="s">
        <v>41</v>
      </c>
      <c r="T478" t="s">
        <v>42</v>
      </c>
      <c r="U478" t="s">
        <v>43</v>
      </c>
      <c r="V478" t="s">
        <v>2724</v>
      </c>
      <c r="W478" t="s">
        <v>2798</v>
      </c>
      <c r="X478" t="s">
        <v>2799</v>
      </c>
      <c r="Y478" t="s">
        <v>43</v>
      </c>
      <c r="Z478" t="s">
        <v>3107</v>
      </c>
      <c r="AA478" t="s">
        <v>43</v>
      </c>
      <c r="AB478" t="s">
        <v>2728</v>
      </c>
      <c r="AC478" s="4" t="str">
        <f>VLOOKUP(Table136[[#This Row],[Capacitance]],Values!A$13:B$50,2,0)</f>
        <v>STOCK</v>
      </c>
      <c r="AE478" s="4" t="str">
        <f>CONCATENATE(Table136[[#This Row],[Capacitance]],Table136[[#This Row],[Stock]])</f>
        <v>2.2ÂuF</v>
      </c>
    </row>
    <row r="479" spans="1:31" hidden="1">
      <c r="A479" t="s">
        <v>2715</v>
      </c>
      <c r="B479" t="s">
        <v>2794</v>
      </c>
      <c r="C479" t="s">
        <v>3563</v>
      </c>
      <c r="D479" t="s">
        <v>3564</v>
      </c>
      <c r="E479" t="s">
        <v>2719</v>
      </c>
      <c r="F479" t="s">
        <v>3148</v>
      </c>
      <c r="G479">
        <v>3548</v>
      </c>
      <c r="H479">
        <v>0</v>
      </c>
      <c r="I479">
        <v>0.66</v>
      </c>
      <c r="J479">
        <v>0</v>
      </c>
      <c r="K479">
        <v>1</v>
      </c>
      <c r="L479" t="s">
        <v>2721</v>
      </c>
      <c r="M479" t="s">
        <v>2722</v>
      </c>
      <c r="N479" t="s">
        <v>6750</v>
      </c>
      <c r="O479" t="s">
        <v>37</v>
      </c>
      <c r="P479" t="s">
        <v>38</v>
      </c>
      <c r="Q479" t="s">
        <v>39</v>
      </c>
      <c r="R479" t="s">
        <v>2723</v>
      </c>
      <c r="S479" t="s">
        <v>41</v>
      </c>
      <c r="T479" t="s">
        <v>42</v>
      </c>
      <c r="U479" t="s">
        <v>43</v>
      </c>
      <c r="V479" t="s">
        <v>2724</v>
      </c>
      <c r="W479" t="s">
        <v>2798</v>
      </c>
      <c r="X479" t="s">
        <v>2799</v>
      </c>
      <c r="Y479" t="s">
        <v>43</v>
      </c>
      <c r="Z479" t="s">
        <v>2727</v>
      </c>
      <c r="AA479" t="s">
        <v>43</v>
      </c>
      <c r="AB479" t="s">
        <v>2728</v>
      </c>
      <c r="AC479" s="4" t="str">
        <f>VLOOKUP(Table136[[#This Row],[Capacitance]],Values!A$13:B$50,2,0)</f>
        <v>STOCK</v>
      </c>
      <c r="AE479" s="4" t="str">
        <f>CONCATENATE(Table136[[#This Row],[Capacitance]],Table136[[#This Row],[Stock]])</f>
        <v>2.2ÂuF</v>
      </c>
    </row>
    <row r="480" spans="1:31" hidden="1">
      <c r="A480" t="s">
        <v>2715</v>
      </c>
      <c r="B480" t="s">
        <v>2806</v>
      </c>
      <c r="C480" t="s">
        <v>3896</v>
      </c>
      <c r="D480" t="s">
        <v>3897</v>
      </c>
      <c r="E480" t="s">
        <v>2719</v>
      </c>
      <c r="F480" t="s">
        <v>3148</v>
      </c>
      <c r="G480">
        <v>7251</v>
      </c>
      <c r="H480">
        <v>0</v>
      </c>
      <c r="I480">
        <v>0.81</v>
      </c>
      <c r="J480">
        <v>0</v>
      </c>
      <c r="K480">
        <v>1</v>
      </c>
      <c r="L480" t="s">
        <v>2721</v>
      </c>
      <c r="M480" t="s">
        <v>2722</v>
      </c>
      <c r="N480" t="s">
        <v>6750</v>
      </c>
      <c r="O480" t="s">
        <v>37</v>
      </c>
      <c r="P480" t="s">
        <v>38</v>
      </c>
      <c r="Q480" t="s">
        <v>39</v>
      </c>
      <c r="R480" t="s">
        <v>2723</v>
      </c>
      <c r="S480" t="s">
        <v>41</v>
      </c>
      <c r="T480" t="s">
        <v>42</v>
      </c>
      <c r="U480" t="s">
        <v>43</v>
      </c>
      <c r="V480" t="s">
        <v>2724</v>
      </c>
      <c r="W480" t="s">
        <v>2809</v>
      </c>
      <c r="X480" t="s">
        <v>2810</v>
      </c>
      <c r="Y480" t="s">
        <v>43</v>
      </c>
      <c r="Z480" t="s">
        <v>2727</v>
      </c>
      <c r="AA480" t="s">
        <v>43</v>
      </c>
      <c r="AB480" t="s">
        <v>2728</v>
      </c>
      <c r="AC480" s="4" t="str">
        <f>VLOOKUP(Table136[[#This Row],[Capacitance]],Values!A$13:B$50,2,0)</f>
        <v>STOCK</v>
      </c>
      <c r="AE480" s="4" t="str">
        <f>CONCATENATE(Table136[[#This Row],[Capacitance]],Table136[[#This Row],[Stock]])</f>
        <v>2.2ÂuF</v>
      </c>
    </row>
    <row r="481" spans="1:31" hidden="1">
      <c r="A481" t="s">
        <v>2715</v>
      </c>
      <c r="B481" t="s">
        <v>2806</v>
      </c>
      <c r="C481" t="s">
        <v>4085</v>
      </c>
      <c r="D481" t="s">
        <v>4086</v>
      </c>
      <c r="E481" t="s">
        <v>2719</v>
      </c>
      <c r="F481" t="s">
        <v>3148</v>
      </c>
      <c r="G481">
        <v>1370</v>
      </c>
      <c r="H481">
        <v>0</v>
      </c>
      <c r="I481">
        <v>0.73</v>
      </c>
      <c r="J481">
        <v>0</v>
      </c>
      <c r="K481">
        <v>1</v>
      </c>
      <c r="L481" t="s">
        <v>2721</v>
      </c>
      <c r="M481" t="s">
        <v>2722</v>
      </c>
      <c r="N481" t="s">
        <v>6750</v>
      </c>
      <c r="O481" t="s">
        <v>37</v>
      </c>
      <c r="P481" t="s">
        <v>38</v>
      </c>
      <c r="Q481" t="s">
        <v>54</v>
      </c>
      <c r="R481" t="s">
        <v>2723</v>
      </c>
      <c r="S481" t="s">
        <v>55</v>
      </c>
      <c r="T481" t="s">
        <v>42</v>
      </c>
      <c r="U481" t="s">
        <v>43</v>
      </c>
      <c r="V481" t="s">
        <v>2724</v>
      </c>
      <c r="W481" t="s">
        <v>2809</v>
      </c>
      <c r="X481" t="s">
        <v>2810</v>
      </c>
      <c r="Y481" t="s">
        <v>43</v>
      </c>
      <c r="Z481" t="s">
        <v>2727</v>
      </c>
      <c r="AA481" t="s">
        <v>43</v>
      </c>
      <c r="AB481" t="s">
        <v>2728</v>
      </c>
      <c r="AC481" s="4" t="str">
        <f>VLOOKUP(Table136[[#This Row],[Capacitance]],Values!A$13:B$50,2,0)</f>
        <v>STOCK</v>
      </c>
      <c r="AE481" s="4" t="str">
        <f>CONCATENATE(Table136[[#This Row],[Capacitance]],Table136[[#This Row],[Stock]])</f>
        <v>2.2ÂuF</v>
      </c>
    </row>
    <row r="482" spans="1:31" hidden="1">
      <c r="A482" t="s">
        <v>2715</v>
      </c>
      <c r="B482" t="s">
        <v>2806</v>
      </c>
      <c r="C482" t="s">
        <v>4395</v>
      </c>
      <c r="D482" t="s">
        <v>4396</v>
      </c>
      <c r="E482" t="s">
        <v>2719</v>
      </c>
      <c r="F482" t="s">
        <v>3148</v>
      </c>
      <c r="G482">
        <v>556</v>
      </c>
      <c r="H482">
        <v>0</v>
      </c>
      <c r="I482">
        <v>0.81</v>
      </c>
      <c r="J482">
        <v>0</v>
      </c>
      <c r="K482">
        <v>1</v>
      </c>
      <c r="L482" t="s">
        <v>2721</v>
      </c>
      <c r="M482" t="s">
        <v>2722</v>
      </c>
      <c r="N482" t="s">
        <v>6750</v>
      </c>
      <c r="O482" t="s">
        <v>37</v>
      </c>
      <c r="P482" t="s">
        <v>38</v>
      </c>
      <c r="Q482" t="s">
        <v>39</v>
      </c>
      <c r="R482" t="s">
        <v>2723</v>
      </c>
      <c r="S482" t="s">
        <v>41</v>
      </c>
      <c r="T482" t="s">
        <v>42</v>
      </c>
      <c r="U482" t="s">
        <v>43</v>
      </c>
      <c r="V482" t="s">
        <v>2724</v>
      </c>
      <c r="W482" t="s">
        <v>2809</v>
      </c>
      <c r="X482" t="s">
        <v>2810</v>
      </c>
      <c r="Y482" t="s">
        <v>43</v>
      </c>
      <c r="Z482" t="s">
        <v>3107</v>
      </c>
      <c r="AA482" t="s">
        <v>43</v>
      </c>
      <c r="AB482" t="s">
        <v>2728</v>
      </c>
      <c r="AC482" s="4" t="str">
        <f>VLOOKUP(Table136[[#This Row],[Capacitance]],Values!A$13:B$50,2,0)</f>
        <v>STOCK</v>
      </c>
      <c r="AE482" s="4" t="str">
        <f>CONCATENATE(Table136[[#This Row],[Capacitance]],Table136[[#This Row],[Stock]])</f>
        <v>2.2ÂuF</v>
      </c>
    </row>
    <row r="483" spans="1:31" hidden="1">
      <c r="A483" t="s">
        <v>2715</v>
      </c>
      <c r="B483" t="s">
        <v>2806</v>
      </c>
      <c r="C483" t="s">
        <v>2922</v>
      </c>
      <c r="D483" t="s">
        <v>2923</v>
      </c>
      <c r="E483" t="s">
        <v>2719</v>
      </c>
      <c r="F483" t="s">
        <v>2879</v>
      </c>
      <c r="G483">
        <v>1618</v>
      </c>
      <c r="H483">
        <v>0</v>
      </c>
      <c r="I483">
        <v>0.79</v>
      </c>
      <c r="J483">
        <v>0</v>
      </c>
      <c r="K483">
        <v>1</v>
      </c>
      <c r="L483" t="s">
        <v>2721</v>
      </c>
      <c r="M483" t="s">
        <v>2722</v>
      </c>
      <c r="N483" t="s">
        <v>6756</v>
      </c>
      <c r="O483" t="s">
        <v>72</v>
      </c>
      <c r="P483" t="s">
        <v>38</v>
      </c>
      <c r="Q483" t="s">
        <v>73</v>
      </c>
      <c r="R483" t="s">
        <v>2723</v>
      </c>
      <c r="S483" t="s">
        <v>41</v>
      </c>
      <c r="T483" t="s">
        <v>42</v>
      </c>
      <c r="U483" t="s">
        <v>43</v>
      </c>
      <c r="V483" t="s">
        <v>2724</v>
      </c>
      <c r="W483" t="s">
        <v>2809</v>
      </c>
      <c r="X483" t="s">
        <v>2810</v>
      </c>
      <c r="Y483" t="s">
        <v>43</v>
      </c>
      <c r="Z483" t="s">
        <v>2727</v>
      </c>
      <c r="AA483" t="s">
        <v>43</v>
      </c>
      <c r="AB483" t="s">
        <v>2728</v>
      </c>
      <c r="AC483" s="4" t="e">
        <f>VLOOKUP(Table136[[#This Row],[Capacitance]],Values!A$13:B$50,2,0)</f>
        <v>#N/A</v>
      </c>
      <c r="AE483" s="4" t="str">
        <f>CONCATENATE(Table136[[#This Row],[Capacitance]],Table136[[#This Row],[Stock]])</f>
        <v>0.022ÂuF</v>
      </c>
    </row>
    <row r="484" spans="1:31" hidden="1">
      <c r="A484" t="s">
        <v>2715</v>
      </c>
      <c r="B484" t="s">
        <v>2806</v>
      </c>
      <c r="C484" t="s">
        <v>2924</v>
      </c>
      <c r="D484" t="s">
        <v>2925</v>
      </c>
      <c r="E484" t="s">
        <v>2719</v>
      </c>
      <c r="F484" t="s">
        <v>2802</v>
      </c>
      <c r="G484">
        <v>1475</v>
      </c>
      <c r="H484">
        <v>0</v>
      </c>
      <c r="I484">
        <v>0.79</v>
      </c>
      <c r="J484">
        <v>0</v>
      </c>
      <c r="K484">
        <v>1</v>
      </c>
      <c r="L484" t="s">
        <v>2721</v>
      </c>
      <c r="M484" t="s">
        <v>2722</v>
      </c>
      <c r="N484" t="s">
        <v>6760</v>
      </c>
      <c r="O484" t="s">
        <v>72</v>
      </c>
      <c r="P484" t="s">
        <v>38</v>
      </c>
      <c r="Q484" t="s">
        <v>73</v>
      </c>
      <c r="R484" t="s">
        <v>2723</v>
      </c>
      <c r="S484" t="s">
        <v>41</v>
      </c>
      <c r="T484" t="s">
        <v>42</v>
      </c>
      <c r="U484" t="s">
        <v>43</v>
      </c>
      <c r="V484" t="s">
        <v>2724</v>
      </c>
      <c r="W484" t="s">
        <v>2809</v>
      </c>
      <c r="X484" t="s">
        <v>2810</v>
      </c>
      <c r="Y484" t="s">
        <v>43</v>
      </c>
      <c r="Z484" t="s">
        <v>2727</v>
      </c>
      <c r="AA484" t="s">
        <v>43</v>
      </c>
      <c r="AB484" t="s">
        <v>2728</v>
      </c>
      <c r="AC484" s="4" t="e">
        <f>VLOOKUP(Table136[[#This Row],[Capacitance]],Values!A$13:B$50,2,0)</f>
        <v>#N/A</v>
      </c>
      <c r="AE484" s="4" t="str">
        <f>CONCATENATE(Table136[[#This Row],[Capacitance]],Table136[[#This Row],[Stock]])</f>
        <v>0.047ÂuF</v>
      </c>
    </row>
    <row r="485" spans="1:31" hidden="1">
      <c r="A485" t="s">
        <v>2715</v>
      </c>
      <c r="B485" t="s">
        <v>2806</v>
      </c>
      <c r="C485" t="s">
        <v>4093</v>
      </c>
      <c r="D485" t="s">
        <v>4094</v>
      </c>
      <c r="E485" t="s">
        <v>2719</v>
      </c>
      <c r="F485" t="s">
        <v>3567</v>
      </c>
      <c r="G485">
        <v>1773</v>
      </c>
      <c r="H485">
        <v>0</v>
      </c>
      <c r="I485">
        <v>0.81</v>
      </c>
      <c r="J485">
        <v>0</v>
      </c>
      <c r="K485">
        <v>1</v>
      </c>
      <c r="L485" t="s">
        <v>2721</v>
      </c>
      <c r="M485" t="s">
        <v>2722</v>
      </c>
      <c r="N485" t="s">
        <v>6777</v>
      </c>
      <c r="O485" t="s">
        <v>52</v>
      </c>
      <c r="P485" t="s">
        <v>53</v>
      </c>
      <c r="Q485" t="s">
        <v>54</v>
      </c>
      <c r="R485" t="s">
        <v>2723</v>
      </c>
      <c r="S485" t="s">
        <v>55</v>
      </c>
      <c r="T485" t="s">
        <v>42</v>
      </c>
      <c r="U485" t="s">
        <v>43</v>
      </c>
      <c r="V485" t="s">
        <v>2724</v>
      </c>
      <c r="W485" t="s">
        <v>2809</v>
      </c>
      <c r="X485" t="s">
        <v>2810</v>
      </c>
      <c r="Y485" t="s">
        <v>43</v>
      </c>
      <c r="Z485" t="s">
        <v>2727</v>
      </c>
      <c r="AA485" t="s">
        <v>43</v>
      </c>
      <c r="AB485" t="s">
        <v>2728</v>
      </c>
      <c r="AC485" s="4" t="str">
        <f>VLOOKUP(Table136[[#This Row],[Capacitance]],Values!A$13:B$50,2,0)</f>
        <v>STOCK</v>
      </c>
      <c r="AE485" s="4" t="str">
        <f>CONCATENATE(Table136[[#This Row],[Capacitance]],Table136[[#This Row],[Stock]])</f>
        <v>33ÂuF</v>
      </c>
    </row>
    <row r="486" spans="1:31" hidden="1">
      <c r="A486" t="s">
        <v>2715</v>
      </c>
      <c r="B486" t="s">
        <v>2806</v>
      </c>
      <c r="C486" t="s">
        <v>4095</v>
      </c>
      <c r="D486" t="s">
        <v>4096</v>
      </c>
      <c r="E486" t="s">
        <v>2719</v>
      </c>
      <c r="F486" t="s">
        <v>2879</v>
      </c>
      <c r="G486">
        <v>1308</v>
      </c>
      <c r="H486">
        <v>0</v>
      </c>
      <c r="I486">
        <v>0.81</v>
      </c>
      <c r="J486">
        <v>0</v>
      </c>
      <c r="K486">
        <v>1</v>
      </c>
      <c r="L486" t="s">
        <v>2721</v>
      </c>
      <c r="M486" t="s">
        <v>2722</v>
      </c>
      <c r="N486" t="s">
        <v>6756</v>
      </c>
      <c r="O486" t="s">
        <v>72</v>
      </c>
      <c r="P486" t="s">
        <v>38</v>
      </c>
      <c r="Q486" t="s">
        <v>73</v>
      </c>
      <c r="R486" t="s">
        <v>2723</v>
      </c>
      <c r="S486" t="s">
        <v>41</v>
      </c>
      <c r="T486" t="s">
        <v>42</v>
      </c>
      <c r="U486" t="s">
        <v>43</v>
      </c>
      <c r="V486" t="s">
        <v>2724</v>
      </c>
      <c r="W486" t="s">
        <v>2809</v>
      </c>
      <c r="X486" t="s">
        <v>2810</v>
      </c>
      <c r="Y486" t="s">
        <v>43</v>
      </c>
      <c r="Z486" t="s">
        <v>3107</v>
      </c>
      <c r="AA486" t="s">
        <v>43</v>
      </c>
      <c r="AB486" t="s">
        <v>2728</v>
      </c>
      <c r="AC486" s="4" t="e">
        <f>VLOOKUP(Table136[[#This Row],[Capacitance]],Values!A$13:B$50,2,0)</f>
        <v>#N/A</v>
      </c>
      <c r="AE486" s="4" t="str">
        <f>CONCATENATE(Table136[[#This Row],[Capacitance]],Table136[[#This Row],[Stock]])</f>
        <v>0.022ÂuF</v>
      </c>
    </row>
    <row r="487" spans="1:31" hidden="1">
      <c r="A487" t="s">
        <v>2793</v>
      </c>
      <c r="B487" t="s">
        <v>2806</v>
      </c>
      <c r="C487" t="s">
        <v>4097</v>
      </c>
      <c r="D487" t="s">
        <v>4098</v>
      </c>
      <c r="E487" t="s">
        <v>2719</v>
      </c>
      <c r="F487" t="s">
        <v>3862</v>
      </c>
      <c r="G487">
        <v>1879</v>
      </c>
      <c r="H487">
        <v>0</v>
      </c>
      <c r="I487">
        <v>0.84</v>
      </c>
      <c r="J487">
        <v>0</v>
      </c>
      <c r="K487">
        <v>1</v>
      </c>
      <c r="L487" t="s">
        <v>2721</v>
      </c>
      <c r="M487" t="s">
        <v>2722</v>
      </c>
      <c r="N487" t="s">
        <v>6770</v>
      </c>
      <c r="O487" t="s">
        <v>37</v>
      </c>
      <c r="P487" t="s">
        <v>178</v>
      </c>
      <c r="Q487" t="s">
        <v>39</v>
      </c>
      <c r="R487" t="s">
        <v>2723</v>
      </c>
      <c r="S487" t="s">
        <v>41</v>
      </c>
      <c r="T487" t="s">
        <v>42</v>
      </c>
      <c r="U487" t="s">
        <v>43</v>
      </c>
      <c r="V487" t="s">
        <v>2724</v>
      </c>
      <c r="W487" t="s">
        <v>2809</v>
      </c>
      <c r="X487" t="s">
        <v>2810</v>
      </c>
      <c r="Y487" t="s">
        <v>43</v>
      </c>
      <c r="Z487" t="s">
        <v>2727</v>
      </c>
      <c r="AA487" t="s">
        <v>43</v>
      </c>
      <c r="AB487" t="s">
        <v>2728</v>
      </c>
      <c r="AC487" s="4" t="e">
        <f>VLOOKUP(Table136[[#This Row],[Capacitance]],Values!A$13:B$50,2,0)</f>
        <v>#N/A</v>
      </c>
      <c r="AE487" s="4" t="str">
        <f>CONCATENATE(Table136[[#This Row],[Capacitance]],Table136[[#This Row],[Stock]])</f>
        <v>1.5ÂuF</v>
      </c>
    </row>
    <row r="488" spans="1:31" hidden="1">
      <c r="A488" t="s">
        <v>2715</v>
      </c>
      <c r="B488" t="s">
        <v>2806</v>
      </c>
      <c r="C488" t="s">
        <v>4099</v>
      </c>
      <c r="D488" t="s">
        <v>4100</v>
      </c>
      <c r="E488" t="s">
        <v>2719</v>
      </c>
      <c r="F488" t="s">
        <v>3541</v>
      </c>
      <c r="G488">
        <v>1962</v>
      </c>
      <c r="H488">
        <v>0</v>
      </c>
      <c r="I488">
        <v>0.86</v>
      </c>
      <c r="J488">
        <v>0</v>
      </c>
      <c r="K488">
        <v>1</v>
      </c>
      <c r="L488" t="s">
        <v>2721</v>
      </c>
      <c r="M488" t="s">
        <v>2722</v>
      </c>
      <c r="N488" t="s">
        <v>6776</v>
      </c>
      <c r="O488" t="s">
        <v>52</v>
      </c>
      <c r="P488" t="s">
        <v>78</v>
      </c>
      <c r="Q488" t="s">
        <v>54</v>
      </c>
      <c r="R488" t="s">
        <v>2723</v>
      </c>
      <c r="S488" t="s">
        <v>55</v>
      </c>
      <c r="T488" t="s">
        <v>42</v>
      </c>
      <c r="U488" t="s">
        <v>43</v>
      </c>
      <c r="V488" t="s">
        <v>2724</v>
      </c>
      <c r="W488" t="s">
        <v>2809</v>
      </c>
      <c r="X488" t="s">
        <v>2810</v>
      </c>
      <c r="Y488" t="s">
        <v>43</v>
      </c>
      <c r="Z488" t="s">
        <v>3107</v>
      </c>
      <c r="AA488" t="s">
        <v>43</v>
      </c>
      <c r="AB488" t="s">
        <v>2728</v>
      </c>
      <c r="AC488" s="4" t="str">
        <f>VLOOKUP(Table136[[#This Row],[Capacitance]],Values!A$13:B$50,2,0)</f>
        <v>STOCK</v>
      </c>
      <c r="AE488" s="4" t="str">
        <f>CONCATENATE(Table136[[#This Row],[Capacitance]],Table136[[#This Row],[Stock]])</f>
        <v>15ÂuF</v>
      </c>
    </row>
    <row r="489" spans="1:31" hidden="1">
      <c r="A489" t="s">
        <v>2715</v>
      </c>
      <c r="B489" t="s">
        <v>2806</v>
      </c>
      <c r="C489" t="s">
        <v>4101</v>
      </c>
      <c r="D489" t="s">
        <v>4102</v>
      </c>
      <c r="E489" t="s">
        <v>2719</v>
      </c>
      <c r="F489" t="s">
        <v>3541</v>
      </c>
      <c r="G489">
        <v>1941</v>
      </c>
      <c r="H489">
        <v>0</v>
      </c>
      <c r="I489">
        <v>0.86</v>
      </c>
      <c r="J489">
        <v>0</v>
      </c>
      <c r="K489">
        <v>1</v>
      </c>
      <c r="L489" t="s">
        <v>2721</v>
      </c>
      <c r="M489" t="s">
        <v>2722</v>
      </c>
      <c r="N489" t="s">
        <v>6776</v>
      </c>
      <c r="O489" t="s">
        <v>52</v>
      </c>
      <c r="P489" t="s">
        <v>78</v>
      </c>
      <c r="Q489" t="s">
        <v>54</v>
      </c>
      <c r="R489" t="s">
        <v>2723</v>
      </c>
      <c r="S489" t="s">
        <v>55</v>
      </c>
      <c r="T489" t="s">
        <v>42</v>
      </c>
      <c r="U489" t="s">
        <v>43</v>
      </c>
      <c r="V489" t="s">
        <v>2724</v>
      </c>
      <c r="W489" t="s">
        <v>2809</v>
      </c>
      <c r="X489" t="s">
        <v>2810</v>
      </c>
      <c r="Y489" t="s">
        <v>43</v>
      </c>
      <c r="Z489" t="s">
        <v>2727</v>
      </c>
      <c r="AA489" t="s">
        <v>43</v>
      </c>
      <c r="AB489" t="s">
        <v>2728</v>
      </c>
      <c r="AC489" s="4" t="str">
        <f>VLOOKUP(Table136[[#This Row],[Capacitance]],Values!A$13:B$50,2,0)</f>
        <v>STOCK</v>
      </c>
      <c r="AE489" s="4" t="str">
        <f>CONCATENATE(Table136[[#This Row],[Capacitance]],Table136[[#This Row],[Stock]])</f>
        <v>15ÂuF</v>
      </c>
    </row>
    <row r="490" spans="1:31" hidden="1">
      <c r="A490" t="s">
        <v>2793</v>
      </c>
      <c r="B490" t="s">
        <v>3135</v>
      </c>
      <c r="C490" t="s">
        <v>4103</v>
      </c>
      <c r="D490" t="s">
        <v>4104</v>
      </c>
      <c r="E490" t="s">
        <v>2719</v>
      </c>
      <c r="F490" t="s">
        <v>4002</v>
      </c>
      <c r="G490">
        <v>3987</v>
      </c>
      <c r="H490">
        <v>0</v>
      </c>
      <c r="I490">
        <v>1.48</v>
      </c>
      <c r="J490">
        <v>0</v>
      </c>
      <c r="K490">
        <v>1</v>
      </c>
      <c r="L490" t="s">
        <v>2721</v>
      </c>
      <c r="M490" t="s">
        <v>2722</v>
      </c>
      <c r="N490" t="s">
        <v>6768</v>
      </c>
      <c r="O490" t="s">
        <v>37</v>
      </c>
      <c r="P490" t="s">
        <v>178</v>
      </c>
      <c r="Q490" t="s">
        <v>39</v>
      </c>
      <c r="R490" t="s">
        <v>2723</v>
      </c>
      <c r="S490" t="s">
        <v>41</v>
      </c>
      <c r="T490" t="s">
        <v>42</v>
      </c>
      <c r="U490" t="s">
        <v>43</v>
      </c>
      <c r="V490" t="s">
        <v>2724</v>
      </c>
      <c r="W490" t="s">
        <v>3139</v>
      </c>
      <c r="X490" t="s">
        <v>3140</v>
      </c>
      <c r="Y490" t="s">
        <v>43</v>
      </c>
      <c r="Z490" t="s">
        <v>3107</v>
      </c>
      <c r="AA490" t="s">
        <v>43</v>
      </c>
      <c r="AB490" t="s">
        <v>2728</v>
      </c>
      <c r="AC490" s="4" t="e">
        <f>VLOOKUP(Table136[[#This Row],[Capacitance]],Values!A$13:B$50,2,0)</f>
        <v>#N/A</v>
      </c>
      <c r="AE490" s="4" t="str">
        <f>CONCATENATE(Table136[[#This Row],[Capacitance]],Table136[[#This Row],[Stock]])</f>
        <v>0.68ÂuF</v>
      </c>
    </row>
    <row r="491" spans="1:31" hidden="1">
      <c r="A491" t="s">
        <v>2715</v>
      </c>
      <c r="B491" t="s">
        <v>3135</v>
      </c>
      <c r="C491" t="s">
        <v>4105</v>
      </c>
      <c r="D491" t="s">
        <v>4106</v>
      </c>
      <c r="E491" t="s">
        <v>2719</v>
      </c>
      <c r="F491" t="s">
        <v>3529</v>
      </c>
      <c r="G491">
        <v>1925</v>
      </c>
      <c r="H491">
        <v>0</v>
      </c>
      <c r="I491">
        <v>1.5</v>
      </c>
      <c r="J491">
        <v>0</v>
      </c>
      <c r="K491">
        <v>1</v>
      </c>
      <c r="L491" t="s">
        <v>2721</v>
      </c>
      <c r="M491" t="s">
        <v>2722</v>
      </c>
      <c r="N491" t="s">
        <v>6770</v>
      </c>
      <c r="O491" t="s">
        <v>37</v>
      </c>
      <c r="P491" t="s">
        <v>38</v>
      </c>
      <c r="Q491" t="s">
        <v>39</v>
      </c>
      <c r="R491" t="s">
        <v>2723</v>
      </c>
      <c r="S491" t="s">
        <v>41</v>
      </c>
      <c r="T491" t="s">
        <v>42</v>
      </c>
      <c r="U491" t="s">
        <v>43</v>
      </c>
      <c r="V491" t="s">
        <v>2724</v>
      </c>
      <c r="W491" t="s">
        <v>3139</v>
      </c>
      <c r="X491" t="s">
        <v>3140</v>
      </c>
      <c r="Y491" t="s">
        <v>43</v>
      </c>
      <c r="Z491" t="s">
        <v>3107</v>
      </c>
      <c r="AA491" t="s">
        <v>43</v>
      </c>
      <c r="AB491" t="s">
        <v>2728</v>
      </c>
      <c r="AC491" s="4" t="e">
        <f>VLOOKUP(Table136[[#This Row],[Capacitance]],Values!A$13:B$50,2,0)</f>
        <v>#N/A</v>
      </c>
      <c r="AE491" s="4" t="str">
        <f>CONCATENATE(Table136[[#This Row],[Capacitance]],Table136[[#This Row],[Stock]])</f>
        <v>1.5ÂuF</v>
      </c>
    </row>
    <row r="492" spans="1:31" hidden="1">
      <c r="A492" t="s">
        <v>2715</v>
      </c>
      <c r="B492" t="s">
        <v>3135</v>
      </c>
      <c r="C492" t="s">
        <v>4107</v>
      </c>
      <c r="D492" t="s">
        <v>4108</v>
      </c>
      <c r="E492" t="s">
        <v>2719</v>
      </c>
      <c r="F492" t="s">
        <v>3865</v>
      </c>
      <c r="G492">
        <v>1985</v>
      </c>
      <c r="H492">
        <v>0</v>
      </c>
      <c r="I492">
        <v>1.51</v>
      </c>
      <c r="J492">
        <v>0</v>
      </c>
      <c r="K492">
        <v>1</v>
      </c>
      <c r="L492" t="s">
        <v>2721</v>
      </c>
      <c r="M492" t="s">
        <v>2722</v>
      </c>
      <c r="N492" t="s">
        <v>6775</v>
      </c>
      <c r="O492" t="s">
        <v>37</v>
      </c>
      <c r="P492" t="s">
        <v>83</v>
      </c>
      <c r="Q492" t="s">
        <v>39</v>
      </c>
      <c r="R492" t="s">
        <v>2723</v>
      </c>
      <c r="S492" t="s">
        <v>41</v>
      </c>
      <c r="T492" t="s">
        <v>42</v>
      </c>
      <c r="U492" t="s">
        <v>43</v>
      </c>
      <c r="V492" t="s">
        <v>2724</v>
      </c>
      <c r="W492" t="s">
        <v>3139</v>
      </c>
      <c r="X492" t="s">
        <v>3140</v>
      </c>
      <c r="Y492" t="s">
        <v>43</v>
      </c>
      <c r="Z492" t="s">
        <v>3107</v>
      </c>
      <c r="AA492" t="s">
        <v>43</v>
      </c>
      <c r="AB492" t="s">
        <v>2728</v>
      </c>
      <c r="AC492" s="4" t="e">
        <f>VLOOKUP(Table136[[#This Row],[Capacitance]],Values!A$13:B$50,2,0)</f>
        <v>#N/A</v>
      </c>
      <c r="AE492" s="4" t="str">
        <f>CONCATENATE(Table136[[#This Row],[Capacitance]],Table136[[#This Row],[Stock]])</f>
        <v>6.8ÂuF</v>
      </c>
    </row>
    <row r="493" spans="1:31" hidden="1">
      <c r="A493" t="s">
        <v>2715</v>
      </c>
      <c r="B493" t="s">
        <v>2789</v>
      </c>
      <c r="C493" t="s">
        <v>3333</v>
      </c>
      <c r="D493" t="s">
        <v>3334</v>
      </c>
      <c r="E493" t="s">
        <v>2719</v>
      </c>
      <c r="F493" t="s">
        <v>3335</v>
      </c>
      <c r="G493">
        <v>4995</v>
      </c>
      <c r="H493">
        <v>0</v>
      </c>
      <c r="I493">
        <v>0.34</v>
      </c>
      <c r="J493">
        <v>0</v>
      </c>
      <c r="K493">
        <v>1</v>
      </c>
      <c r="L493" t="s">
        <v>2721</v>
      </c>
      <c r="M493" t="s">
        <v>2722</v>
      </c>
      <c r="N493" t="s">
        <v>6750</v>
      </c>
      <c r="O493" t="s">
        <v>37</v>
      </c>
      <c r="P493" t="s">
        <v>83</v>
      </c>
      <c r="Q493" t="s">
        <v>39</v>
      </c>
      <c r="R493" t="s">
        <v>2723</v>
      </c>
      <c r="S493" t="s">
        <v>41</v>
      </c>
      <c r="T493" t="s">
        <v>42</v>
      </c>
      <c r="U493" t="s">
        <v>43</v>
      </c>
      <c r="V493" t="s">
        <v>2724</v>
      </c>
      <c r="W493" t="s">
        <v>2880</v>
      </c>
      <c r="X493" t="s">
        <v>2726</v>
      </c>
      <c r="Y493" t="s">
        <v>43</v>
      </c>
      <c r="Z493" t="s">
        <v>3107</v>
      </c>
      <c r="AA493" t="s">
        <v>43</v>
      </c>
      <c r="AB493" t="s">
        <v>2728</v>
      </c>
      <c r="AC493" s="4" t="str">
        <f>VLOOKUP(Table136[[#This Row],[Capacitance]],Values!A$13:B$50,2,0)</f>
        <v>STOCK</v>
      </c>
      <c r="AE493" s="4" t="str">
        <f>CONCATENATE(Table136[[#This Row],[Capacitance]],Table136[[#This Row],[Stock]])</f>
        <v>2.2ÂuF</v>
      </c>
    </row>
    <row r="494" spans="1:31" hidden="1">
      <c r="A494" t="s">
        <v>2715</v>
      </c>
      <c r="B494" t="s">
        <v>2716</v>
      </c>
      <c r="C494" t="s">
        <v>4112</v>
      </c>
      <c r="D494" t="s">
        <v>4113</v>
      </c>
      <c r="E494" t="s">
        <v>2719</v>
      </c>
      <c r="F494" t="s">
        <v>3956</v>
      </c>
      <c r="G494">
        <v>1985</v>
      </c>
      <c r="H494">
        <v>0</v>
      </c>
      <c r="I494">
        <v>0.32</v>
      </c>
      <c r="J494">
        <v>0</v>
      </c>
      <c r="K494">
        <v>1</v>
      </c>
      <c r="L494" t="s">
        <v>2721</v>
      </c>
      <c r="M494" t="s">
        <v>2722</v>
      </c>
      <c r="N494" t="s">
        <v>6770</v>
      </c>
      <c r="O494" t="s">
        <v>37</v>
      </c>
      <c r="P494" t="s">
        <v>53</v>
      </c>
      <c r="Q494" t="s">
        <v>39</v>
      </c>
      <c r="R494" t="s">
        <v>2723</v>
      </c>
      <c r="S494" t="s">
        <v>41</v>
      </c>
      <c r="T494" t="s">
        <v>42</v>
      </c>
      <c r="U494" t="s">
        <v>43</v>
      </c>
      <c r="V494" t="s">
        <v>2724</v>
      </c>
      <c r="W494" t="s">
        <v>2725</v>
      </c>
      <c r="X494" t="s">
        <v>2726</v>
      </c>
      <c r="Y494" t="s">
        <v>43</v>
      </c>
      <c r="Z494" t="s">
        <v>2727</v>
      </c>
      <c r="AA494" t="s">
        <v>43</v>
      </c>
      <c r="AB494" t="s">
        <v>2728</v>
      </c>
      <c r="AC494" s="4" t="e">
        <f>VLOOKUP(Table136[[#This Row],[Capacitance]],Values!A$13:B$50,2,0)</f>
        <v>#N/A</v>
      </c>
      <c r="AE494" s="4" t="str">
        <f>CONCATENATE(Table136[[#This Row],[Capacitance]],Table136[[#This Row],[Stock]])</f>
        <v>1.5ÂuF</v>
      </c>
    </row>
    <row r="495" spans="1:31" hidden="1">
      <c r="A495" t="s">
        <v>2715</v>
      </c>
      <c r="B495" t="s">
        <v>2716</v>
      </c>
      <c r="C495" t="s">
        <v>4114</v>
      </c>
      <c r="D495" t="s">
        <v>4115</v>
      </c>
      <c r="E495" t="s">
        <v>2719</v>
      </c>
      <c r="F495" t="s">
        <v>3943</v>
      </c>
      <c r="G495">
        <v>1946</v>
      </c>
      <c r="H495">
        <v>0</v>
      </c>
      <c r="I495">
        <v>0.32</v>
      </c>
      <c r="J495">
        <v>0</v>
      </c>
      <c r="K495">
        <v>1</v>
      </c>
      <c r="L495" t="s">
        <v>2721</v>
      </c>
      <c r="M495" t="s">
        <v>2722</v>
      </c>
      <c r="N495" t="s">
        <v>6770</v>
      </c>
      <c r="O495" t="s">
        <v>37</v>
      </c>
      <c r="P495" t="s">
        <v>64</v>
      </c>
      <c r="Q495" t="s">
        <v>54</v>
      </c>
      <c r="R495" t="s">
        <v>2723</v>
      </c>
      <c r="S495" t="s">
        <v>55</v>
      </c>
      <c r="T495" t="s">
        <v>42</v>
      </c>
      <c r="U495" t="s">
        <v>43</v>
      </c>
      <c r="V495" t="s">
        <v>2724</v>
      </c>
      <c r="W495" t="s">
        <v>2725</v>
      </c>
      <c r="X495" t="s">
        <v>2726</v>
      </c>
      <c r="Y495" t="s">
        <v>43</v>
      </c>
      <c r="Z495" t="s">
        <v>2727</v>
      </c>
      <c r="AA495" t="s">
        <v>43</v>
      </c>
      <c r="AB495" t="s">
        <v>2728</v>
      </c>
      <c r="AC495" s="4" t="e">
        <f>VLOOKUP(Table136[[#This Row],[Capacitance]],Values!A$13:B$50,2,0)</f>
        <v>#N/A</v>
      </c>
      <c r="AE495" s="4" t="str">
        <f>CONCATENATE(Table136[[#This Row],[Capacitance]],Table136[[#This Row],[Stock]])</f>
        <v>1.5ÂuF</v>
      </c>
    </row>
    <row r="496" spans="1:31" hidden="1">
      <c r="A496" t="s">
        <v>2715</v>
      </c>
      <c r="B496" t="s">
        <v>2716</v>
      </c>
      <c r="C496" t="s">
        <v>4116</v>
      </c>
      <c r="D496" t="s">
        <v>4117</v>
      </c>
      <c r="E496" t="s">
        <v>2719</v>
      </c>
      <c r="F496" t="s">
        <v>3956</v>
      </c>
      <c r="G496">
        <v>1699</v>
      </c>
      <c r="H496">
        <v>0</v>
      </c>
      <c r="I496">
        <v>0.32</v>
      </c>
      <c r="J496">
        <v>0</v>
      </c>
      <c r="K496">
        <v>1</v>
      </c>
      <c r="L496" t="s">
        <v>2721</v>
      </c>
      <c r="M496" t="s">
        <v>2722</v>
      </c>
      <c r="N496" t="s">
        <v>6770</v>
      </c>
      <c r="O496" t="s">
        <v>37</v>
      </c>
      <c r="P496" t="s">
        <v>53</v>
      </c>
      <c r="Q496" t="s">
        <v>39</v>
      </c>
      <c r="R496" t="s">
        <v>2723</v>
      </c>
      <c r="S496" t="s">
        <v>41</v>
      </c>
      <c r="T496" t="s">
        <v>42</v>
      </c>
      <c r="U496" t="s">
        <v>43</v>
      </c>
      <c r="V496" t="s">
        <v>2724</v>
      </c>
      <c r="W496" t="s">
        <v>2725</v>
      </c>
      <c r="X496" t="s">
        <v>2726</v>
      </c>
      <c r="Y496" t="s">
        <v>43</v>
      </c>
      <c r="Z496" t="s">
        <v>3107</v>
      </c>
      <c r="AA496" t="s">
        <v>43</v>
      </c>
      <c r="AB496" t="s">
        <v>2728</v>
      </c>
      <c r="AC496" s="4" t="e">
        <f>VLOOKUP(Table136[[#This Row],[Capacitance]],Values!A$13:B$50,2,0)</f>
        <v>#N/A</v>
      </c>
      <c r="AE496" s="4" t="str">
        <f>CONCATENATE(Table136[[#This Row],[Capacitance]],Table136[[#This Row],[Stock]])</f>
        <v>1.5ÂuF</v>
      </c>
    </row>
    <row r="497" spans="1:31" hidden="1">
      <c r="A497" t="s">
        <v>2715</v>
      </c>
      <c r="B497" t="s">
        <v>2876</v>
      </c>
      <c r="C497" t="s">
        <v>4118</v>
      </c>
      <c r="D497" t="s">
        <v>4119</v>
      </c>
      <c r="E497" t="s">
        <v>2719</v>
      </c>
      <c r="F497" t="s">
        <v>3676</v>
      </c>
      <c r="G497">
        <v>2000</v>
      </c>
      <c r="H497">
        <v>0</v>
      </c>
      <c r="I497">
        <v>0.4</v>
      </c>
      <c r="J497">
        <v>0</v>
      </c>
      <c r="K497">
        <v>1</v>
      </c>
      <c r="L497" t="s">
        <v>2721</v>
      </c>
      <c r="M497" t="s">
        <v>2722</v>
      </c>
      <c r="N497" t="s">
        <v>6770</v>
      </c>
      <c r="O497" t="s">
        <v>37</v>
      </c>
      <c r="P497" t="s">
        <v>78</v>
      </c>
      <c r="Q497" t="s">
        <v>54</v>
      </c>
      <c r="R497" t="s">
        <v>2723</v>
      </c>
      <c r="S497" t="s">
        <v>55</v>
      </c>
      <c r="T497" t="s">
        <v>42</v>
      </c>
      <c r="U497" t="s">
        <v>43</v>
      </c>
      <c r="V497" t="s">
        <v>2724</v>
      </c>
      <c r="W497" t="s">
        <v>2880</v>
      </c>
      <c r="X497" t="s">
        <v>2726</v>
      </c>
      <c r="Y497" t="s">
        <v>43</v>
      </c>
      <c r="Z497" t="s">
        <v>2727</v>
      </c>
      <c r="AA497" t="s">
        <v>43</v>
      </c>
      <c r="AB497" t="s">
        <v>2728</v>
      </c>
      <c r="AC497" s="4" t="e">
        <f>VLOOKUP(Table136[[#This Row],[Capacitance]],Values!A$13:B$50,2,0)</f>
        <v>#N/A</v>
      </c>
      <c r="AE497" s="4" t="str">
        <f>CONCATENATE(Table136[[#This Row],[Capacitance]],Table136[[#This Row],[Stock]])</f>
        <v>1.5ÂuF</v>
      </c>
    </row>
    <row r="498" spans="1:31" hidden="1">
      <c r="A498" t="s">
        <v>2715</v>
      </c>
      <c r="B498" t="s">
        <v>2876</v>
      </c>
      <c r="C498" t="s">
        <v>4120</v>
      </c>
      <c r="D498" t="s">
        <v>4121</v>
      </c>
      <c r="E498" t="s">
        <v>2719</v>
      </c>
      <c r="F498" t="s">
        <v>3971</v>
      </c>
      <c r="G498">
        <v>2000</v>
      </c>
      <c r="H498">
        <v>0</v>
      </c>
      <c r="I498">
        <v>0.4</v>
      </c>
      <c r="J498">
        <v>0</v>
      </c>
      <c r="K498">
        <v>1</v>
      </c>
      <c r="L498" t="s">
        <v>2721</v>
      </c>
      <c r="M498" t="s">
        <v>2722</v>
      </c>
      <c r="N498" t="s">
        <v>6768</v>
      </c>
      <c r="O498" t="s">
        <v>37</v>
      </c>
      <c r="P498" t="s">
        <v>83</v>
      </c>
      <c r="Q498" t="s">
        <v>54</v>
      </c>
      <c r="R498" t="s">
        <v>2723</v>
      </c>
      <c r="S498" t="s">
        <v>55</v>
      </c>
      <c r="T498" t="s">
        <v>42</v>
      </c>
      <c r="U498" t="s">
        <v>43</v>
      </c>
      <c r="V498" t="s">
        <v>2724</v>
      </c>
      <c r="W498" t="s">
        <v>2880</v>
      </c>
      <c r="X498" t="s">
        <v>2726</v>
      </c>
      <c r="Y498" t="s">
        <v>43</v>
      </c>
      <c r="Z498" t="s">
        <v>2727</v>
      </c>
      <c r="AA498" t="s">
        <v>43</v>
      </c>
      <c r="AB498" t="s">
        <v>2728</v>
      </c>
      <c r="AC498" s="4" t="e">
        <f>VLOOKUP(Table136[[#This Row],[Capacitance]],Values!A$13:B$50,2,0)</f>
        <v>#N/A</v>
      </c>
      <c r="AE498" s="4" t="str">
        <f>CONCATENATE(Table136[[#This Row],[Capacitance]],Table136[[#This Row],[Stock]])</f>
        <v>0.68ÂuF</v>
      </c>
    </row>
    <row r="499" spans="1:31" hidden="1">
      <c r="A499" t="s">
        <v>2715</v>
      </c>
      <c r="B499" t="s">
        <v>2789</v>
      </c>
      <c r="C499" t="s">
        <v>4122</v>
      </c>
      <c r="D499" t="s">
        <v>4123</v>
      </c>
      <c r="E499" t="s">
        <v>2719</v>
      </c>
      <c r="F499" t="s">
        <v>3971</v>
      </c>
      <c r="G499">
        <v>2000</v>
      </c>
      <c r="H499">
        <v>0</v>
      </c>
      <c r="I499">
        <v>0.4</v>
      </c>
      <c r="J499">
        <v>0</v>
      </c>
      <c r="K499">
        <v>1</v>
      </c>
      <c r="L499" t="s">
        <v>2721</v>
      </c>
      <c r="M499" t="s">
        <v>2722</v>
      </c>
      <c r="N499" t="s">
        <v>6768</v>
      </c>
      <c r="O499" t="s">
        <v>37</v>
      </c>
      <c r="P499" t="s">
        <v>83</v>
      </c>
      <c r="Q499" t="s">
        <v>54</v>
      </c>
      <c r="R499" t="s">
        <v>2723</v>
      </c>
      <c r="S499" t="s">
        <v>55</v>
      </c>
      <c r="T499" t="s">
        <v>42</v>
      </c>
      <c r="U499" t="s">
        <v>43</v>
      </c>
      <c r="V499" t="s">
        <v>2724</v>
      </c>
      <c r="W499" t="s">
        <v>2880</v>
      </c>
      <c r="X499" t="s">
        <v>2726</v>
      </c>
      <c r="Y499" t="s">
        <v>43</v>
      </c>
      <c r="Z499" t="s">
        <v>3107</v>
      </c>
      <c r="AA499" t="s">
        <v>43</v>
      </c>
      <c r="AB499" t="s">
        <v>2728</v>
      </c>
      <c r="AC499" s="4" t="e">
        <f>VLOOKUP(Table136[[#This Row],[Capacitance]],Values!A$13:B$50,2,0)</f>
        <v>#N/A</v>
      </c>
      <c r="AE499" s="4" t="str">
        <f>CONCATENATE(Table136[[#This Row],[Capacitance]],Table136[[#This Row],[Stock]])</f>
        <v>0.68ÂuF</v>
      </c>
    </row>
    <row r="500" spans="1:31" hidden="1">
      <c r="A500" t="s">
        <v>2715</v>
      </c>
      <c r="B500" t="s">
        <v>2789</v>
      </c>
      <c r="C500" t="s">
        <v>4124</v>
      </c>
      <c r="D500" t="s">
        <v>4125</v>
      </c>
      <c r="E500" t="s">
        <v>2719</v>
      </c>
      <c r="F500" t="s">
        <v>3676</v>
      </c>
      <c r="G500">
        <v>1975</v>
      </c>
      <c r="H500">
        <v>0</v>
      </c>
      <c r="I500">
        <v>0.4</v>
      </c>
      <c r="J500">
        <v>0</v>
      </c>
      <c r="K500">
        <v>1</v>
      </c>
      <c r="L500" t="s">
        <v>2721</v>
      </c>
      <c r="M500" t="s">
        <v>2722</v>
      </c>
      <c r="N500" t="s">
        <v>6770</v>
      </c>
      <c r="O500" t="s">
        <v>37</v>
      </c>
      <c r="P500" t="s">
        <v>78</v>
      </c>
      <c r="Q500" t="s">
        <v>54</v>
      </c>
      <c r="R500" t="s">
        <v>2723</v>
      </c>
      <c r="S500" t="s">
        <v>55</v>
      </c>
      <c r="T500" t="s">
        <v>42</v>
      </c>
      <c r="U500" t="s">
        <v>43</v>
      </c>
      <c r="V500" t="s">
        <v>2724</v>
      </c>
      <c r="W500" t="s">
        <v>2880</v>
      </c>
      <c r="X500" t="s">
        <v>2726</v>
      </c>
      <c r="Y500" t="s">
        <v>43</v>
      </c>
      <c r="Z500" t="s">
        <v>3107</v>
      </c>
      <c r="AA500" t="s">
        <v>43</v>
      </c>
      <c r="AB500" t="s">
        <v>2728</v>
      </c>
      <c r="AC500" s="4" t="e">
        <f>VLOOKUP(Table136[[#This Row],[Capacitance]],Values!A$13:B$50,2,0)</f>
        <v>#N/A</v>
      </c>
      <c r="AE500" s="4" t="str">
        <f>CONCATENATE(Table136[[#This Row],[Capacitance]],Table136[[#This Row],[Stock]])</f>
        <v>1.5ÂuF</v>
      </c>
    </row>
    <row r="501" spans="1:31" hidden="1">
      <c r="A501" t="s">
        <v>2715</v>
      </c>
      <c r="B501" t="s">
        <v>2876</v>
      </c>
      <c r="C501" t="s">
        <v>4126</v>
      </c>
      <c r="D501" t="s">
        <v>4127</v>
      </c>
      <c r="E501" t="s">
        <v>2719</v>
      </c>
      <c r="F501" t="s">
        <v>3753</v>
      </c>
      <c r="G501">
        <v>1880</v>
      </c>
      <c r="H501">
        <v>0</v>
      </c>
      <c r="I501">
        <v>0.4</v>
      </c>
      <c r="J501">
        <v>0</v>
      </c>
      <c r="K501">
        <v>1</v>
      </c>
      <c r="L501" t="s">
        <v>2721</v>
      </c>
      <c r="M501" t="s">
        <v>2722</v>
      </c>
      <c r="N501" t="s">
        <v>6770</v>
      </c>
      <c r="O501" t="s">
        <v>37</v>
      </c>
      <c r="P501" t="s">
        <v>83</v>
      </c>
      <c r="Q501" t="s">
        <v>54</v>
      </c>
      <c r="R501" t="s">
        <v>2723</v>
      </c>
      <c r="S501" t="s">
        <v>55</v>
      </c>
      <c r="T501" t="s">
        <v>42</v>
      </c>
      <c r="U501" t="s">
        <v>43</v>
      </c>
      <c r="V501" t="s">
        <v>2724</v>
      </c>
      <c r="W501" t="s">
        <v>2880</v>
      </c>
      <c r="X501" t="s">
        <v>2726</v>
      </c>
      <c r="Y501" t="s">
        <v>43</v>
      </c>
      <c r="Z501" t="s">
        <v>2727</v>
      </c>
      <c r="AA501" t="s">
        <v>43</v>
      </c>
      <c r="AB501" t="s">
        <v>2728</v>
      </c>
      <c r="AC501" s="4" t="e">
        <f>VLOOKUP(Table136[[#This Row],[Capacitance]],Values!A$13:B$50,2,0)</f>
        <v>#N/A</v>
      </c>
      <c r="AE501" s="4" t="str">
        <f>CONCATENATE(Table136[[#This Row],[Capacitance]],Table136[[#This Row],[Stock]])</f>
        <v>1.5ÂuF</v>
      </c>
    </row>
    <row r="502" spans="1:31" hidden="1">
      <c r="A502" t="s">
        <v>2715</v>
      </c>
      <c r="B502" t="s">
        <v>2716</v>
      </c>
      <c r="C502" t="s">
        <v>4128</v>
      </c>
      <c r="D502" t="s">
        <v>4129</v>
      </c>
      <c r="E502" t="s">
        <v>2719</v>
      </c>
      <c r="F502" t="s">
        <v>3971</v>
      </c>
      <c r="G502">
        <v>1773</v>
      </c>
      <c r="H502">
        <v>0</v>
      </c>
      <c r="I502">
        <v>0.4</v>
      </c>
      <c r="J502">
        <v>0</v>
      </c>
      <c r="K502">
        <v>1</v>
      </c>
      <c r="L502" t="s">
        <v>2721</v>
      </c>
      <c r="M502" t="s">
        <v>2722</v>
      </c>
      <c r="N502" t="s">
        <v>6768</v>
      </c>
      <c r="O502" t="s">
        <v>37</v>
      </c>
      <c r="P502" t="s">
        <v>83</v>
      </c>
      <c r="Q502" t="s">
        <v>39</v>
      </c>
      <c r="R502" t="s">
        <v>2723</v>
      </c>
      <c r="S502" t="s">
        <v>41</v>
      </c>
      <c r="T502" t="s">
        <v>42</v>
      </c>
      <c r="U502" t="s">
        <v>43</v>
      </c>
      <c r="V502" t="s">
        <v>2724</v>
      </c>
      <c r="W502" t="s">
        <v>2725</v>
      </c>
      <c r="X502" t="s">
        <v>2726</v>
      </c>
      <c r="Y502" t="s">
        <v>43</v>
      </c>
      <c r="Z502" t="s">
        <v>2727</v>
      </c>
      <c r="AA502" t="s">
        <v>43</v>
      </c>
      <c r="AB502" t="s">
        <v>2728</v>
      </c>
      <c r="AC502" s="4" t="e">
        <f>VLOOKUP(Table136[[#This Row],[Capacitance]],Values!A$13:B$50,2,0)</f>
        <v>#N/A</v>
      </c>
      <c r="AE502" s="4" t="str">
        <f>CONCATENATE(Table136[[#This Row],[Capacitance]],Table136[[#This Row],[Stock]])</f>
        <v>0.68ÂuF</v>
      </c>
    </row>
    <row r="503" spans="1:31" hidden="1">
      <c r="A503" t="s">
        <v>2793</v>
      </c>
      <c r="B503" t="s">
        <v>2876</v>
      </c>
      <c r="C503" t="s">
        <v>4130</v>
      </c>
      <c r="D503" t="s">
        <v>4131</v>
      </c>
      <c r="E503" t="s">
        <v>2719</v>
      </c>
      <c r="F503" t="s">
        <v>3515</v>
      </c>
      <c r="G503">
        <v>1990</v>
      </c>
      <c r="H503">
        <v>0</v>
      </c>
      <c r="I503">
        <v>0.48</v>
      </c>
      <c r="J503">
        <v>0</v>
      </c>
      <c r="K503">
        <v>1</v>
      </c>
      <c r="L503" t="s">
        <v>2721</v>
      </c>
      <c r="M503" t="s">
        <v>2722</v>
      </c>
      <c r="N503" t="s">
        <v>6763</v>
      </c>
      <c r="O503" t="s">
        <v>37</v>
      </c>
      <c r="P503" t="s">
        <v>178</v>
      </c>
      <c r="Q503" t="s">
        <v>1060</v>
      </c>
      <c r="R503" t="s">
        <v>2723</v>
      </c>
      <c r="S503" t="s">
        <v>41</v>
      </c>
      <c r="T503" t="s">
        <v>42</v>
      </c>
      <c r="U503" t="s">
        <v>43</v>
      </c>
      <c r="V503" t="s">
        <v>2724</v>
      </c>
      <c r="W503" t="s">
        <v>2880</v>
      </c>
      <c r="X503" t="s">
        <v>2726</v>
      </c>
      <c r="Y503" t="s">
        <v>43</v>
      </c>
      <c r="Z503" t="s">
        <v>2727</v>
      </c>
      <c r="AA503" t="s">
        <v>43</v>
      </c>
      <c r="AB503" t="s">
        <v>2728</v>
      </c>
      <c r="AC503" s="4" t="e">
        <f>VLOOKUP(Table136[[#This Row],[Capacitance]],Values!A$13:B$50,2,0)</f>
        <v>#N/A</v>
      </c>
      <c r="AE503" s="4" t="str">
        <f>CONCATENATE(Table136[[#This Row],[Capacitance]],Table136[[#This Row],[Stock]])</f>
        <v>0.15ÂuF</v>
      </c>
    </row>
    <row r="504" spans="1:31" hidden="1">
      <c r="A504" t="s">
        <v>2715</v>
      </c>
      <c r="B504" t="s">
        <v>2794</v>
      </c>
      <c r="C504" t="s">
        <v>3484</v>
      </c>
      <c r="D504" t="s">
        <v>3485</v>
      </c>
      <c r="E504" t="s">
        <v>2719</v>
      </c>
      <c r="F504" t="s">
        <v>3335</v>
      </c>
      <c r="G504">
        <v>7680</v>
      </c>
      <c r="H504">
        <v>0</v>
      </c>
      <c r="I504">
        <v>0.46</v>
      </c>
      <c r="J504">
        <v>0</v>
      </c>
      <c r="K504">
        <v>1</v>
      </c>
      <c r="L504" t="s">
        <v>2721</v>
      </c>
      <c r="M504" t="s">
        <v>2722</v>
      </c>
      <c r="N504" t="s">
        <v>6750</v>
      </c>
      <c r="O504" t="s">
        <v>37</v>
      </c>
      <c r="P504" t="s">
        <v>83</v>
      </c>
      <c r="Q504" t="s">
        <v>39</v>
      </c>
      <c r="R504" t="s">
        <v>2723</v>
      </c>
      <c r="S504" t="s">
        <v>41</v>
      </c>
      <c r="T504" t="s">
        <v>42</v>
      </c>
      <c r="U504" t="s">
        <v>43</v>
      </c>
      <c r="V504" t="s">
        <v>2724</v>
      </c>
      <c r="W504" t="s">
        <v>2798</v>
      </c>
      <c r="X504" t="s">
        <v>2799</v>
      </c>
      <c r="Y504" t="s">
        <v>43</v>
      </c>
      <c r="Z504" t="s">
        <v>3107</v>
      </c>
      <c r="AA504" t="s">
        <v>43</v>
      </c>
      <c r="AB504" t="s">
        <v>2728</v>
      </c>
      <c r="AC504" s="4" t="str">
        <f>VLOOKUP(Table136[[#This Row],[Capacitance]],Values!A$13:B$50,2,0)</f>
        <v>STOCK</v>
      </c>
      <c r="AE504" s="4" t="str">
        <f>CONCATENATE(Table136[[#This Row],[Capacitance]],Table136[[#This Row],[Stock]])</f>
        <v>2.2ÂuF</v>
      </c>
    </row>
    <row r="505" spans="1:31">
      <c r="A505" t="s">
        <v>2715</v>
      </c>
      <c r="B505" t="s">
        <v>2794</v>
      </c>
      <c r="C505" t="s">
        <v>4055</v>
      </c>
      <c r="D505" t="s">
        <v>4056</v>
      </c>
      <c r="E505" t="s">
        <v>2719</v>
      </c>
      <c r="F505" t="s">
        <v>3766</v>
      </c>
      <c r="G505">
        <v>1958</v>
      </c>
      <c r="H505">
        <v>0</v>
      </c>
      <c r="I505">
        <v>0.64</v>
      </c>
      <c r="J505">
        <v>0</v>
      </c>
      <c r="K505">
        <v>1</v>
      </c>
      <c r="L505" t="s">
        <v>2721</v>
      </c>
      <c r="M505" t="s">
        <v>2722</v>
      </c>
      <c r="N505" t="s">
        <v>6772</v>
      </c>
      <c r="O505" t="s">
        <v>37</v>
      </c>
      <c r="P505" t="s">
        <v>83</v>
      </c>
      <c r="Q505" t="s">
        <v>54</v>
      </c>
      <c r="R505" t="s">
        <v>2723</v>
      </c>
      <c r="S505" t="s">
        <v>55</v>
      </c>
      <c r="T505" t="s">
        <v>42</v>
      </c>
      <c r="U505" t="s">
        <v>43</v>
      </c>
      <c r="V505" t="s">
        <v>2724</v>
      </c>
      <c r="W505" t="s">
        <v>2798</v>
      </c>
      <c r="X505" t="s">
        <v>2799</v>
      </c>
      <c r="Y505" t="s">
        <v>43</v>
      </c>
      <c r="Z505" t="s">
        <v>2727</v>
      </c>
      <c r="AA505" t="s">
        <v>43</v>
      </c>
      <c r="AB505" t="s">
        <v>2728</v>
      </c>
      <c r="AC505" s="4" t="e">
        <f>VLOOKUP(Table136[[#This Row],[Capacitance]],Values!A$13:B$50,2,0)</f>
        <v>#N/A</v>
      </c>
      <c r="AE505" s="4" t="str">
        <f>CONCATENATE(Table136[[#This Row],[Capacitance]],Table136[[#This Row],[Stock]])</f>
        <v>3.3ÂuF</v>
      </c>
    </row>
    <row r="506" spans="1:31" hidden="1">
      <c r="A506" t="s">
        <v>2715</v>
      </c>
      <c r="B506" t="s">
        <v>2794</v>
      </c>
      <c r="C506" t="s">
        <v>4136</v>
      </c>
      <c r="D506" t="s">
        <v>4137</v>
      </c>
      <c r="E506" t="s">
        <v>2719</v>
      </c>
      <c r="F506" t="s">
        <v>2894</v>
      </c>
      <c r="G506">
        <v>1970</v>
      </c>
      <c r="H506">
        <v>0</v>
      </c>
      <c r="I506">
        <v>0.52</v>
      </c>
      <c r="J506">
        <v>0</v>
      </c>
      <c r="K506">
        <v>1</v>
      </c>
      <c r="L506" t="s">
        <v>2721</v>
      </c>
      <c r="M506" t="s">
        <v>2722</v>
      </c>
      <c r="N506" t="s">
        <v>430</v>
      </c>
      <c r="O506" t="s">
        <v>72</v>
      </c>
      <c r="P506" t="s">
        <v>38</v>
      </c>
      <c r="Q506" t="s">
        <v>73</v>
      </c>
      <c r="R506" t="s">
        <v>2723</v>
      </c>
      <c r="S506" t="s">
        <v>41</v>
      </c>
      <c r="T506" t="s">
        <v>42</v>
      </c>
      <c r="U506" t="s">
        <v>43</v>
      </c>
      <c r="V506" t="s">
        <v>2724</v>
      </c>
      <c r="W506" t="s">
        <v>2798</v>
      </c>
      <c r="X506" t="s">
        <v>2799</v>
      </c>
      <c r="Y506" t="s">
        <v>43</v>
      </c>
      <c r="Z506" t="s">
        <v>3107</v>
      </c>
      <c r="AA506" t="s">
        <v>43</v>
      </c>
      <c r="AB506" t="s">
        <v>2728</v>
      </c>
      <c r="AC506" s="4" t="e">
        <f>VLOOKUP(Table136[[#This Row],[Capacitance]],Values!A$13:B$50,2,0)</f>
        <v>#N/A</v>
      </c>
      <c r="AE506" s="4" t="str">
        <f>CONCATENATE(Table136[[#This Row],[Capacitance]],Table136[[#This Row],[Stock]])</f>
        <v>5600pF</v>
      </c>
    </row>
    <row r="507" spans="1:31">
      <c r="A507" t="s">
        <v>2715</v>
      </c>
      <c r="B507" t="s">
        <v>2806</v>
      </c>
      <c r="C507" t="s">
        <v>4075</v>
      </c>
      <c r="D507" t="s">
        <v>4076</v>
      </c>
      <c r="E507" t="s">
        <v>2719</v>
      </c>
      <c r="F507" t="s">
        <v>3766</v>
      </c>
      <c r="G507">
        <v>2118</v>
      </c>
      <c r="H507">
        <v>0</v>
      </c>
      <c r="I507">
        <v>0.66</v>
      </c>
      <c r="J507">
        <v>0</v>
      </c>
      <c r="K507">
        <v>1</v>
      </c>
      <c r="L507" t="s">
        <v>2721</v>
      </c>
      <c r="M507" t="s">
        <v>2722</v>
      </c>
      <c r="N507" t="s">
        <v>6772</v>
      </c>
      <c r="O507" t="s">
        <v>37</v>
      </c>
      <c r="P507" t="s">
        <v>83</v>
      </c>
      <c r="Q507" t="s">
        <v>39</v>
      </c>
      <c r="R507" t="s">
        <v>2723</v>
      </c>
      <c r="S507" t="s">
        <v>41</v>
      </c>
      <c r="T507" t="s">
        <v>42</v>
      </c>
      <c r="U507" t="s">
        <v>43</v>
      </c>
      <c r="V507" t="s">
        <v>2724</v>
      </c>
      <c r="W507" t="s">
        <v>2809</v>
      </c>
      <c r="X507" t="s">
        <v>2810</v>
      </c>
      <c r="Y507" t="s">
        <v>43</v>
      </c>
      <c r="Z507" t="s">
        <v>2727</v>
      </c>
      <c r="AA507" t="s">
        <v>43</v>
      </c>
      <c r="AB507" t="s">
        <v>2728</v>
      </c>
      <c r="AC507" s="4" t="e">
        <f>VLOOKUP(Table136[[#This Row],[Capacitance]],Values!A$13:B$50,2,0)</f>
        <v>#N/A</v>
      </c>
      <c r="AE507" s="4" t="str">
        <f>CONCATENATE(Table136[[#This Row],[Capacitance]],Table136[[#This Row],[Stock]])</f>
        <v>3.3ÂuF</v>
      </c>
    </row>
    <row r="508" spans="1:31" hidden="1">
      <c r="A508" t="s">
        <v>2715</v>
      </c>
      <c r="B508" t="s">
        <v>2876</v>
      </c>
      <c r="C508" t="s">
        <v>3804</v>
      </c>
      <c r="D508" t="s">
        <v>3805</v>
      </c>
      <c r="E508" t="s">
        <v>2719</v>
      </c>
      <c r="F508" t="s">
        <v>3335</v>
      </c>
      <c r="G508">
        <v>6645</v>
      </c>
      <c r="H508">
        <v>0</v>
      </c>
      <c r="I508">
        <v>0.48</v>
      </c>
      <c r="J508">
        <v>0</v>
      </c>
      <c r="K508">
        <v>1</v>
      </c>
      <c r="L508" t="s">
        <v>2721</v>
      </c>
      <c r="M508" t="s">
        <v>2722</v>
      </c>
      <c r="N508" t="s">
        <v>6750</v>
      </c>
      <c r="O508" t="s">
        <v>37</v>
      </c>
      <c r="P508" t="s">
        <v>83</v>
      </c>
      <c r="Q508" t="s">
        <v>39</v>
      </c>
      <c r="R508" t="s">
        <v>2723</v>
      </c>
      <c r="S508" t="s">
        <v>41</v>
      </c>
      <c r="T508" t="s">
        <v>42</v>
      </c>
      <c r="U508" t="s">
        <v>43</v>
      </c>
      <c r="V508" t="s">
        <v>2724</v>
      </c>
      <c r="W508" t="s">
        <v>2880</v>
      </c>
      <c r="X508" t="s">
        <v>2726</v>
      </c>
      <c r="Y508" t="s">
        <v>43</v>
      </c>
      <c r="Z508" t="s">
        <v>2727</v>
      </c>
      <c r="AA508" t="s">
        <v>43</v>
      </c>
      <c r="AB508" t="s">
        <v>2728</v>
      </c>
      <c r="AC508" s="4" t="str">
        <f>VLOOKUP(Table136[[#This Row],[Capacitance]],Values!A$13:B$50,2,0)</f>
        <v>STOCK</v>
      </c>
      <c r="AE508" s="4" t="str">
        <f>CONCATENATE(Table136[[#This Row],[Capacitance]],Table136[[#This Row],[Stock]])</f>
        <v>2.2ÂuF</v>
      </c>
    </row>
    <row r="509" spans="1:31" hidden="1">
      <c r="A509" t="s">
        <v>2715</v>
      </c>
      <c r="B509" t="s">
        <v>2794</v>
      </c>
      <c r="C509" t="s">
        <v>4142</v>
      </c>
      <c r="D509" t="s">
        <v>4143</v>
      </c>
      <c r="E509" t="s">
        <v>2719</v>
      </c>
      <c r="F509" t="s">
        <v>3794</v>
      </c>
      <c r="G509">
        <v>1960</v>
      </c>
      <c r="H509">
        <v>0</v>
      </c>
      <c r="I509">
        <v>0.71</v>
      </c>
      <c r="J509">
        <v>0</v>
      </c>
      <c r="K509">
        <v>1</v>
      </c>
      <c r="L509" t="s">
        <v>2721</v>
      </c>
      <c r="M509" t="s">
        <v>2722</v>
      </c>
      <c r="N509" t="s">
        <v>6775</v>
      </c>
      <c r="O509" t="s">
        <v>37</v>
      </c>
      <c r="P509" t="s">
        <v>78</v>
      </c>
      <c r="Q509" t="s">
        <v>54</v>
      </c>
      <c r="R509" t="s">
        <v>2723</v>
      </c>
      <c r="S509" t="s">
        <v>55</v>
      </c>
      <c r="T509" t="s">
        <v>42</v>
      </c>
      <c r="U509" t="s">
        <v>43</v>
      </c>
      <c r="V509" t="s">
        <v>2724</v>
      </c>
      <c r="W509" t="s">
        <v>2798</v>
      </c>
      <c r="X509" t="s">
        <v>2799</v>
      </c>
      <c r="Y509" t="s">
        <v>43</v>
      </c>
      <c r="Z509" t="s">
        <v>2727</v>
      </c>
      <c r="AA509" t="s">
        <v>43</v>
      </c>
      <c r="AB509" t="s">
        <v>2728</v>
      </c>
      <c r="AC509" s="4" t="e">
        <f>VLOOKUP(Table136[[#This Row],[Capacitance]],Values!A$13:B$50,2,0)</f>
        <v>#N/A</v>
      </c>
      <c r="AE509" s="4" t="str">
        <f>CONCATENATE(Table136[[#This Row],[Capacitance]],Table136[[#This Row],[Stock]])</f>
        <v>6.8ÂuF</v>
      </c>
    </row>
    <row r="510" spans="1:31" hidden="1">
      <c r="A510" t="s">
        <v>2715</v>
      </c>
      <c r="B510" t="s">
        <v>2789</v>
      </c>
      <c r="C510" t="s">
        <v>4025</v>
      </c>
      <c r="D510" t="s">
        <v>4026</v>
      </c>
      <c r="E510" t="s">
        <v>2719</v>
      </c>
      <c r="F510" t="s">
        <v>3335</v>
      </c>
      <c r="G510">
        <v>1615</v>
      </c>
      <c r="H510">
        <v>0</v>
      </c>
      <c r="I510">
        <v>0.49</v>
      </c>
      <c r="J510">
        <v>0</v>
      </c>
      <c r="K510">
        <v>1</v>
      </c>
      <c r="L510" t="s">
        <v>2721</v>
      </c>
      <c r="M510" t="s">
        <v>2722</v>
      </c>
      <c r="N510" t="s">
        <v>6750</v>
      </c>
      <c r="O510" t="s">
        <v>37</v>
      </c>
      <c r="P510" t="s">
        <v>83</v>
      </c>
      <c r="Q510" t="s">
        <v>54</v>
      </c>
      <c r="R510" t="s">
        <v>2723</v>
      </c>
      <c r="S510" t="s">
        <v>55</v>
      </c>
      <c r="T510" t="s">
        <v>42</v>
      </c>
      <c r="U510" t="s">
        <v>43</v>
      </c>
      <c r="V510" t="s">
        <v>2724</v>
      </c>
      <c r="W510" t="s">
        <v>2880</v>
      </c>
      <c r="X510" t="s">
        <v>2726</v>
      </c>
      <c r="Y510" t="s">
        <v>43</v>
      </c>
      <c r="Z510" t="s">
        <v>3107</v>
      </c>
      <c r="AA510" t="s">
        <v>43</v>
      </c>
      <c r="AB510" t="s">
        <v>2728</v>
      </c>
      <c r="AC510" s="4" t="str">
        <f>VLOOKUP(Table136[[#This Row],[Capacitance]],Values!A$13:B$50,2,0)</f>
        <v>STOCK</v>
      </c>
      <c r="AE510" s="4" t="str">
        <f>CONCATENATE(Table136[[#This Row],[Capacitance]],Table136[[#This Row],[Stock]])</f>
        <v>2.2ÂuF</v>
      </c>
    </row>
    <row r="511" spans="1:31" hidden="1">
      <c r="A511" t="s">
        <v>2715</v>
      </c>
      <c r="B511" t="s">
        <v>2794</v>
      </c>
      <c r="C511" t="s">
        <v>4146</v>
      </c>
      <c r="D511" t="s">
        <v>4147</v>
      </c>
      <c r="E511" t="s">
        <v>2719</v>
      </c>
      <c r="F511" t="s">
        <v>3794</v>
      </c>
      <c r="G511">
        <v>1900</v>
      </c>
      <c r="H511">
        <v>0</v>
      </c>
      <c r="I511">
        <v>0.71</v>
      </c>
      <c r="J511">
        <v>0</v>
      </c>
      <c r="K511">
        <v>1</v>
      </c>
      <c r="L511" t="s">
        <v>2721</v>
      </c>
      <c r="M511" t="s">
        <v>2722</v>
      </c>
      <c r="N511" t="s">
        <v>6775</v>
      </c>
      <c r="O511" t="s">
        <v>37</v>
      </c>
      <c r="P511" t="s">
        <v>78</v>
      </c>
      <c r="Q511" t="s">
        <v>54</v>
      </c>
      <c r="R511" t="s">
        <v>2723</v>
      </c>
      <c r="S511" t="s">
        <v>55</v>
      </c>
      <c r="T511" t="s">
        <v>42</v>
      </c>
      <c r="U511" t="s">
        <v>43</v>
      </c>
      <c r="V511" t="s">
        <v>2724</v>
      </c>
      <c r="W511" t="s">
        <v>2798</v>
      </c>
      <c r="X511" t="s">
        <v>2799</v>
      </c>
      <c r="Y511" t="s">
        <v>43</v>
      </c>
      <c r="Z511" t="s">
        <v>3107</v>
      </c>
      <c r="AA511" t="s">
        <v>43</v>
      </c>
      <c r="AB511" t="s">
        <v>2728</v>
      </c>
      <c r="AC511" s="4" t="e">
        <f>VLOOKUP(Table136[[#This Row],[Capacitance]],Values!A$13:B$50,2,0)</f>
        <v>#N/A</v>
      </c>
      <c r="AE511" s="4" t="str">
        <f>CONCATENATE(Table136[[#This Row],[Capacitance]],Table136[[#This Row],[Stock]])</f>
        <v>6.8ÂuF</v>
      </c>
    </row>
    <row r="512" spans="1:31" hidden="1">
      <c r="A512" t="s">
        <v>2715</v>
      </c>
      <c r="B512" t="s">
        <v>2806</v>
      </c>
      <c r="C512" t="s">
        <v>4049</v>
      </c>
      <c r="D512" t="s">
        <v>4050</v>
      </c>
      <c r="E512" t="s">
        <v>2719</v>
      </c>
      <c r="F512" t="s">
        <v>3335</v>
      </c>
      <c r="G512">
        <v>2629</v>
      </c>
      <c r="H512">
        <v>0</v>
      </c>
      <c r="I512">
        <v>0.64</v>
      </c>
      <c r="J512">
        <v>0</v>
      </c>
      <c r="K512">
        <v>1</v>
      </c>
      <c r="L512" t="s">
        <v>2721</v>
      </c>
      <c r="M512" t="s">
        <v>2722</v>
      </c>
      <c r="N512" t="s">
        <v>6750</v>
      </c>
      <c r="O512" t="s">
        <v>37</v>
      </c>
      <c r="P512" t="s">
        <v>83</v>
      </c>
      <c r="Q512" t="s">
        <v>39</v>
      </c>
      <c r="R512" t="s">
        <v>2723</v>
      </c>
      <c r="S512" t="s">
        <v>41</v>
      </c>
      <c r="T512" t="s">
        <v>42</v>
      </c>
      <c r="U512" t="s">
        <v>43</v>
      </c>
      <c r="V512" t="s">
        <v>2724</v>
      </c>
      <c r="W512" t="s">
        <v>2809</v>
      </c>
      <c r="X512" t="s">
        <v>2810</v>
      </c>
      <c r="Y512" t="s">
        <v>43</v>
      </c>
      <c r="Z512" t="s">
        <v>3107</v>
      </c>
      <c r="AA512" t="s">
        <v>43</v>
      </c>
      <c r="AB512" t="s">
        <v>2728</v>
      </c>
      <c r="AC512" s="4" t="str">
        <f>VLOOKUP(Table136[[#This Row],[Capacitance]],Values!A$13:B$50,2,0)</f>
        <v>STOCK</v>
      </c>
      <c r="AE512" s="4" t="str">
        <f>CONCATENATE(Table136[[#This Row],[Capacitance]],Table136[[#This Row],[Stock]])</f>
        <v>2.2ÂuF</v>
      </c>
    </row>
    <row r="513" spans="1:31" hidden="1">
      <c r="A513" t="s">
        <v>2793</v>
      </c>
      <c r="B513" t="s">
        <v>2806</v>
      </c>
      <c r="C513" t="s">
        <v>4150</v>
      </c>
      <c r="D513" t="s">
        <v>4151</v>
      </c>
      <c r="E513" t="s">
        <v>2719</v>
      </c>
      <c r="F513" t="s">
        <v>4002</v>
      </c>
      <c r="G513">
        <v>1995</v>
      </c>
      <c r="H513">
        <v>0</v>
      </c>
      <c r="I513">
        <v>0.73</v>
      </c>
      <c r="J513">
        <v>0</v>
      </c>
      <c r="K513">
        <v>1</v>
      </c>
      <c r="L513" t="s">
        <v>2721</v>
      </c>
      <c r="M513" t="s">
        <v>2722</v>
      </c>
      <c r="N513" t="s">
        <v>6768</v>
      </c>
      <c r="O513" t="s">
        <v>37</v>
      </c>
      <c r="P513" t="s">
        <v>178</v>
      </c>
      <c r="Q513" t="s">
        <v>39</v>
      </c>
      <c r="R513" t="s">
        <v>2723</v>
      </c>
      <c r="S513" t="s">
        <v>41</v>
      </c>
      <c r="T513" t="s">
        <v>42</v>
      </c>
      <c r="U513" t="s">
        <v>43</v>
      </c>
      <c r="V513" t="s">
        <v>2724</v>
      </c>
      <c r="W513" t="s">
        <v>2809</v>
      </c>
      <c r="X513" t="s">
        <v>2810</v>
      </c>
      <c r="Y513" t="s">
        <v>43</v>
      </c>
      <c r="Z513" t="s">
        <v>2727</v>
      </c>
      <c r="AA513" t="s">
        <v>43</v>
      </c>
      <c r="AB513" t="s">
        <v>2728</v>
      </c>
      <c r="AC513" s="4" t="e">
        <f>VLOOKUP(Table136[[#This Row],[Capacitance]],Values!A$13:B$50,2,0)</f>
        <v>#N/A</v>
      </c>
      <c r="AE513" s="4" t="str">
        <f>CONCATENATE(Table136[[#This Row],[Capacitance]],Table136[[#This Row],[Stock]])</f>
        <v>0.68ÂuF</v>
      </c>
    </row>
    <row r="514" spans="1:31" hidden="1">
      <c r="A514" t="s">
        <v>2793</v>
      </c>
      <c r="B514" t="s">
        <v>2806</v>
      </c>
      <c r="C514" t="s">
        <v>4152</v>
      </c>
      <c r="D514" t="s">
        <v>4153</v>
      </c>
      <c r="E514" t="s">
        <v>2719</v>
      </c>
      <c r="F514" t="s">
        <v>4002</v>
      </c>
      <c r="G514">
        <v>1728</v>
      </c>
      <c r="H514">
        <v>0</v>
      </c>
      <c r="I514">
        <v>0.73</v>
      </c>
      <c r="J514">
        <v>0</v>
      </c>
      <c r="K514">
        <v>1</v>
      </c>
      <c r="L514" t="s">
        <v>2721</v>
      </c>
      <c r="M514" t="s">
        <v>2722</v>
      </c>
      <c r="N514" t="s">
        <v>6768</v>
      </c>
      <c r="O514" t="s">
        <v>37</v>
      </c>
      <c r="P514" t="s">
        <v>178</v>
      </c>
      <c r="Q514" t="s">
        <v>39</v>
      </c>
      <c r="R514" t="s">
        <v>2723</v>
      </c>
      <c r="S514" t="s">
        <v>41</v>
      </c>
      <c r="T514" t="s">
        <v>42</v>
      </c>
      <c r="U514" t="s">
        <v>43</v>
      </c>
      <c r="V514" t="s">
        <v>2724</v>
      </c>
      <c r="W514" t="s">
        <v>2809</v>
      </c>
      <c r="X514" t="s">
        <v>2810</v>
      </c>
      <c r="Y514" t="s">
        <v>43</v>
      </c>
      <c r="Z514" t="s">
        <v>3107</v>
      </c>
      <c r="AA514" t="s">
        <v>43</v>
      </c>
      <c r="AB514" t="s">
        <v>2728</v>
      </c>
      <c r="AC514" s="4" t="e">
        <f>VLOOKUP(Table136[[#This Row],[Capacitance]],Values!A$13:B$50,2,0)</f>
        <v>#N/A</v>
      </c>
      <c r="AE514" s="4" t="str">
        <f>CONCATENATE(Table136[[#This Row],[Capacitance]],Table136[[#This Row],[Stock]])</f>
        <v>0.68ÂuF</v>
      </c>
    </row>
    <row r="515" spans="1:31" hidden="1">
      <c r="A515" t="s">
        <v>2715</v>
      </c>
      <c r="B515" t="s">
        <v>2806</v>
      </c>
      <c r="C515" t="s">
        <v>4154</v>
      </c>
      <c r="D515" t="s">
        <v>4155</v>
      </c>
      <c r="E515" t="s">
        <v>2719</v>
      </c>
      <c r="F515" t="s">
        <v>3865</v>
      </c>
      <c r="G515">
        <v>2000</v>
      </c>
      <c r="H515">
        <v>0</v>
      </c>
      <c r="I515">
        <v>0.79</v>
      </c>
      <c r="J515">
        <v>0</v>
      </c>
      <c r="K515">
        <v>1</v>
      </c>
      <c r="L515" t="s">
        <v>2721</v>
      </c>
      <c r="M515" t="s">
        <v>2722</v>
      </c>
      <c r="N515" t="s">
        <v>6775</v>
      </c>
      <c r="O515" t="s">
        <v>37</v>
      </c>
      <c r="P515" t="s">
        <v>83</v>
      </c>
      <c r="Q515" t="s">
        <v>54</v>
      </c>
      <c r="R515" t="s">
        <v>2723</v>
      </c>
      <c r="S515" t="s">
        <v>55</v>
      </c>
      <c r="T515" t="s">
        <v>42</v>
      </c>
      <c r="U515" t="s">
        <v>43</v>
      </c>
      <c r="V515" t="s">
        <v>2724</v>
      </c>
      <c r="W515" t="s">
        <v>2809</v>
      </c>
      <c r="X515" t="s">
        <v>2810</v>
      </c>
      <c r="Y515" t="s">
        <v>43</v>
      </c>
      <c r="Z515" t="s">
        <v>2727</v>
      </c>
      <c r="AA515" t="s">
        <v>43</v>
      </c>
      <c r="AB515" t="s">
        <v>2728</v>
      </c>
      <c r="AC515" s="4" t="e">
        <f>VLOOKUP(Table136[[#This Row],[Capacitance]],Values!A$13:B$50,2,0)</f>
        <v>#N/A</v>
      </c>
      <c r="AE515" s="4" t="str">
        <f>CONCATENATE(Table136[[#This Row],[Capacitance]],Table136[[#This Row],[Stock]])</f>
        <v>6.8ÂuF</v>
      </c>
    </row>
    <row r="516" spans="1:31" hidden="1">
      <c r="A516" t="s">
        <v>2715</v>
      </c>
      <c r="B516" t="s">
        <v>2794</v>
      </c>
      <c r="C516" t="s">
        <v>4053</v>
      </c>
      <c r="D516" t="s">
        <v>4054</v>
      </c>
      <c r="E516" t="s">
        <v>2719</v>
      </c>
      <c r="F516" t="s">
        <v>3335</v>
      </c>
      <c r="G516">
        <v>1990</v>
      </c>
      <c r="H516">
        <v>0</v>
      </c>
      <c r="I516">
        <v>0.64</v>
      </c>
      <c r="J516">
        <v>0</v>
      </c>
      <c r="K516">
        <v>1</v>
      </c>
      <c r="L516" t="s">
        <v>2721</v>
      </c>
      <c r="M516" t="s">
        <v>2722</v>
      </c>
      <c r="N516" t="s">
        <v>6750</v>
      </c>
      <c r="O516" t="s">
        <v>37</v>
      </c>
      <c r="P516" t="s">
        <v>83</v>
      </c>
      <c r="Q516" t="s">
        <v>54</v>
      </c>
      <c r="R516" t="s">
        <v>2723</v>
      </c>
      <c r="S516" t="s">
        <v>55</v>
      </c>
      <c r="T516" t="s">
        <v>42</v>
      </c>
      <c r="U516" t="s">
        <v>43</v>
      </c>
      <c r="V516" t="s">
        <v>2724</v>
      </c>
      <c r="W516" t="s">
        <v>2798</v>
      </c>
      <c r="X516" t="s">
        <v>2799</v>
      </c>
      <c r="Y516" t="s">
        <v>43</v>
      </c>
      <c r="Z516" t="s">
        <v>3107</v>
      </c>
      <c r="AA516" t="s">
        <v>43</v>
      </c>
      <c r="AB516" t="s">
        <v>2728</v>
      </c>
      <c r="AC516" s="4" t="str">
        <f>VLOOKUP(Table136[[#This Row],[Capacitance]],Values!A$13:B$50,2,0)</f>
        <v>STOCK</v>
      </c>
      <c r="AE516" s="4" t="str">
        <f>CONCATENATE(Table136[[#This Row],[Capacitance]],Table136[[#This Row],[Stock]])</f>
        <v>2.2ÂuF</v>
      </c>
    </row>
    <row r="517" spans="1:31" hidden="1">
      <c r="A517" t="s">
        <v>2715</v>
      </c>
      <c r="B517" t="s">
        <v>2806</v>
      </c>
      <c r="C517" t="s">
        <v>4158</v>
      </c>
      <c r="D517" t="s">
        <v>4159</v>
      </c>
      <c r="E517" t="s">
        <v>2719</v>
      </c>
      <c r="F517" t="s">
        <v>3865</v>
      </c>
      <c r="G517">
        <v>1995</v>
      </c>
      <c r="H517">
        <v>0</v>
      </c>
      <c r="I517">
        <v>0.79</v>
      </c>
      <c r="J517">
        <v>0</v>
      </c>
      <c r="K517">
        <v>1</v>
      </c>
      <c r="L517" t="s">
        <v>2721</v>
      </c>
      <c r="M517" t="s">
        <v>2722</v>
      </c>
      <c r="N517" t="s">
        <v>6775</v>
      </c>
      <c r="O517" t="s">
        <v>37</v>
      </c>
      <c r="P517" t="s">
        <v>83</v>
      </c>
      <c r="Q517" t="s">
        <v>54</v>
      </c>
      <c r="R517" t="s">
        <v>2723</v>
      </c>
      <c r="S517" t="s">
        <v>55</v>
      </c>
      <c r="T517" t="s">
        <v>42</v>
      </c>
      <c r="U517" t="s">
        <v>43</v>
      </c>
      <c r="V517" t="s">
        <v>2724</v>
      </c>
      <c r="W517" t="s">
        <v>2809</v>
      </c>
      <c r="X517" t="s">
        <v>2810</v>
      </c>
      <c r="Y517" t="s">
        <v>43</v>
      </c>
      <c r="Z517" t="s">
        <v>3107</v>
      </c>
      <c r="AA517" t="s">
        <v>43</v>
      </c>
      <c r="AB517" t="s">
        <v>2728</v>
      </c>
      <c r="AC517" s="4" t="e">
        <f>VLOOKUP(Table136[[#This Row],[Capacitance]],Values!A$13:B$50,2,0)</f>
        <v>#N/A</v>
      </c>
      <c r="AE517" s="4" t="str">
        <f>CONCATENATE(Table136[[#This Row],[Capacitance]],Table136[[#This Row],[Stock]])</f>
        <v>6.8ÂuF</v>
      </c>
    </row>
    <row r="518" spans="1:31" hidden="1">
      <c r="A518" t="s">
        <v>2715</v>
      </c>
      <c r="B518" t="s">
        <v>2794</v>
      </c>
      <c r="C518" t="s">
        <v>4059</v>
      </c>
      <c r="D518" t="s">
        <v>4060</v>
      </c>
      <c r="E518" t="s">
        <v>2719</v>
      </c>
      <c r="F518" t="s">
        <v>3335</v>
      </c>
      <c r="G518">
        <v>1621</v>
      </c>
      <c r="H518">
        <v>0</v>
      </c>
      <c r="I518">
        <v>0.64</v>
      </c>
      <c r="J518">
        <v>0</v>
      </c>
      <c r="K518">
        <v>1</v>
      </c>
      <c r="L518" t="s">
        <v>2721</v>
      </c>
      <c r="M518" t="s">
        <v>2722</v>
      </c>
      <c r="N518" t="s">
        <v>6750</v>
      </c>
      <c r="O518" t="s">
        <v>37</v>
      </c>
      <c r="P518" t="s">
        <v>83</v>
      </c>
      <c r="Q518" t="s">
        <v>54</v>
      </c>
      <c r="R518" t="s">
        <v>2723</v>
      </c>
      <c r="S518" t="s">
        <v>55</v>
      </c>
      <c r="T518" t="s">
        <v>42</v>
      </c>
      <c r="U518" t="s">
        <v>43</v>
      </c>
      <c r="V518" t="s">
        <v>2724</v>
      </c>
      <c r="W518" t="s">
        <v>2798</v>
      </c>
      <c r="X518" t="s">
        <v>2799</v>
      </c>
      <c r="Y518" t="s">
        <v>43</v>
      </c>
      <c r="Z518" t="s">
        <v>2727</v>
      </c>
      <c r="AA518" t="s">
        <v>43</v>
      </c>
      <c r="AB518" t="s">
        <v>2728</v>
      </c>
      <c r="AC518" s="4" t="str">
        <f>VLOOKUP(Table136[[#This Row],[Capacitance]],Values!A$13:B$50,2,0)</f>
        <v>STOCK</v>
      </c>
      <c r="AE518" s="4" t="str">
        <f>CONCATENATE(Table136[[#This Row],[Capacitance]],Table136[[#This Row],[Stock]])</f>
        <v>2.2ÂuF</v>
      </c>
    </row>
    <row r="519" spans="1:31" hidden="1">
      <c r="A519" t="s">
        <v>2715</v>
      </c>
      <c r="B519" t="s">
        <v>2806</v>
      </c>
      <c r="C519" t="s">
        <v>4063</v>
      </c>
      <c r="D519" t="s">
        <v>4064</v>
      </c>
      <c r="E519" t="s">
        <v>2719</v>
      </c>
      <c r="F519" t="s">
        <v>3335</v>
      </c>
      <c r="G519">
        <v>1082</v>
      </c>
      <c r="H519">
        <v>0</v>
      </c>
      <c r="I519">
        <v>0.64</v>
      </c>
      <c r="J519">
        <v>0</v>
      </c>
      <c r="K519">
        <v>1</v>
      </c>
      <c r="L519" t="s">
        <v>2721</v>
      </c>
      <c r="M519" t="s">
        <v>2722</v>
      </c>
      <c r="N519" t="s">
        <v>6750</v>
      </c>
      <c r="O519" t="s">
        <v>37</v>
      </c>
      <c r="P519" t="s">
        <v>83</v>
      </c>
      <c r="Q519" t="s">
        <v>39</v>
      </c>
      <c r="R519" t="s">
        <v>2723</v>
      </c>
      <c r="S519" t="s">
        <v>41</v>
      </c>
      <c r="T519" t="s">
        <v>42</v>
      </c>
      <c r="U519" t="s">
        <v>43</v>
      </c>
      <c r="V519" t="s">
        <v>2724</v>
      </c>
      <c r="W519" t="s">
        <v>2809</v>
      </c>
      <c r="X519" t="s">
        <v>2810</v>
      </c>
      <c r="Y519" t="s">
        <v>43</v>
      </c>
      <c r="Z519" t="s">
        <v>2727</v>
      </c>
      <c r="AA519" t="s">
        <v>43</v>
      </c>
      <c r="AB519" t="s">
        <v>2728</v>
      </c>
      <c r="AC519" s="4" t="str">
        <f>VLOOKUP(Table136[[#This Row],[Capacitance]],Values!A$13:B$50,2,0)</f>
        <v>STOCK</v>
      </c>
      <c r="AE519" s="4" t="str">
        <f>CONCATENATE(Table136[[#This Row],[Capacitance]],Table136[[#This Row],[Stock]])</f>
        <v>2.2ÂuF</v>
      </c>
    </row>
    <row r="520" spans="1:31" hidden="1">
      <c r="A520" t="s">
        <v>2715</v>
      </c>
      <c r="B520" t="s">
        <v>2806</v>
      </c>
      <c r="C520" t="s">
        <v>4164</v>
      </c>
      <c r="D520" t="s">
        <v>4165</v>
      </c>
      <c r="E520" t="s">
        <v>2719</v>
      </c>
      <c r="F520" t="s">
        <v>3567</v>
      </c>
      <c r="G520">
        <v>1940</v>
      </c>
      <c r="H520">
        <v>0</v>
      </c>
      <c r="I520">
        <v>0.79</v>
      </c>
      <c r="J520">
        <v>0</v>
      </c>
      <c r="K520">
        <v>1</v>
      </c>
      <c r="L520" t="s">
        <v>2721</v>
      </c>
      <c r="M520" t="s">
        <v>2722</v>
      </c>
      <c r="N520" t="s">
        <v>6777</v>
      </c>
      <c r="O520" t="s">
        <v>52</v>
      </c>
      <c r="P520" t="s">
        <v>53</v>
      </c>
      <c r="Q520" t="s">
        <v>54</v>
      </c>
      <c r="R520" t="s">
        <v>2723</v>
      </c>
      <c r="S520" t="s">
        <v>55</v>
      </c>
      <c r="T520" t="s">
        <v>42</v>
      </c>
      <c r="U520" t="s">
        <v>43</v>
      </c>
      <c r="V520" t="s">
        <v>2724</v>
      </c>
      <c r="W520" t="s">
        <v>2809</v>
      </c>
      <c r="X520" t="s">
        <v>2810</v>
      </c>
      <c r="Y520" t="s">
        <v>43</v>
      </c>
      <c r="Z520" t="s">
        <v>3107</v>
      </c>
      <c r="AA520" t="s">
        <v>43</v>
      </c>
      <c r="AB520" t="s">
        <v>2728</v>
      </c>
      <c r="AC520" s="4" t="str">
        <f>VLOOKUP(Table136[[#This Row],[Capacitance]],Values!A$13:B$50,2,0)</f>
        <v>STOCK</v>
      </c>
      <c r="AE520" s="4" t="str">
        <f>CONCATENATE(Table136[[#This Row],[Capacitance]],Table136[[#This Row],[Stock]])</f>
        <v>33ÂuF</v>
      </c>
    </row>
    <row r="521" spans="1:31" hidden="1">
      <c r="A521" t="s">
        <v>2715</v>
      </c>
      <c r="B521" t="s">
        <v>2794</v>
      </c>
      <c r="C521" t="s">
        <v>4249</v>
      </c>
      <c r="D521" t="s">
        <v>4250</v>
      </c>
      <c r="E521" t="s">
        <v>2719</v>
      </c>
      <c r="F521" t="s">
        <v>3335</v>
      </c>
      <c r="G521">
        <v>559</v>
      </c>
      <c r="H521">
        <v>0</v>
      </c>
      <c r="I521">
        <v>0.46</v>
      </c>
      <c r="J521">
        <v>0</v>
      </c>
      <c r="K521">
        <v>1</v>
      </c>
      <c r="L521" t="s">
        <v>2721</v>
      </c>
      <c r="M521" t="s">
        <v>2722</v>
      </c>
      <c r="N521" t="s">
        <v>6750</v>
      </c>
      <c r="O521" t="s">
        <v>37</v>
      </c>
      <c r="P521" t="s">
        <v>83</v>
      </c>
      <c r="Q521" t="s">
        <v>39</v>
      </c>
      <c r="R521" t="s">
        <v>2723</v>
      </c>
      <c r="S521" t="s">
        <v>41</v>
      </c>
      <c r="T521" t="s">
        <v>42</v>
      </c>
      <c r="U521" t="s">
        <v>43</v>
      </c>
      <c r="V521" t="s">
        <v>2724</v>
      </c>
      <c r="W521" t="s">
        <v>2798</v>
      </c>
      <c r="X521" t="s">
        <v>2799</v>
      </c>
      <c r="Y521" t="s">
        <v>43</v>
      </c>
      <c r="Z521" t="s">
        <v>2727</v>
      </c>
      <c r="AA521" t="s">
        <v>43</v>
      </c>
      <c r="AB521" t="s">
        <v>2728</v>
      </c>
      <c r="AC521" s="4" t="str">
        <f>VLOOKUP(Table136[[#This Row],[Capacitance]],Values!A$13:B$50,2,0)</f>
        <v>STOCK</v>
      </c>
      <c r="AE521" s="4" t="str">
        <f>CONCATENATE(Table136[[#This Row],[Capacitance]],Table136[[#This Row],[Stock]])</f>
        <v>2.2ÂuF</v>
      </c>
    </row>
    <row r="522" spans="1:31" hidden="1">
      <c r="A522" t="s">
        <v>2715</v>
      </c>
      <c r="B522" t="s">
        <v>2876</v>
      </c>
      <c r="C522" t="s">
        <v>4472</v>
      </c>
      <c r="D522" t="s">
        <v>4473</v>
      </c>
      <c r="E522" t="s">
        <v>2719</v>
      </c>
      <c r="F522" t="s">
        <v>3335</v>
      </c>
      <c r="G522">
        <v>634</v>
      </c>
      <c r="H522">
        <v>0</v>
      </c>
      <c r="I522">
        <v>0.49</v>
      </c>
      <c r="J522">
        <v>0</v>
      </c>
      <c r="K522">
        <v>1</v>
      </c>
      <c r="L522" t="s">
        <v>2721</v>
      </c>
      <c r="M522" t="s">
        <v>2722</v>
      </c>
      <c r="N522" t="s">
        <v>6750</v>
      </c>
      <c r="O522" t="s">
        <v>37</v>
      </c>
      <c r="P522" t="s">
        <v>83</v>
      </c>
      <c r="Q522" t="s">
        <v>54</v>
      </c>
      <c r="R522" t="s">
        <v>2723</v>
      </c>
      <c r="S522" t="s">
        <v>55</v>
      </c>
      <c r="T522" t="s">
        <v>42</v>
      </c>
      <c r="U522" t="s">
        <v>43</v>
      </c>
      <c r="V522" t="s">
        <v>2724</v>
      </c>
      <c r="W522" t="s">
        <v>2880</v>
      </c>
      <c r="X522" t="s">
        <v>2726</v>
      </c>
      <c r="Y522" t="s">
        <v>43</v>
      </c>
      <c r="Z522" t="s">
        <v>2727</v>
      </c>
      <c r="AA522" t="s">
        <v>43</v>
      </c>
      <c r="AB522" t="s">
        <v>2728</v>
      </c>
      <c r="AC522" s="4" t="str">
        <f>VLOOKUP(Table136[[#This Row],[Capacitance]],Values!A$13:B$50,2,0)</f>
        <v>STOCK</v>
      </c>
      <c r="AE522" s="4" t="str">
        <f>CONCATENATE(Table136[[#This Row],[Capacitance]],Table136[[#This Row],[Stock]])</f>
        <v>2.2ÂuF</v>
      </c>
    </row>
    <row r="523" spans="1:31" hidden="1">
      <c r="A523" t="s">
        <v>2715</v>
      </c>
      <c r="B523" t="s">
        <v>2806</v>
      </c>
      <c r="C523" t="s">
        <v>2926</v>
      </c>
      <c r="D523" t="s">
        <v>2927</v>
      </c>
      <c r="E523" t="s">
        <v>2719</v>
      </c>
      <c r="F523" t="s">
        <v>2883</v>
      </c>
      <c r="G523">
        <v>1880</v>
      </c>
      <c r="H523">
        <v>0</v>
      </c>
      <c r="I523">
        <v>0.79</v>
      </c>
      <c r="J523">
        <v>0</v>
      </c>
      <c r="K523">
        <v>1</v>
      </c>
      <c r="L523" t="s">
        <v>2721</v>
      </c>
      <c r="M523" t="s">
        <v>2722</v>
      </c>
      <c r="N523" t="s">
        <v>6758</v>
      </c>
      <c r="O523" t="s">
        <v>72</v>
      </c>
      <c r="P523" t="s">
        <v>38</v>
      </c>
      <c r="Q523" t="s">
        <v>73</v>
      </c>
      <c r="R523" t="s">
        <v>2723</v>
      </c>
      <c r="S523" t="s">
        <v>41</v>
      </c>
      <c r="T523" t="s">
        <v>42</v>
      </c>
      <c r="U523" t="s">
        <v>43</v>
      </c>
      <c r="V523" t="s">
        <v>2724</v>
      </c>
      <c r="W523" t="s">
        <v>2809</v>
      </c>
      <c r="X523" t="s">
        <v>2810</v>
      </c>
      <c r="Y523" t="s">
        <v>43</v>
      </c>
      <c r="Z523" t="s">
        <v>2727</v>
      </c>
      <c r="AA523" t="s">
        <v>43</v>
      </c>
      <c r="AB523" t="s">
        <v>2728</v>
      </c>
      <c r="AC523" s="4" t="e">
        <f>VLOOKUP(Table136[[#This Row],[Capacitance]],Values!A$13:B$50,2,0)</f>
        <v>#N/A</v>
      </c>
      <c r="AE523" s="4" t="str">
        <f>CONCATENATE(Table136[[#This Row],[Capacitance]],Table136[[#This Row],[Stock]])</f>
        <v>0.033ÂuF</v>
      </c>
    </row>
    <row r="524" spans="1:31" hidden="1">
      <c r="A524" t="s">
        <v>2715</v>
      </c>
      <c r="B524" t="s">
        <v>2716</v>
      </c>
      <c r="C524" t="s">
        <v>3270</v>
      </c>
      <c r="D524" t="s">
        <v>3271</v>
      </c>
      <c r="E524" t="s">
        <v>2719</v>
      </c>
      <c r="F524" t="s">
        <v>3272</v>
      </c>
      <c r="G524">
        <v>3380</v>
      </c>
      <c r="H524">
        <v>0</v>
      </c>
      <c r="I524">
        <v>0.32</v>
      </c>
      <c r="J524">
        <v>0</v>
      </c>
      <c r="K524">
        <v>1</v>
      </c>
      <c r="L524" t="s">
        <v>2721</v>
      </c>
      <c r="M524" t="s">
        <v>2722</v>
      </c>
      <c r="N524" t="s">
        <v>6750</v>
      </c>
      <c r="O524" t="s">
        <v>37</v>
      </c>
      <c r="P524" t="s">
        <v>78</v>
      </c>
      <c r="Q524" t="s">
        <v>54</v>
      </c>
      <c r="R524" t="s">
        <v>2723</v>
      </c>
      <c r="S524" t="s">
        <v>55</v>
      </c>
      <c r="T524" t="s">
        <v>42</v>
      </c>
      <c r="U524" t="s">
        <v>43</v>
      </c>
      <c r="V524" t="s">
        <v>2724</v>
      </c>
      <c r="W524" t="s">
        <v>2725</v>
      </c>
      <c r="X524" t="s">
        <v>2726</v>
      </c>
      <c r="Y524" t="s">
        <v>43</v>
      </c>
      <c r="Z524" t="s">
        <v>2727</v>
      </c>
      <c r="AA524" t="s">
        <v>43</v>
      </c>
      <c r="AB524" t="s">
        <v>2728</v>
      </c>
      <c r="AC524" s="4" t="str">
        <f>VLOOKUP(Table136[[#This Row],[Capacitance]],Values!A$13:B$50,2,0)</f>
        <v>STOCK</v>
      </c>
      <c r="AE524" s="4" t="str">
        <f>CONCATENATE(Table136[[#This Row],[Capacitance]],Table136[[#This Row],[Stock]])</f>
        <v>2.2ÂuF</v>
      </c>
    </row>
    <row r="525" spans="1:31" hidden="1">
      <c r="A525" t="s">
        <v>2715</v>
      </c>
      <c r="B525" t="s">
        <v>2716</v>
      </c>
      <c r="C525" t="s">
        <v>3300</v>
      </c>
      <c r="D525" t="s">
        <v>3301</v>
      </c>
      <c r="E525" t="s">
        <v>2719</v>
      </c>
      <c r="F525" t="s">
        <v>3272</v>
      </c>
      <c r="G525">
        <v>2806</v>
      </c>
      <c r="H525">
        <v>0</v>
      </c>
      <c r="I525">
        <v>0.33</v>
      </c>
      <c r="J525">
        <v>0</v>
      </c>
      <c r="K525">
        <v>1</v>
      </c>
      <c r="L525" t="s">
        <v>2721</v>
      </c>
      <c r="M525" t="s">
        <v>2722</v>
      </c>
      <c r="N525" t="s">
        <v>6750</v>
      </c>
      <c r="O525" t="s">
        <v>37</v>
      </c>
      <c r="P525" t="s">
        <v>78</v>
      </c>
      <c r="Q525" t="s">
        <v>54</v>
      </c>
      <c r="R525" t="s">
        <v>2723</v>
      </c>
      <c r="S525" t="s">
        <v>55</v>
      </c>
      <c r="T525" t="s">
        <v>42</v>
      </c>
      <c r="U525" t="s">
        <v>43</v>
      </c>
      <c r="V525" t="s">
        <v>2724</v>
      </c>
      <c r="W525" t="s">
        <v>2725</v>
      </c>
      <c r="X525" t="s">
        <v>2726</v>
      </c>
      <c r="Y525" t="s">
        <v>43</v>
      </c>
      <c r="Z525" t="s">
        <v>3107</v>
      </c>
      <c r="AA525" t="s">
        <v>43</v>
      </c>
      <c r="AB525" t="s">
        <v>2728</v>
      </c>
      <c r="AC525" s="4" t="str">
        <f>VLOOKUP(Table136[[#This Row],[Capacitance]],Values!A$13:B$50,2,0)</f>
        <v>STOCK</v>
      </c>
      <c r="AE525" s="4" t="str">
        <f>CONCATENATE(Table136[[#This Row],[Capacitance]],Table136[[#This Row],[Stock]])</f>
        <v>2.2ÂuF</v>
      </c>
    </row>
    <row r="526" spans="1:31" hidden="1">
      <c r="A526" t="s">
        <v>2793</v>
      </c>
      <c r="B526" t="s">
        <v>2806</v>
      </c>
      <c r="C526" t="s">
        <v>2928</v>
      </c>
      <c r="D526" t="s">
        <v>2929</v>
      </c>
      <c r="E526" t="s">
        <v>2719</v>
      </c>
      <c r="F526" t="s">
        <v>2930</v>
      </c>
      <c r="G526">
        <v>1796</v>
      </c>
      <c r="H526">
        <v>0</v>
      </c>
      <c r="I526">
        <v>0.86</v>
      </c>
      <c r="J526">
        <v>0</v>
      </c>
      <c r="K526">
        <v>1</v>
      </c>
      <c r="L526" t="s">
        <v>2721</v>
      </c>
      <c r="M526" t="s">
        <v>2722</v>
      </c>
      <c r="N526" t="s">
        <v>6758</v>
      </c>
      <c r="O526" t="s">
        <v>72</v>
      </c>
      <c r="P526" t="s">
        <v>178</v>
      </c>
      <c r="Q526" t="s">
        <v>73</v>
      </c>
      <c r="R526" t="s">
        <v>2723</v>
      </c>
      <c r="S526" t="s">
        <v>41</v>
      </c>
      <c r="T526" t="s">
        <v>42</v>
      </c>
      <c r="U526" t="s">
        <v>43</v>
      </c>
      <c r="V526" t="s">
        <v>2724</v>
      </c>
      <c r="W526" t="s">
        <v>2809</v>
      </c>
      <c r="X526" t="s">
        <v>2810</v>
      </c>
      <c r="Y526" t="s">
        <v>43</v>
      </c>
      <c r="Z526" t="s">
        <v>2727</v>
      </c>
      <c r="AA526" t="s">
        <v>43</v>
      </c>
      <c r="AB526" t="s">
        <v>2728</v>
      </c>
      <c r="AC526" s="4" t="e">
        <f>VLOOKUP(Table136[[#This Row],[Capacitance]],Values!A$13:B$50,2,0)</f>
        <v>#N/A</v>
      </c>
      <c r="AE526" s="4" t="str">
        <f>CONCATENATE(Table136[[#This Row],[Capacitance]],Table136[[#This Row],[Stock]])</f>
        <v>0.033ÂuF</v>
      </c>
    </row>
    <row r="527" spans="1:31" hidden="1">
      <c r="A527" t="s">
        <v>2715</v>
      </c>
      <c r="B527" t="s">
        <v>3135</v>
      </c>
      <c r="C527" t="s">
        <v>4174</v>
      </c>
      <c r="D527" t="s">
        <v>4175</v>
      </c>
      <c r="E527" t="s">
        <v>2719</v>
      </c>
      <c r="F527" t="s">
        <v>3541</v>
      </c>
      <c r="G527">
        <v>1985</v>
      </c>
      <c r="H527">
        <v>0</v>
      </c>
      <c r="I527">
        <v>1.27</v>
      </c>
      <c r="J527">
        <v>0</v>
      </c>
      <c r="K527">
        <v>1</v>
      </c>
      <c r="L527" t="s">
        <v>2721</v>
      </c>
      <c r="M527" t="s">
        <v>2722</v>
      </c>
      <c r="N527" t="s">
        <v>6776</v>
      </c>
      <c r="O527" t="s">
        <v>52</v>
      </c>
      <c r="P527" t="s">
        <v>78</v>
      </c>
      <c r="Q527" t="s">
        <v>39</v>
      </c>
      <c r="R527" t="s">
        <v>2723</v>
      </c>
      <c r="S527" t="s">
        <v>41</v>
      </c>
      <c r="T527" t="s">
        <v>42</v>
      </c>
      <c r="U527" t="s">
        <v>43</v>
      </c>
      <c r="V527" t="s">
        <v>2724</v>
      </c>
      <c r="W527" t="s">
        <v>3139</v>
      </c>
      <c r="X527" t="s">
        <v>3140</v>
      </c>
      <c r="Y527" t="s">
        <v>43</v>
      </c>
      <c r="Z527" t="s">
        <v>3107</v>
      </c>
      <c r="AA527" t="s">
        <v>43</v>
      </c>
      <c r="AB527" t="s">
        <v>2728</v>
      </c>
      <c r="AC527" s="4" t="str">
        <f>VLOOKUP(Table136[[#This Row],[Capacitance]],Values!A$13:B$50,2,0)</f>
        <v>STOCK</v>
      </c>
      <c r="AE527" s="4" t="str">
        <f>CONCATENATE(Table136[[#This Row],[Capacitance]],Table136[[#This Row],[Stock]])</f>
        <v>15ÂuF</v>
      </c>
    </row>
    <row r="528" spans="1:31" hidden="1">
      <c r="A528" t="s">
        <v>4176</v>
      </c>
      <c r="B528" t="s">
        <v>3135</v>
      </c>
      <c r="C528" t="s">
        <v>4177</v>
      </c>
      <c r="D528" t="s">
        <v>4178</v>
      </c>
      <c r="E528" t="s">
        <v>2719</v>
      </c>
      <c r="F528" t="s">
        <v>3862</v>
      </c>
      <c r="G528">
        <v>1530</v>
      </c>
      <c r="H528">
        <v>0</v>
      </c>
      <c r="I528">
        <v>1.69</v>
      </c>
      <c r="J528">
        <v>0</v>
      </c>
      <c r="K528">
        <v>1</v>
      </c>
      <c r="L528" t="s">
        <v>2721</v>
      </c>
      <c r="M528" t="s">
        <v>2722</v>
      </c>
      <c r="N528" t="s">
        <v>6770</v>
      </c>
      <c r="O528" t="s">
        <v>37</v>
      </c>
      <c r="P528" t="s">
        <v>178</v>
      </c>
      <c r="Q528" t="s">
        <v>39</v>
      </c>
      <c r="R528" t="s">
        <v>2723</v>
      </c>
      <c r="S528" t="s">
        <v>41</v>
      </c>
      <c r="T528" t="s">
        <v>42</v>
      </c>
      <c r="U528" t="s">
        <v>43</v>
      </c>
      <c r="V528" t="s">
        <v>2724</v>
      </c>
      <c r="W528" t="s">
        <v>3139</v>
      </c>
      <c r="X528" t="s">
        <v>3140</v>
      </c>
      <c r="Y528" t="s">
        <v>43</v>
      </c>
      <c r="Z528" t="s">
        <v>3107</v>
      </c>
      <c r="AA528" t="s">
        <v>43</v>
      </c>
      <c r="AB528" t="s">
        <v>2728</v>
      </c>
      <c r="AC528" s="4" t="e">
        <f>VLOOKUP(Table136[[#This Row],[Capacitance]],Values!A$13:B$50,2,0)</f>
        <v>#N/A</v>
      </c>
      <c r="AE528" s="4" t="str">
        <f>CONCATENATE(Table136[[#This Row],[Capacitance]],Table136[[#This Row],[Stock]])</f>
        <v>1.5ÂuF</v>
      </c>
    </row>
    <row r="529" spans="1:31" hidden="1">
      <c r="A529" t="s">
        <v>2793</v>
      </c>
      <c r="B529" t="s">
        <v>3135</v>
      </c>
      <c r="C529" t="s">
        <v>4179</v>
      </c>
      <c r="D529" t="s">
        <v>4180</v>
      </c>
      <c r="E529" t="s">
        <v>2719</v>
      </c>
      <c r="F529" t="s">
        <v>4181</v>
      </c>
      <c r="G529">
        <v>153</v>
      </c>
      <c r="H529">
        <v>0</v>
      </c>
      <c r="I529">
        <v>1.69</v>
      </c>
      <c r="J529">
        <v>0</v>
      </c>
      <c r="K529">
        <v>1</v>
      </c>
      <c r="L529" t="s">
        <v>2721</v>
      </c>
      <c r="M529" t="s">
        <v>2722</v>
      </c>
      <c r="N529" t="s">
        <v>6756</v>
      </c>
      <c r="O529" t="s">
        <v>72</v>
      </c>
      <c r="P529" t="s">
        <v>3113</v>
      </c>
      <c r="Q529" t="s">
        <v>73</v>
      </c>
      <c r="R529" t="s">
        <v>2723</v>
      </c>
      <c r="S529" t="s">
        <v>41</v>
      </c>
      <c r="T529" t="s">
        <v>42</v>
      </c>
      <c r="U529" t="s">
        <v>43</v>
      </c>
      <c r="V529" t="s">
        <v>2724</v>
      </c>
      <c r="W529" t="s">
        <v>3139</v>
      </c>
      <c r="X529" t="s">
        <v>3140</v>
      </c>
      <c r="Y529" t="s">
        <v>43</v>
      </c>
      <c r="Z529" t="s">
        <v>3107</v>
      </c>
      <c r="AA529" t="s">
        <v>43</v>
      </c>
      <c r="AB529" t="s">
        <v>2728</v>
      </c>
      <c r="AC529" s="4" t="e">
        <f>VLOOKUP(Table136[[#This Row],[Capacitance]],Values!A$13:B$50,2,0)</f>
        <v>#N/A</v>
      </c>
      <c r="AE529" s="4" t="str">
        <f>CONCATENATE(Table136[[#This Row],[Capacitance]],Table136[[#This Row],[Stock]])</f>
        <v>0.022ÂuF</v>
      </c>
    </row>
    <row r="530" spans="1:31" hidden="1">
      <c r="A530" t="s">
        <v>2715</v>
      </c>
      <c r="B530" t="s">
        <v>2716</v>
      </c>
      <c r="C530" t="s">
        <v>4182</v>
      </c>
      <c r="D530" t="s">
        <v>4183</v>
      </c>
      <c r="E530" t="s">
        <v>2719</v>
      </c>
      <c r="F530" t="s">
        <v>3249</v>
      </c>
      <c r="G530">
        <v>991</v>
      </c>
      <c r="H530">
        <v>0</v>
      </c>
      <c r="I530">
        <v>0.28999999999999998</v>
      </c>
      <c r="J530">
        <v>0</v>
      </c>
      <c r="K530">
        <v>1</v>
      </c>
      <c r="L530" t="s">
        <v>2721</v>
      </c>
      <c r="M530" t="s">
        <v>2722</v>
      </c>
      <c r="N530" t="s">
        <v>6763</v>
      </c>
      <c r="O530" t="s">
        <v>37</v>
      </c>
      <c r="P530" t="s">
        <v>83</v>
      </c>
      <c r="Q530" t="s">
        <v>39</v>
      </c>
      <c r="R530" t="s">
        <v>2723</v>
      </c>
      <c r="S530" t="s">
        <v>41</v>
      </c>
      <c r="T530" t="s">
        <v>42</v>
      </c>
      <c r="U530" t="s">
        <v>43</v>
      </c>
      <c r="V530" t="s">
        <v>2724</v>
      </c>
      <c r="W530" t="s">
        <v>2725</v>
      </c>
      <c r="X530" t="s">
        <v>2726</v>
      </c>
      <c r="Y530" t="s">
        <v>43</v>
      </c>
      <c r="Z530" t="s">
        <v>2727</v>
      </c>
      <c r="AA530" t="s">
        <v>43</v>
      </c>
      <c r="AB530" t="s">
        <v>2728</v>
      </c>
      <c r="AC530" s="4" t="e">
        <f>VLOOKUP(Table136[[#This Row],[Capacitance]],Values!A$13:B$50,2,0)</f>
        <v>#N/A</v>
      </c>
      <c r="AE530" s="4" t="str">
        <f>CONCATENATE(Table136[[#This Row],[Capacitance]],Table136[[#This Row],[Stock]])</f>
        <v>0.15ÂuF</v>
      </c>
    </row>
    <row r="531" spans="1:31" hidden="1">
      <c r="A531" t="s">
        <v>2715</v>
      </c>
      <c r="B531" t="s">
        <v>2716</v>
      </c>
      <c r="C531" t="s">
        <v>4184</v>
      </c>
      <c r="D531" t="s">
        <v>4185</v>
      </c>
      <c r="E531" t="s">
        <v>2719</v>
      </c>
      <c r="F531" t="s">
        <v>3188</v>
      </c>
      <c r="G531">
        <v>864</v>
      </c>
      <c r="H531">
        <v>0</v>
      </c>
      <c r="I531">
        <v>0.28999999999999998</v>
      </c>
      <c r="J531">
        <v>0</v>
      </c>
      <c r="K531">
        <v>1</v>
      </c>
      <c r="L531" t="s">
        <v>2721</v>
      </c>
      <c r="M531" t="s">
        <v>2722</v>
      </c>
      <c r="N531" t="s">
        <v>6762</v>
      </c>
      <c r="O531" t="s">
        <v>37</v>
      </c>
      <c r="P531" t="s">
        <v>38</v>
      </c>
      <c r="Q531" t="s">
        <v>39</v>
      </c>
      <c r="R531" t="s">
        <v>2723</v>
      </c>
      <c r="S531" t="s">
        <v>41</v>
      </c>
      <c r="T531" t="s">
        <v>42</v>
      </c>
      <c r="U531" t="s">
        <v>43</v>
      </c>
      <c r="V531" t="s">
        <v>2724</v>
      </c>
      <c r="W531" t="s">
        <v>2725</v>
      </c>
      <c r="X531" t="s">
        <v>2726</v>
      </c>
      <c r="Y531" t="s">
        <v>43</v>
      </c>
      <c r="Z531" t="s">
        <v>3107</v>
      </c>
      <c r="AA531" t="s">
        <v>43</v>
      </c>
      <c r="AB531" t="s">
        <v>2728</v>
      </c>
      <c r="AC531" s="4" t="e">
        <f>VLOOKUP(Table136[[#This Row],[Capacitance]],Values!A$13:B$50,2,0)</f>
        <v>#N/A</v>
      </c>
      <c r="AE531" s="4" t="str">
        <f>CONCATENATE(Table136[[#This Row],[Capacitance]],Table136[[#This Row],[Stock]])</f>
        <v>0.068ÂuF</v>
      </c>
    </row>
    <row r="532" spans="1:31" hidden="1">
      <c r="A532" t="s">
        <v>2715</v>
      </c>
      <c r="B532" t="s">
        <v>2716</v>
      </c>
      <c r="C532" t="s">
        <v>4186</v>
      </c>
      <c r="D532" t="s">
        <v>4187</v>
      </c>
      <c r="E532" t="s">
        <v>2719</v>
      </c>
      <c r="F532" t="s">
        <v>2752</v>
      </c>
      <c r="G532">
        <v>681</v>
      </c>
      <c r="H532">
        <v>0</v>
      </c>
      <c r="I532">
        <v>0.28999999999999998</v>
      </c>
      <c r="J532">
        <v>0</v>
      </c>
      <c r="K532">
        <v>1</v>
      </c>
      <c r="L532" t="s">
        <v>2721</v>
      </c>
      <c r="M532" t="s">
        <v>2722</v>
      </c>
      <c r="N532" t="s">
        <v>1279</v>
      </c>
      <c r="O532" t="s">
        <v>1257</v>
      </c>
      <c r="P532" t="s">
        <v>38</v>
      </c>
      <c r="Q532" t="s">
        <v>73</v>
      </c>
      <c r="R532" t="s">
        <v>2723</v>
      </c>
      <c r="S532" t="s">
        <v>41</v>
      </c>
      <c r="T532" t="s">
        <v>42</v>
      </c>
      <c r="U532" t="s">
        <v>43</v>
      </c>
      <c r="V532" t="s">
        <v>2724</v>
      </c>
      <c r="W532" t="s">
        <v>2725</v>
      </c>
      <c r="X532" t="s">
        <v>2726</v>
      </c>
      <c r="Y532" t="s">
        <v>43</v>
      </c>
      <c r="Z532" t="s">
        <v>3107</v>
      </c>
      <c r="AA532" t="s">
        <v>43</v>
      </c>
      <c r="AB532" t="s">
        <v>2728</v>
      </c>
      <c r="AC532" s="4" t="e">
        <f>VLOOKUP(Table136[[#This Row],[Capacitance]],Values!A$13:B$50,2,0)</f>
        <v>#N/A</v>
      </c>
      <c r="AE532" s="4" t="str">
        <f>CONCATENATE(Table136[[#This Row],[Capacitance]],Table136[[#This Row],[Stock]])</f>
        <v>5pF</v>
      </c>
    </row>
    <row r="533" spans="1:31" hidden="1">
      <c r="A533" t="s">
        <v>2715</v>
      </c>
      <c r="B533" t="s">
        <v>2789</v>
      </c>
      <c r="C533" t="s">
        <v>3397</v>
      </c>
      <c r="D533" t="s">
        <v>3398</v>
      </c>
      <c r="E533" t="s">
        <v>2719</v>
      </c>
      <c r="F533" t="s">
        <v>3272</v>
      </c>
      <c r="G533">
        <v>13700</v>
      </c>
      <c r="H533">
        <v>0</v>
      </c>
      <c r="I533">
        <v>0.4</v>
      </c>
      <c r="J533">
        <v>0</v>
      </c>
      <c r="K533">
        <v>1</v>
      </c>
      <c r="L533" t="s">
        <v>2721</v>
      </c>
      <c r="M533" t="s">
        <v>2722</v>
      </c>
      <c r="N533" t="s">
        <v>6750</v>
      </c>
      <c r="O533" t="s">
        <v>37</v>
      </c>
      <c r="P533" t="s">
        <v>78</v>
      </c>
      <c r="Q533" t="s">
        <v>39</v>
      </c>
      <c r="R533" t="s">
        <v>2723</v>
      </c>
      <c r="S533" t="s">
        <v>41</v>
      </c>
      <c r="T533" t="s">
        <v>42</v>
      </c>
      <c r="U533" t="s">
        <v>43</v>
      </c>
      <c r="V533" t="s">
        <v>2724</v>
      </c>
      <c r="W533" t="s">
        <v>2792</v>
      </c>
      <c r="X533" t="s">
        <v>2726</v>
      </c>
      <c r="Y533" t="s">
        <v>43</v>
      </c>
      <c r="Z533" t="s">
        <v>3107</v>
      </c>
      <c r="AA533" t="s">
        <v>43</v>
      </c>
      <c r="AB533" t="s">
        <v>2728</v>
      </c>
      <c r="AC533" s="4" t="str">
        <f>VLOOKUP(Table136[[#This Row],[Capacitance]],Values!A$13:B$50,2,0)</f>
        <v>STOCK</v>
      </c>
      <c r="AE533" s="4" t="str">
        <f>CONCATENATE(Table136[[#This Row],[Capacitance]],Table136[[#This Row],[Stock]])</f>
        <v>2.2ÂuF</v>
      </c>
    </row>
    <row r="534" spans="1:31" hidden="1">
      <c r="A534" t="s">
        <v>2715</v>
      </c>
      <c r="B534" t="s">
        <v>2716</v>
      </c>
      <c r="C534" t="s">
        <v>4188</v>
      </c>
      <c r="D534" t="s">
        <v>4189</v>
      </c>
      <c r="E534" t="s">
        <v>2719</v>
      </c>
      <c r="F534" t="s">
        <v>2964</v>
      </c>
      <c r="G534">
        <v>531</v>
      </c>
      <c r="H534">
        <v>0</v>
      </c>
      <c r="I534">
        <v>0.28999999999999998</v>
      </c>
      <c r="J534">
        <v>0</v>
      </c>
      <c r="K534">
        <v>1</v>
      </c>
      <c r="L534" t="s">
        <v>2721</v>
      </c>
      <c r="M534" t="s">
        <v>2722</v>
      </c>
      <c r="N534" t="s">
        <v>226</v>
      </c>
      <c r="O534" t="s">
        <v>72</v>
      </c>
      <c r="P534" t="s">
        <v>38</v>
      </c>
      <c r="Q534" t="s">
        <v>73</v>
      </c>
      <c r="R534" t="s">
        <v>2723</v>
      </c>
      <c r="S534" t="s">
        <v>41</v>
      </c>
      <c r="T534" t="s">
        <v>42</v>
      </c>
      <c r="U534" t="s">
        <v>43</v>
      </c>
      <c r="V534" t="s">
        <v>2724</v>
      </c>
      <c r="W534" t="s">
        <v>2725</v>
      </c>
      <c r="X534" t="s">
        <v>2726</v>
      </c>
      <c r="Y534" t="s">
        <v>43</v>
      </c>
      <c r="Z534" t="s">
        <v>3107</v>
      </c>
      <c r="AA534" t="s">
        <v>43</v>
      </c>
      <c r="AB534" t="s">
        <v>2728</v>
      </c>
      <c r="AC534" s="4" t="e">
        <f>VLOOKUP(Table136[[#This Row],[Capacitance]],Values!A$13:B$50,2,0)</f>
        <v>#N/A</v>
      </c>
      <c r="AE534" s="4" t="str">
        <f>CONCATENATE(Table136[[#This Row],[Capacitance]],Table136[[#This Row],[Stock]])</f>
        <v>150pF</v>
      </c>
    </row>
    <row r="535" spans="1:31" hidden="1">
      <c r="A535" t="s">
        <v>2715</v>
      </c>
      <c r="B535" t="s">
        <v>2876</v>
      </c>
      <c r="C535" t="s">
        <v>4029</v>
      </c>
      <c r="D535" t="s">
        <v>4030</v>
      </c>
      <c r="E535" t="s">
        <v>2719</v>
      </c>
      <c r="F535" t="s">
        <v>3272</v>
      </c>
      <c r="G535">
        <v>1460</v>
      </c>
      <c r="H535">
        <v>0</v>
      </c>
      <c r="I535">
        <v>0.49</v>
      </c>
      <c r="J535">
        <v>0</v>
      </c>
      <c r="K535">
        <v>1</v>
      </c>
      <c r="L535" t="s">
        <v>2721</v>
      </c>
      <c r="M535" t="s">
        <v>2722</v>
      </c>
      <c r="N535" t="s">
        <v>6750</v>
      </c>
      <c r="O535" t="s">
        <v>37</v>
      </c>
      <c r="P535" t="s">
        <v>78</v>
      </c>
      <c r="Q535" t="s">
        <v>54</v>
      </c>
      <c r="R535" t="s">
        <v>2723</v>
      </c>
      <c r="S535" t="s">
        <v>55</v>
      </c>
      <c r="T535" t="s">
        <v>42</v>
      </c>
      <c r="U535" t="s">
        <v>43</v>
      </c>
      <c r="V535" t="s">
        <v>2724</v>
      </c>
      <c r="W535" t="s">
        <v>2880</v>
      </c>
      <c r="X535" t="s">
        <v>2726</v>
      </c>
      <c r="Y535" t="s">
        <v>43</v>
      </c>
      <c r="Z535" t="s">
        <v>2727</v>
      </c>
      <c r="AA535" t="s">
        <v>43</v>
      </c>
      <c r="AB535" t="s">
        <v>2728</v>
      </c>
      <c r="AC535" s="4" t="str">
        <f>VLOOKUP(Table136[[#This Row],[Capacitance]],Values!A$13:B$50,2,0)</f>
        <v>STOCK</v>
      </c>
      <c r="AE535" s="4" t="str">
        <f>CONCATENATE(Table136[[#This Row],[Capacitance]],Table136[[#This Row],[Stock]])</f>
        <v>2.2ÂuF</v>
      </c>
    </row>
    <row r="536" spans="1:31" hidden="1">
      <c r="A536" t="s">
        <v>2715</v>
      </c>
      <c r="B536" t="s">
        <v>2789</v>
      </c>
      <c r="C536" t="s">
        <v>4132</v>
      </c>
      <c r="D536" t="s">
        <v>4133</v>
      </c>
      <c r="E536" t="s">
        <v>2719</v>
      </c>
      <c r="F536" t="s">
        <v>3272</v>
      </c>
      <c r="G536">
        <v>1980</v>
      </c>
      <c r="H536">
        <v>0</v>
      </c>
      <c r="I536">
        <v>0.48</v>
      </c>
      <c r="J536">
        <v>0</v>
      </c>
      <c r="K536">
        <v>1</v>
      </c>
      <c r="L536" t="s">
        <v>2721</v>
      </c>
      <c r="M536" t="s">
        <v>2722</v>
      </c>
      <c r="N536" t="s">
        <v>6750</v>
      </c>
      <c r="O536" t="s">
        <v>37</v>
      </c>
      <c r="P536" t="s">
        <v>78</v>
      </c>
      <c r="Q536" t="s">
        <v>54</v>
      </c>
      <c r="R536" t="s">
        <v>2723</v>
      </c>
      <c r="S536" t="s">
        <v>55</v>
      </c>
      <c r="T536" t="s">
        <v>42</v>
      </c>
      <c r="U536" t="s">
        <v>43</v>
      </c>
      <c r="V536" t="s">
        <v>2724</v>
      </c>
      <c r="W536" t="s">
        <v>2880</v>
      </c>
      <c r="X536" t="s">
        <v>2726</v>
      </c>
      <c r="Y536" t="s">
        <v>43</v>
      </c>
      <c r="Z536" t="s">
        <v>3107</v>
      </c>
      <c r="AA536" t="s">
        <v>43</v>
      </c>
      <c r="AB536" t="s">
        <v>2728</v>
      </c>
      <c r="AC536" s="4" t="str">
        <f>VLOOKUP(Table136[[#This Row],[Capacitance]],Values!A$13:B$50,2,0)</f>
        <v>STOCK</v>
      </c>
      <c r="AE536" s="4" t="str">
        <f>CONCATENATE(Table136[[#This Row],[Capacitance]],Table136[[#This Row],[Stock]])</f>
        <v>2.2ÂuF</v>
      </c>
    </row>
    <row r="537" spans="1:31" hidden="1">
      <c r="A537" t="s">
        <v>2715</v>
      </c>
      <c r="B537" t="s">
        <v>2716</v>
      </c>
      <c r="C537" t="s">
        <v>2934</v>
      </c>
      <c r="D537" t="s">
        <v>2935</v>
      </c>
      <c r="E537" t="s">
        <v>2719</v>
      </c>
      <c r="F537" t="s">
        <v>2936</v>
      </c>
      <c r="G537">
        <v>880</v>
      </c>
      <c r="H537">
        <v>0</v>
      </c>
      <c r="I537">
        <v>0.3</v>
      </c>
      <c r="J537">
        <v>0</v>
      </c>
      <c r="K537">
        <v>1</v>
      </c>
      <c r="L537" t="s">
        <v>2721</v>
      </c>
      <c r="M537" t="s">
        <v>2722</v>
      </c>
      <c r="N537" t="s">
        <v>1276</v>
      </c>
      <c r="O537" t="s">
        <v>1257</v>
      </c>
      <c r="P537" t="s">
        <v>38</v>
      </c>
      <c r="Q537" t="s">
        <v>73</v>
      </c>
      <c r="R537" t="s">
        <v>2723</v>
      </c>
      <c r="S537" t="s">
        <v>41</v>
      </c>
      <c r="T537" t="s">
        <v>42</v>
      </c>
      <c r="U537" t="s">
        <v>43</v>
      </c>
      <c r="V537" t="s">
        <v>2724</v>
      </c>
      <c r="W537" t="s">
        <v>2725</v>
      </c>
      <c r="X537" t="s">
        <v>2726</v>
      </c>
      <c r="Y537" t="s">
        <v>43</v>
      </c>
      <c r="Z537" t="s">
        <v>2727</v>
      </c>
      <c r="AA537" t="s">
        <v>43</v>
      </c>
      <c r="AB537" t="s">
        <v>2728</v>
      </c>
      <c r="AC537" s="4" t="e">
        <f>VLOOKUP(Table136[[#This Row],[Capacitance]],Values!A$13:B$50,2,0)</f>
        <v>#N/A</v>
      </c>
      <c r="AE537" s="4" t="str">
        <f>CONCATENATE(Table136[[#This Row],[Capacitance]],Table136[[#This Row],[Stock]])</f>
        <v>4pF</v>
      </c>
    </row>
    <row r="538" spans="1:31" hidden="1">
      <c r="A538" t="s">
        <v>2715</v>
      </c>
      <c r="B538" t="s">
        <v>2716</v>
      </c>
      <c r="C538" t="s">
        <v>4194</v>
      </c>
      <c r="D538" t="s">
        <v>4195</v>
      </c>
      <c r="E538" t="s">
        <v>2719</v>
      </c>
      <c r="F538" t="s">
        <v>2961</v>
      </c>
      <c r="G538">
        <v>732</v>
      </c>
      <c r="H538">
        <v>0</v>
      </c>
      <c r="I538">
        <v>0.3</v>
      </c>
      <c r="J538">
        <v>0</v>
      </c>
      <c r="K538">
        <v>1</v>
      </c>
      <c r="L538" t="s">
        <v>2721</v>
      </c>
      <c r="M538" t="s">
        <v>2722</v>
      </c>
      <c r="N538" t="s">
        <v>1281</v>
      </c>
      <c r="O538" t="s">
        <v>1278</v>
      </c>
      <c r="P538" t="s">
        <v>38</v>
      </c>
      <c r="Q538" t="s">
        <v>73</v>
      </c>
      <c r="R538" t="s">
        <v>2723</v>
      </c>
      <c r="S538" t="s">
        <v>41</v>
      </c>
      <c r="T538" t="s">
        <v>42</v>
      </c>
      <c r="U538" t="s">
        <v>43</v>
      </c>
      <c r="V538" t="s">
        <v>2724</v>
      </c>
      <c r="W538" t="s">
        <v>2725</v>
      </c>
      <c r="X538" t="s">
        <v>2726</v>
      </c>
      <c r="Y538" t="s">
        <v>43</v>
      </c>
      <c r="Z538" t="s">
        <v>3107</v>
      </c>
      <c r="AA538" t="s">
        <v>43</v>
      </c>
      <c r="AB538" t="s">
        <v>2728</v>
      </c>
      <c r="AC538" s="4" t="e">
        <f>VLOOKUP(Table136[[#This Row],[Capacitance]],Values!A$13:B$50,2,0)</f>
        <v>#N/A</v>
      </c>
      <c r="AE538" s="4" t="str">
        <f>CONCATENATE(Table136[[#This Row],[Capacitance]],Table136[[#This Row],[Stock]])</f>
        <v>6pF</v>
      </c>
    </row>
    <row r="539" spans="1:31" hidden="1">
      <c r="A539" t="s">
        <v>2715</v>
      </c>
      <c r="B539" t="s">
        <v>2716</v>
      </c>
      <c r="C539" t="s">
        <v>4196</v>
      </c>
      <c r="D539" t="s">
        <v>4197</v>
      </c>
      <c r="E539" t="s">
        <v>2719</v>
      </c>
      <c r="F539" t="s">
        <v>2828</v>
      </c>
      <c r="G539">
        <v>667</v>
      </c>
      <c r="H539">
        <v>0</v>
      </c>
      <c r="I539">
        <v>0.3</v>
      </c>
      <c r="J539">
        <v>0</v>
      </c>
      <c r="K539">
        <v>1</v>
      </c>
      <c r="L539" t="s">
        <v>2721</v>
      </c>
      <c r="M539" t="s">
        <v>2722</v>
      </c>
      <c r="N539" t="s">
        <v>255</v>
      </c>
      <c r="O539" t="s">
        <v>72</v>
      </c>
      <c r="P539" t="s">
        <v>38</v>
      </c>
      <c r="Q539" t="s">
        <v>73</v>
      </c>
      <c r="R539" t="s">
        <v>2723</v>
      </c>
      <c r="S539" t="s">
        <v>41</v>
      </c>
      <c r="T539" t="s">
        <v>42</v>
      </c>
      <c r="U539" t="s">
        <v>43</v>
      </c>
      <c r="V539" t="s">
        <v>2724</v>
      </c>
      <c r="W539" t="s">
        <v>2725</v>
      </c>
      <c r="X539" t="s">
        <v>2726</v>
      </c>
      <c r="Y539" t="s">
        <v>43</v>
      </c>
      <c r="Z539" t="s">
        <v>3107</v>
      </c>
      <c r="AA539" t="s">
        <v>43</v>
      </c>
      <c r="AB539" t="s">
        <v>2728</v>
      </c>
      <c r="AC539" s="4" t="e">
        <f>VLOOKUP(Table136[[#This Row],[Capacitance]],Values!A$13:B$50,2,0)</f>
        <v>#N/A</v>
      </c>
      <c r="AE539" s="4" t="str">
        <f>CONCATENATE(Table136[[#This Row],[Capacitance]],Table136[[#This Row],[Stock]])</f>
        <v>120pF</v>
      </c>
    </row>
    <row r="540" spans="1:31" hidden="1">
      <c r="A540" t="s">
        <v>2715</v>
      </c>
      <c r="B540" t="s">
        <v>2716</v>
      </c>
      <c r="C540" t="s">
        <v>4198</v>
      </c>
      <c r="D540" t="s">
        <v>4199</v>
      </c>
      <c r="E540" t="s">
        <v>2719</v>
      </c>
      <c r="F540" t="s">
        <v>3652</v>
      </c>
      <c r="G540">
        <v>642</v>
      </c>
      <c r="H540">
        <v>0</v>
      </c>
      <c r="I540">
        <v>0.3</v>
      </c>
      <c r="J540">
        <v>0</v>
      </c>
      <c r="K540">
        <v>1</v>
      </c>
      <c r="L540" t="s">
        <v>2721</v>
      </c>
      <c r="M540" t="s">
        <v>2722</v>
      </c>
      <c r="N540" t="s">
        <v>230</v>
      </c>
      <c r="O540" t="s">
        <v>37</v>
      </c>
      <c r="P540" t="s">
        <v>38</v>
      </c>
      <c r="Q540" t="s">
        <v>39</v>
      </c>
      <c r="R540" t="s">
        <v>2723</v>
      </c>
      <c r="S540" t="s">
        <v>41</v>
      </c>
      <c r="T540" t="s">
        <v>42</v>
      </c>
      <c r="U540" t="s">
        <v>43</v>
      </c>
      <c r="V540" t="s">
        <v>2724</v>
      </c>
      <c r="W540" t="s">
        <v>2725</v>
      </c>
      <c r="X540" t="s">
        <v>2726</v>
      </c>
      <c r="Y540" t="s">
        <v>43</v>
      </c>
      <c r="Z540" t="s">
        <v>3107</v>
      </c>
      <c r="AA540" t="s">
        <v>43</v>
      </c>
      <c r="AB540" t="s">
        <v>2728</v>
      </c>
      <c r="AC540" s="4" t="e">
        <f>VLOOKUP(Table136[[#This Row],[Capacitance]],Values!A$13:B$50,2,0)</f>
        <v>#N/A</v>
      </c>
      <c r="AE540" s="4" t="str">
        <f>CONCATENATE(Table136[[#This Row],[Capacitance]],Table136[[#This Row],[Stock]])</f>
        <v>1500pF</v>
      </c>
    </row>
    <row r="541" spans="1:31" hidden="1">
      <c r="A541" t="s">
        <v>2715</v>
      </c>
      <c r="B541" t="s">
        <v>2716</v>
      </c>
      <c r="C541" t="s">
        <v>4200</v>
      </c>
      <c r="D541" t="s">
        <v>4201</v>
      </c>
      <c r="E541" t="s">
        <v>2719</v>
      </c>
      <c r="F541" t="s">
        <v>3036</v>
      </c>
      <c r="G541">
        <v>456</v>
      </c>
      <c r="H541">
        <v>0</v>
      </c>
      <c r="I541">
        <v>0.3</v>
      </c>
      <c r="J541">
        <v>0</v>
      </c>
      <c r="K541">
        <v>1</v>
      </c>
      <c r="L541" t="s">
        <v>2721</v>
      </c>
      <c r="M541" t="s">
        <v>2722</v>
      </c>
      <c r="N541" t="s">
        <v>1261</v>
      </c>
      <c r="O541" t="s">
        <v>1257</v>
      </c>
      <c r="P541" t="s">
        <v>38</v>
      </c>
      <c r="Q541" t="s">
        <v>73</v>
      </c>
      <c r="R541" t="s">
        <v>2723</v>
      </c>
      <c r="S541" t="s">
        <v>41</v>
      </c>
      <c r="T541" t="s">
        <v>42</v>
      </c>
      <c r="U541" t="s">
        <v>43</v>
      </c>
      <c r="V541" t="s">
        <v>2724</v>
      </c>
      <c r="W541" t="s">
        <v>2725</v>
      </c>
      <c r="X541" t="s">
        <v>2726</v>
      </c>
      <c r="Y541" t="s">
        <v>43</v>
      </c>
      <c r="Z541" t="s">
        <v>3107</v>
      </c>
      <c r="AA541" t="s">
        <v>43</v>
      </c>
      <c r="AB541" t="s">
        <v>2728</v>
      </c>
      <c r="AC541" s="4" t="e">
        <f>VLOOKUP(Table136[[#This Row],[Capacitance]],Values!A$13:B$50,2,0)</f>
        <v>#N/A</v>
      </c>
      <c r="AE541" s="4" t="str">
        <f>CONCATENATE(Table136[[#This Row],[Capacitance]],Table136[[#This Row],[Stock]])</f>
        <v>1.5pF</v>
      </c>
    </row>
    <row r="542" spans="1:31" hidden="1">
      <c r="A542" t="s">
        <v>2715</v>
      </c>
      <c r="B542" t="s">
        <v>2716</v>
      </c>
      <c r="C542" t="s">
        <v>4202</v>
      </c>
      <c r="D542" t="s">
        <v>4203</v>
      </c>
      <c r="E542" t="s">
        <v>2719</v>
      </c>
      <c r="F542" t="s">
        <v>2755</v>
      </c>
      <c r="G542">
        <v>400</v>
      </c>
      <c r="H542">
        <v>0</v>
      </c>
      <c r="I542">
        <v>0.3</v>
      </c>
      <c r="J542">
        <v>0</v>
      </c>
      <c r="K542">
        <v>1</v>
      </c>
      <c r="L542" t="s">
        <v>2721</v>
      </c>
      <c r="M542" t="s">
        <v>2722</v>
      </c>
      <c r="N542" t="s">
        <v>1265</v>
      </c>
      <c r="O542" t="s">
        <v>1257</v>
      </c>
      <c r="P542" t="s">
        <v>38</v>
      </c>
      <c r="Q542" t="s">
        <v>73</v>
      </c>
      <c r="R542" t="s">
        <v>2723</v>
      </c>
      <c r="S542" t="s">
        <v>41</v>
      </c>
      <c r="T542" t="s">
        <v>42</v>
      </c>
      <c r="U542" t="s">
        <v>43</v>
      </c>
      <c r="V542" t="s">
        <v>2724</v>
      </c>
      <c r="W542" t="s">
        <v>2725</v>
      </c>
      <c r="X542" t="s">
        <v>2726</v>
      </c>
      <c r="Y542" t="s">
        <v>43</v>
      </c>
      <c r="Z542" t="s">
        <v>3107</v>
      </c>
      <c r="AA542" t="s">
        <v>43</v>
      </c>
      <c r="AB542" t="s">
        <v>2728</v>
      </c>
      <c r="AC542" s="4" t="e">
        <f>VLOOKUP(Table136[[#This Row],[Capacitance]],Values!A$13:B$50,2,0)</f>
        <v>#N/A</v>
      </c>
      <c r="AE542" s="4" t="str">
        <f>CONCATENATE(Table136[[#This Row],[Capacitance]],Table136[[#This Row],[Stock]])</f>
        <v>2.2pF</v>
      </c>
    </row>
    <row r="543" spans="1:31" hidden="1">
      <c r="A543" t="s">
        <v>2715</v>
      </c>
      <c r="B543" t="s">
        <v>2789</v>
      </c>
      <c r="C543" t="s">
        <v>4343</v>
      </c>
      <c r="D543" t="s">
        <v>4344</v>
      </c>
      <c r="E543" t="s">
        <v>2719</v>
      </c>
      <c r="F543" t="s">
        <v>3272</v>
      </c>
      <c r="G543">
        <v>865</v>
      </c>
      <c r="H543">
        <v>0</v>
      </c>
      <c r="I543">
        <v>0.41</v>
      </c>
      <c r="J543">
        <v>0</v>
      </c>
      <c r="K543">
        <v>1</v>
      </c>
      <c r="L543" t="s">
        <v>2721</v>
      </c>
      <c r="M543" t="s">
        <v>2722</v>
      </c>
      <c r="N543" t="s">
        <v>6750</v>
      </c>
      <c r="O543" t="s">
        <v>37</v>
      </c>
      <c r="P543" t="s">
        <v>78</v>
      </c>
      <c r="Q543" t="s">
        <v>39</v>
      </c>
      <c r="R543" t="s">
        <v>2723</v>
      </c>
      <c r="S543" t="s">
        <v>41</v>
      </c>
      <c r="T543" t="s">
        <v>42</v>
      </c>
      <c r="U543" t="s">
        <v>43</v>
      </c>
      <c r="V543" t="s">
        <v>2724</v>
      </c>
      <c r="W543" t="s">
        <v>2792</v>
      </c>
      <c r="X543" t="s">
        <v>2726</v>
      </c>
      <c r="Y543" t="s">
        <v>43</v>
      </c>
      <c r="Z543" t="s">
        <v>2727</v>
      </c>
      <c r="AA543" t="s">
        <v>43</v>
      </c>
      <c r="AB543" t="s">
        <v>2728</v>
      </c>
      <c r="AC543" s="4" t="str">
        <f>VLOOKUP(Table136[[#This Row],[Capacitance]],Values!A$13:B$50,2,0)</f>
        <v>STOCK</v>
      </c>
      <c r="AE543" s="4" t="str">
        <f>CONCATENATE(Table136[[#This Row],[Capacitance]],Table136[[#This Row],[Stock]])</f>
        <v>2.2ÂuF</v>
      </c>
    </row>
    <row r="544" spans="1:31" hidden="1">
      <c r="A544" t="s">
        <v>2715</v>
      </c>
      <c r="B544" t="s">
        <v>2716</v>
      </c>
      <c r="C544" t="s">
        <v>4219</v>
      </c>
      <c r="D544" t="s">
        <v>4220</v>
      </c>
      <c r="E544" t="s">
        <v>2719</v>
      </c>
      <c r="F544" t="s">
        <v>4221</v>
      </c>
      <c r="G544">
        <v>923</v>
      </c>
      <c r="H544">
        <v>0</v>
      </c>
      <c r="I544">
        <v>0.33</v>
      </c>
      <c r="J544">
        <v>0</v>
      </c>
      <c r="K544">
        <v>1</v>
      </c>
      <c r="L544" t="s">
        <v>2721</v>
      </c>
      <c r="M544" t="s">
        <v>2722</v>
      </c>
      <c r="N544" t="s">
        <v>6750</v>
      </c>
      <c r="O544" t="s">
        <v>37</v>
      </c>
      <c r="P544" t="s">
        <v>64</v>
      </c>
      <c r="Q544" t="s">
        <v>54</v>
      </c>
      <c r="R544" t="s">
        <v>2723</v>
      </c>
      <c r="S544" t="s">
        <v>55</v>
      </c>
      <c r="T544" t="s">
        <v>42</v>
      </c>
      <c r="U544" t="s">
        <v>43</v>
      </c>
      <c r="V544" t="s">
        <v>2724</v>
      </c>
      <c r="W544" t="s">
        <v>2725</v>
      </c>
      <c r="X544" t="s">
        <v>2726</v>
      </c>
      <c r="Y544" t="s">
        <v>43</v>
      </c>
      <c r="Z544" t="s">
        <v>2727</v>
      </c>
      <c r="AA544" t="s">
        <v>43</v>
      </c>
      <c r="AB544" t="s">
        <v>2728</v>
      </c>
      <c r="AC544" s="4" t="str">
        <f>VLOOKUP(Table136[[#This Row],[Capacitance]],Values!A$13:B$50,2,0)</f>
        <v>STOCK</v>
      </c>
      <c r="AE544" s="4" t="str">
        <f>CONCATENATE(Table136[[#This Row],[Capacitance]],Table136[[#This Row],[Stock]])</f>
        <v>2.2ÂuF</v>
      </c>
    </row>
    <row r="545" spans="1:31" hidden="1">
      <c r="A545" t="s">
        <v>2715</v>
      </c>
      <c r="B545" t="s">
        <v>2716</v>
      </c>
      <c r="C545" t="s">
        <v>4307</v>
      </c>
      <c r="D545" t="s">
        <v>4308</v>
      </c>
      <c r="E545" t="s">
        <v>2719</v>
      </c>
      <c r="F545" t="s">
        <v>4221</v>
      </c>
      <c r="G545">
        <v>706</v>
      </c>
      <c r="H545">
        <v>0</v>
      </c>
      <c r="I545">
        <v>0.33</v>
      </c>
      <c r="J545">
        <v>0</v>
      </c>
      <c r="K545">
        <v>1</v>
      </c>
      <c r="L545" t="s">
        <v>2721</v>
      </c>
      <c r="M545" t="s">
        <v>2722</v>
      </c>
      <c r="N545" t="s">
        <v>6750</v>
      </c>
      <c r="O545" t="s">
        <v>37</v>
      </c>
      <c r="P545" t="s">
        <v>64</v>
      </c>
      <c r="Q545" t="s">
        <v>54</v>
      </c>
      <c r="R545" t="s">
        <v>2723</v>
      </c>
      <c r="S545" t="s">
        <v>55</v>
      </c>
      <c r="T545" t="s">
        <v>42</v>
      </c>
      <c r="U545" t="s">
        <v>43</v>
      </c>
      <c r="V545" t="s">
        <v>2724</v>
      </c>
      <c r="W545" t="s">
        <v>2725</v>
      </c>
      <c r="X545" t="s">
        <v>2726</v>
      </c>
      <c r="Y545" t="s">
        <v>43</v>
      </c>
      <c r="Z545" t="s">
        <v>3107</v>
      </c>
      <c r="AA545" t="s">
        <v>43</v>
      </c>
      <c r="AB545" t="s">
        <v>2728</v>
      </c>
      <c r="AC545" s="4" t="str">
        <f>VLOOKUP(Table136[[#This Row],[Capacitance]],Values!A$13:B$50,2,0)</f>
        <v>STOCK</v>
      </c>
      <c r="AE545" s="4" t="str">
        <f>CONCATENATE(Table136[[#This Row],[Capacitance]],Table136[[#This Row],[Stock]])</f>
        <v>2.2ÂuF</v>
      </c>
    </row>
    <row r="546" spans="1:31" hidden="1">
      <c r="A546" t="s">
        <v>2715</v>
      </c>
      <c r="B546" t="s">
        <v>2716</v>
      </c>
      <c r="C546" t="s">
        <v>2937</v>
      </c>
      <c r="D546" t="s">
        <v>2938</v>
      </c>
      <c r="E546" t="s">
        <v>2719</v>
      </c>
      <c r="F546" t="s">
        <v>2939</v>
      </c>
      <c r="G546">
        <v>758</v>
      </c>
      <c r="H546">
        <v>0</v>
      </c>
      <c r="I546">
        <v>0.32</v>
      </c>
      <c r="J546">
        <v>0</v>
      </c>
      <c r="K546">
        <v>1</v>
      </c>
      <c r="L546" t="s">
        <v>2721</v>
      </c>
      <c r="M546" t="s">
        <v>2722</v>
      </c>
      <c r="N546" t="s">
        <v>1002</v>
      </c>
      <c r="O546" t="s">
        <v>72</v>
      </c>
      <c r="P546" t="s">
        <v>38</v>
      </c>
      <c r="Q546" t="s">
        <v>73</v>
      </c>
      <c r="R546" t="s">
        <v>2723</v>
      </c>
      <c r="S546" t="s">
        <v>41</v>
      </c>
      <c r="T546" t="s">
        <v>42</v>
      </c>
      <c r="U546" t="s">
        <v>43</v>
      </c>
      <c r="V546" t="s">
        <v>2724</v>
      </c>
      <c r="W546" t="s">
        <v>2725</v>
      </c>
      <c r="X546" t="s">
        <v>2726</v>
      </c>
      <c r="Y546" t="s">
        <v>43</v>
      </c>
      <c r="Z546" t="s">
        <v>2727</v>
      </c>
      <c r="AA546" t="s">
        <v>43</v>
      </c>
      <c r="AB546" t="s">
        <v>2728</v>
      </c>
      <c r="AC546" s="4" t="e">
        <f>VLOOKUP(Table136[[#This Row],[Capacitance]],Values!A$13:B$50,2,0)</f>
        <v>#N/A</v>
      </c>
      <c r="AE546" s="4" t="str">
        <f>CONCATENATE(Table136[[#This Row],[Capacitance]],Table136[[#This Row],[Stock]])</f>
        <v>3900pF</v>
      </c>
    </row>
    <row r="547" spans="1:31" hidden="1">
      <c r="A547" t="s">
        <v>2715</v>
      </c>
      <c r="B547" t="s">
        <v>2716</v>
      </c>
      <c r="C547" t="s">
        <v>2940</v>
      </c>
      <c r="D547" t="s">
        <v>2941</v>
      </c>
      <c r="E547" t="s">
        <v>2719</v>
      </c>
      <c r="F547" t="s">
        <v>2894</v>
      </c>
      <c r="G547">
        <v>740</v>
      </c>
      <c r="H547">
        <v>0</v>
      </c>
      <c r="I547">
        <v>0.32</v>
      </c>
      <c r="J547">
        <v>0</v>
      </c>
      <c r="K547">
        <v>1</v>
      </c>
      <c r="L547" t="s">
        <v>2721</v>
      </c>
      <c r="M547" t="s">
        <v>2722</v>
      </c>
      <c r="N547" t="s">
        <v>430</v>
      </c>
      <c r="O547" t="s">
        <v>72</v>
      </c>
      <c r="P547" t="s">
        <v>38</v>
      </c>
      <c r="Q547" t="s">
        <v>73</v>
      </c>
      <c r="R547" t="s">
        <v>2723</v>
      </c>
      <c r="S547" t="s">
        <v>41</v>
      </c>
      <c r="T547" t="s">
        <v>42</v>
      </c>
      <c r="U547" t="s">
        <v>43</v>
      </c>
      <c r="V547" t="s">
        <v>2724</v>
      </c>
      <c r="W547" t="s">
        <v>2725</v>
      </c>
      <c r="X547" t="s">
        <v>2726</v>
      </c>
      <c r="Y547" t="s">
        <v>43</v>
      </c>
      <c r="Z547" t="s">
        <v>2727</v>
      </c>
      <c r="AA547" t="s">
        <v>43</v>
      </c>
      <c r="AB547" t="s">
        <v>2728</v>
      </c>
      <c r="AC547" s="4" t="e">
        <f>VLOOKUP(Table136[[#This Row],[Capacitance]],Values!A$13:B$50,2,0)</f>
        <v>#N/A</v>
      </c>
      <c r="AE547" s="4" t="str">
        <f>CONCATENATE(Table136[[#This Row],[Capacitance]],Table136[[#This Row],[Stock]])</f>
        <v>5600pF</v>
      </c>
    </row>
    <row r="548" spans="1:31" hidden="1">
      <c r="A548" t="s">
        <v>2715</v>
      </c>
      <c r="B548" t="s">
        <v>2789</v>
      </c>
      <c r="C548" t="s">
        <v>4430</v>
      </c>
      <c r="D548" t="s">
        <v>4431</v>
      </c>
      <c r="E548" t="s">
        <v>2719</v>
      </c>
      <c r="F548" t="s">
        <v>4221</v>
      </c>
      <c r="G548">
        <v>205</v>
      </c>
      <c r="H548">
        <v>0</v>
      </c>
      <c r="I548">
        <v>0.4</v>
      </c>
      <c r="J548">
        <v>0</v>
      </c>
      <c r="K548">
        <v>1</v>
      </c>
      <c r="L548" t="s">
        <v>2721</v>
      </c>
      <c r="M548" t="s">
        <v>2722</v>
      </c>
      <c r="N548" t="s">
        <v>6750</v>
      </c>
      <c r="O548" t="s">
        <v>37</v>
      </c>
      <c r="P548" t="s">
        <v>64</v>
      </c>
      <c r="Q548" t="s">
        <v>54</v>
      </c>
      <c r="R548" t="s">
        <v>2723</v>
      </c>
      <c r="S548" t="s">
        <v>55</v>
      </c>
      <c r="T548" t="s">
        <v>42</v>
      </c>
      <c r="U548" t="s">
        <v>43</v>
      </c>
      <c r="V548" t="s">
        <v>2724</v>
      </c>
      <c r="W548" t="s">
        <v>2792</v>
      </c>
      <c r="X548" t="s">
        <v>2726</v>
      </c>
      <c r="Y548" t="s">
        <v>43</v>
      </c>
      <c r="Z548" t="s">
        <v>3107</v>
      </c>
      <c r="AA548" t="s">
        <v>43</v>
      </c>
      <c r="AB548" t="s">
        <v>2728</v>
      </c>
      <c r="AC548" s="4" t="str">
        <f>VLOOKUP(Table136[[#This Row],[Capacitance]],Values!A$13:B$50,2,0)</f>
        <v>STOCK</v>
      </c>
      <c r="AE548" s="4" t="str">
        <f>CONCATENATE(Table136[[#This Row],[Capacitance]],Table136[[#This Row],[Stock]])</f>
        <v>2.2ÂuF</v>
      </c>
    </row>
    <row r="549" spans="1:31" hidden="1">
      <c r="A549" t="s">
        <v>2715</v>
      </c>
      <c r="B549" t="s">
        <v>2789</v>
      </c>
      <c r="C549" t="s">
        <v>4586</v>
      </c>
      <c r="D549" t="s">
        <v>4587</v>
      </c>
      <c r="E549" t="s">
        <v>2719</v>
      </c>
      <c r="F549" t="s">
        <v>4221</v>
      </c>
      <c r="G549">
        <v>86</v>
      </c>
      <c r="H549">
        <v>0</v>
      </c>
      <c r="I549">
        <v>0.4</v>
      </c>
      <c r="J549">
        <v>0</v>
      </c>
      <c r="K549">
        <v>1</v>
      </c>
      <c r="L549" t="s">
        <v>2721</v>
      </c>
      <c r="M549" t="s">
        <v>2722</v>
      </c>
      <c r="N549" t="s">
        <v>6750</v>
      </c>
      <c r="O549" t="s">
        <v>37</v>
      </c>
      <c r="P549" t="s">
        <v>64</v>
      </c>
      <c r="Q549" t="s">
        <v>54</v>
      </c>
      <c r="R549" t="s">
        <v>2723</v>
      </c>
      <c r="S549" t="s">
        <v>55</v>
      </c>
      <c r="T549" t="s">
        <v>42</v>
      </c>
      <c r="U549" t="s">
        <v>43</v>
      </c>
      <c r="V549" t="s">
        <v>2724</v>
      </c>
      <c r="W549" t="s">
        <v>2792</v>
      </c>
      <c r="X549" t="s">
        <v>2726</v>
      </c>
      <c r="Y549" t="s">
        <v>43</v>
      </c>
      <c r="Z549" t="s">
        <v>2727</v>
      </c>
      <c r="AA549" t="s">
        <v>43</v>
      </c>
      <c r="AB549" t="s">
        <v>2728</v>
      </c>
      <c r="AC549" s="4" t="str">
        <f>VLOOKUP(Table136[[#This Row],[Capacitance]],Values!A$13:B$50,2,0)</f>
        <v>STOCK</v>
      </c>
      <c r="AE549" s="4" t="str">
        <f>CONCATENATE(Table136[[#This Row],[Capacitance]],Table136[[#This Row],[Stock]])</f>
        <v>2.2ÂuF</v>
      </c>
    </row>
    <row r="550" spans="1:31" hidden="1">
      <c r="A550" t="s">
        <v>2715</v>
      </c>
      <c r="B550" t="s">
        <v>2716</v>
      </c>
      <c r="C550" t="s">
        <v>4212</v>
      </c>
      <c r="D550" t="s">
        <v>4213</v>
      </c>
      <c r="E550" t="s">
        <v>2719</v>
      </c>
      <c r="F550" t="s">
        <v>2831</v>
      </c>
      <c r="G550">
        <v>496</v>
      </c>
      <c r="H550">
        <v>0</v>
      </c>
      <c r="I550">
        <v>0.32</v>
      </c>
      <c r="J550">
        <v>0</v>
      </c>
      <c r="K550">
        <v>1</v>
      </c>
      <c r="L550" t="s">
        <v>2721</v>
      </c>
      <c r="M550" t="s">
        <v>2722</v>
      </c>
      <c r="N550" t="s">
        <v>104</v>
      </c>
      <c r="O550" t="s">
        <v>72</v>
      </c>
      <c r="P550" t="s">
        <v>38</v>
      </c>
      <c r="Q550" t="s">
        <v>73</v>
      </c>
      <c r="R550" t="s">
        <v>2723</v>
      </c>
      <c r="S550" t="s">
        <v>41</v>
      </c>
      <c r="T550" t="s">
        <v>42</v>
      </c>
      <c r="U550" t="s">
        <v>43</v>
      </c>
      <c r="V550" t="s">
        <v>2724</v>
      </c>
      <c r="W550" t="s">
        <v>2725</v>
      </c>
      <c r="X550" t="s">
        <v>2726</v>
      </c>
      <c r="Y550" t="s">
        <v>43</v>
      </c>
      <c r="Z550" t="s">
        <v>3107</v>
      </c>
      <c r="AA550" t="s">
        <v>43</v>
      </c>
      <c r="AB550" t="s">
        <v>2728</v>
      </c>
      <c r="AC550" s="4" t="e">
        <f>VLOOKUP(Table136[[#This Row],[Capacitance]],Values!A$13:B$50,2,0)</f>
        <v>#N/A</v>
      </c>
      <c r="AE550" s="4" t="str">
        <f>CONCATENATE(Table136[[#This Row],[Capacitance]],Table136[[#This Row],[Stock]])</f>
        <v>8200pF</v>
      </c>
    </row>
    <row r="551" spans="1:31" hidden="1">
      <c r="A551" t="s">
        <v>2715</v>
      </c>
      <c r="B551" t="s">
        <v>2789</v>
      </c>
      <c r="C551" t="s">
        <v>4214</v>
      </c>
      <c r="D551" t="s">
        <v>4215</v>
      </c>
      <c r="E551" t="s">
        <v>2719</v>
      </c>
      <c r="F551" t="s">
        <v>4216</v>
      </c>
      <c r="G551">
        <v>350</v>
      </c>
      <c r="H551">
        <v>0</v>
      </c>
      <c r="I551">
        <v>0.32</v>
      </c>
      <c r="J551">
        <v>0</v>
      </c>
      <c r="K551">
        <v>1</v>
      </c>
      <c r="L551" t="s">
        <v>2721</v>
      </c>
      <c r="M551" t="s">
        <v>2722</v>
      </c>
      <c r="N551" t="s">
        <v>6763</v>
      </c>
      <c r="O551" t="s">
        <v>37</v>
      </c>
      <c r="P551" t="s">
        <v>38</v>
      </c>
      <c r="Q551" t="s">
        <v>39</v>
      </c>
      <c r="R551" t="s">
        <v>2723</v>
      </c>
      <c r="S551" t="s">
        <v>41</v>
      </c>
      <c r="T551" t="s">
        <v>42</v>
      </c>
      <c r="U551" t="s">
        <v>43</v>
      </c>
      <c r="V551" t="s">
        <v>2724</v>
      </c>
      <c r="W551" t="s">
        <v>2792</v>
      </c>
      <c r="X551" t="s">
        <v>2726</v>
      </c>
      <c r="Y551" t="s">
        <v>43</v>
      </c>
      <c r="Z551" t="s">
        <v>3107</v>
      </c>
      <c r="AA551" t="s">
        <v>43</v>
      </c>
      <c r="AB551" t="s">
        <v>2728</v>
      </c>
      <c r="AC551" s="4" t="e">
        <f>VLOOKUP(Table136[[#This Row],[Capacitance]],Values!A$13:B$50,2,0)</f>
        <v>#N/A</v>
      </c>
      <c r="AE551" s="4" t="str">
        <f>CONCATENATE(Table136[[#This Row],[Capacitance]],Table136[[#This Row],[Stock]])</f>
        <v>0.15ÂuF</v>
      </c>
    </row>
    <row r="552" spans="1:31">
      <c r="A552" t="s">
        <v>2715</v>
      </c>
      <c r="B552" t="s">
        <v>2806</v>
      </c>
      <c r="C552" t="s">
        <v>4077</v>
      </c>
      <c r="D552" t="s">
        <v>4078</v>
      </c>
      <c r="E552" t="s">
        <v>2719</v>
      </c>
      <c r="F552" t="s">
        <v>3766</v>
      </c>
      <c r="G552">
        <v>1970</v>
      </c>
      <c r="H552">
        <v>0</v>
      </c>
      <c r="I552">
        <v>0.66</v>
      </c>
      <c r="J552">
        <v>0</v>
      </c>
      <c r="K552">
        <v>1</v>
      </c>
      <c r="L552" t="s">
        <v>2721</v>
      </c>
      <c r="M552" t="s">
        <v>2722</v>
      </c>
      <c r="N552" t="s">
        <v>6772</v>
      </c>
      <c r="O552" t="s">
        <v>37</v>
      </c>
      <c r="P552" t="s">
        <v>83</v>
      </c>
      <c r="Q552" t="s">
        <v>39</v>
      </c>
      <c r="R552" t="s">
        <v>2723</v>
      </c>
      <c r="S552" t="s">
        <v>41</v>
      </c>
      <c r="T552" t="s">
        <v>42</v>
      </c>
      <c r="U552" t="s">
        <v>43</v>
      </c>
      <c r="V552" t="s">
        <v>2724</v>
      </c>
      <c r="W552" t="s">
        <v>2809</v>
      </c>
      <c r="X552" t="s">
        <v>2810</v>
      </c>
      <c r="Y552" t="s">
        <v>43</v>
      </c>
      <c r="Z552" t="s">
        <v>3107</v>
      </c>
      <c r="AA552" t="s">
        <v>43</v>
      </c>
      <c r="AB552" t="s">
        <v>2728</v>
      </c>
      <c r="AC552" s="4" t="e">
        <f>VLOOKUP(Table136[[#This Row],[Capacitance]],Values!A$13:B$50,2,0)</f>
        <v>#N/A</v>
      </c>
      <c r="AE552" s="4" t="str">
        <f>CONCATENATE(Table136[[#This Row],[Capacitance]],Table136[[#This Row],[Stock]])</f>
        <v>3.3ÂuF</v>
      </c>
    </row>
    <row r="553" spans="1:31" hidden="1">
      <c r="A553" t="s">
        <v>2793</v>
      </c>
      <c r="B553" t="s">
        <v>2789</v>
      </c>
      <c r="C553" t="s">
        <v>3262</v>
      </c>
      <c r="D553" t="s">
        <v>3263</v>
      </c>
      <c r="E553" t="s">
        <v>2719</v>
      </c>
      <c r="F553" t="s">
        <v>3264</v>
      </c>
      <c r="G553">
        <v>7667</v>
      </c>
      <c r="H553">
        <v>0</v>
      </c>
      <c r="I553">
        <v>0.32</v>
      </c>
      <c r="J553">
        <v>0</v>
      </c>
      <c r="K553">
        <v>1</v>
      </c>
      <c r="L553" t="s">
        <v>2721</v>
      </c>
      <c r="M553" t="s">
        <v>2722</v>
      </c>
      <c r="N553" t="s">
        <v>36</v>
      </c>
      <c r="O553" t="s">
        <v>37</v>
      </c>
      <c r="P553" t="s">
        <v>287</v>
      </c>
      <c r="Q553" t="s">
        <v>39</v>
      </c>
      <c r="R553" t="s">
        <v>2723</v>
      </c>
      <c r="S553" t="s">
        <v>41</v>
      </c>
      <c r="T553" t="s">
        <v>42</v>
      </c>
      <c r="U553" t="s">
        <v>43</v>
      </c>
      <c r="V553" t="s">
        <v>2724</v>
      </c>
      <c r="W553" t="s">
        <v>2792</v>
      </c>
      <c r="X553" t="s">
        <v>2726</v>
      </c>
      <c r="Y553" t="s">
        <v>43</v>
      </c>
      <c r="Z553" t="s">
        <v>3107</v>
      </c>
      <c r="AA553" t="s">
        <v>43</v>
      </c>
      <c r="AB553" t="s">
        <v>2728</v>
      </c>
      <c r="AC553" s="4" t="str">
        <f>VLOOKUP(Table136[[#This Row],[Capacitance]],Values!A$13:B$50,2,0)</f>
        <v>STOCK</v>
      </c>
      <c r="AD553" t="s">
        <v>1247</v>
      </c>
      <c r="AE553" s="4" t="str">
        <f>CONCATENATE(Table136[[#This Row],[Capacitance]],Table136[[#This Row],[Stock]])</f>
        <v>10000pFSTOCK</v>
      </c>
    </row>
    <row r="554" spans="1:31" hidden="1">
      <c r="A554" t="s">
        <v>2715</v>
      </c>
      <c r="B554" t="s">
        <v>2716</v>
      </c>
      <c r="C554" t="s">
        <v>4222</v>
      </c>
      <c r="D554" t="s">
        <v>4223</v>
      </c>
      <c r="E554" t="s">
        <v>2719</v>
      </c>
      <c r="F554" t="s">
        <v>2939</v>
      </c>
      <c r="G554">
        <v>471</v>
      </c>
      <c r="H554">
        <v>0</v>
      </c>
      <c r="I554">
        <v>0.33</v>
      </c>
      <c r="J554">
        <v>0</v>
      </c>
      <c r="K554">
        <v>1</v>
      </c>
      <c r="L554" t="s">
        <v>2721</v>
      </c>
      <c r="M554" t="s">
        <v>2722</v>
      </c>
      <c r="N554" t="s">
        <v>1002</v>
      </c>
      <c r="O554" t="s">
        <v>72</v>
      </c>
      <c r="P554" t="s">
        <v>38</v>
      </c>
      <c r="Q554" t="s">
        <v>73</v>
      </c>
      <c r="R554" t="s">
        <v>2723</v>
      </c>
      <c r="S554" t="s">
        <v>41</v>
      </c>
      <c r="T554" t="s">
        <v>42</v>
      </c>
      <c r="U554" t="s">
        <v>43</v>
      </c>
      <c r="V554" t="s">
        <v>2724</v>
      </c>
      <c r="W554" t="s">
        <v>2725</v>
      </c>
      <c r="X554" t="s">
        <v>2726</v>
      </c>
      <c r="Y554" t="s">
        <v>43</v>
      </c>
      <c r="Z554" t="s">
        <v>3107</v>
      </c>
      <c r="AA554" t="s">
        <v>43</v>
      </c>
      <c r="AB554" t="s">
        <v>2728</v>
      </c>
      <c r="AC554" s="4" t="e">
        <f>VLOOKUP(Table136[[#This Row],[Capacitance]],Values!A$13:B$50,2,0)</f>
        <v>#N/A</v>
      </c>
      <c r="AE554" s="4" t="str">
        <f>CONCATENATE(Table136[[#This Row],[Capacitance]],Table136[[#This Row],[Stock]])</f>
        <v>3900pF</v>
      </c>
    </row>
    <row r="555" spans="1:31" hidden="1">
      <c r="A555" t="s">
        <v>2793</v>
      </c>
      <c r="B555" t="s">
        <v>2806</v>
      </c>
      <c r="C555" t="s">
        <v>3622</v>
      </c>
      <c r="D555" t="s">
        <v>3623</v>
      </c>
      <c r="E555" t="s">
        <v>2719</v>
      </c>
      <c r="F555" t="s">
        <v>3612</v>
      </c>
      <c r="G555">
        <v>1188</v>
      </c>
      <c r="H555">
        <v>0</v>
      </c>
      <c r="I555">
        <v>0.97</v>
      </c>
      <c r="J555">
        <v>0</v>
      </c>
      <c r="K555">
        <v>1</v>
      </c>
      <c r="L555" t="s">
        <v>2721</v>
      </c>
      <c r="M555" t="s">
        <v>2722</v>
      </c>
      <c r="N555" t="s">
        <v>6750</v>
      </c>
      <c r="O555" t="s">
        <v>37</v>
      </c>
      <c r="P555" t="s">
        <v>178</v>
      </c>
      <c r="Q555" t="s">
        <v>39</v>
      </c>
      <c r="R555" t="s">
        <v>2723</v>
      </c>
      <c r="S555" t="s">
        <v>41</v>
      </c>
      <c r="T555" t="s">
        <v>42</v>
      </c>
      <c r="U555" t="s">
        <v>43</v>
      </c>
      <c r="V555" t="s">
        <v>2724</v>
      </c>
      <c r="W555" t="s">
        <v>2809</v>
      </c>
      <c r="X555" t="s">
        <v>2810</v>
      </c>
      <c r="Y555" t="s">
        <v>43</v>
      </c>
      <c r="Z555" t="s">
        <v>2727</v>
      </c>
      <c r="AA555" t="s">
        <v>43</v>
      </c>
      <c r="AB555" t="s">
        <v>2728</v>
      </c>
      <c r="AC555" s="4" t="str">
        <f>VLOOKUP(Table136[[#This Row],[Capacitance]],Values!A$13:B$50,2,0)</f>
        <v>STOCK</v>
      </c>
      <c r="AE555" s="4" t="str">
        <f>CONCATENATE(Table136[[#This Row],[Capacitance]],Table136[[#This Row],[Stock]])</f>
        <v>2.2ÂuF</v>
      </c>
    </row>
    <row r="556" spans="1:31" hidden="1">
      <c r="A556" t="s">
        <v>2793</v>
      </c>
      <c r="B556" t="s">
        <v>2794</v>
      </c>
      <c r="C556" t="s">
        <v>3900</v>
      </c>
      <c r="D556" t="s">
        <v>3901</v>
      </c>
      <c r="E556" t="s">
        <v>2719</v>
      </c>
      <c r="F556" t="s">
        <v>3612</v>
      </c>
      <c r="G556">
        <v>2000</v>
      </c>
      <c r="H556">
        <v>0</v>
      </c>
      <c r="I556">
        <v>0.86</v>
      </c>
      <c r="J556">
        <v>0</v>
      </c>
      <c r="K556">
        <v>1</v>
      </c>
      <c r="L556" t="s">
        <v>2721</v>
      </c>
      <c r="M556" t="s">
        <v>2722</v>
      </c>
      <c r="N556" t="s">
        <v>6750</v>
      </c>
      <c r="O556" t="s">
        <v>37</v>
      </c>
      <c r="P556" t="s">
        <v>178</v>
      </c>
      <c r="Q556" t="s">
        <v>1060</v>
      </c>
      <c r="R556" t="s">
        <v>2723</v>
      </c>
      <c r="S556" t="s">
        <v>41</v>
      </c>
      <c r="T556" t="s">
        <v>42</v>
      </c>
      <c r="U556" t="s">
        <v>43</v>
      </c>
      <c r="V556" t="s">
        <v>2724</v>
      </c>
      <c r="W556" t="s">
        <v>2798</v>
      </c>
      <c r="X556" t="s">
        <v>2799</v>
      </c>
      <c r="Y556" t="s">
        <v>43</v>
      </c>
      <c r="Z556" t="s">
        <v>2727</v>
      </c>
      <c r="AA556" t="s">
        <v>43</v>
      </c>
      <c r="AB556" t="s">
        <v>2728</v>
      </c>
      <c r="AC556" s="4" t="str">
        <f>VLOOKUP(Table136[[#This Row],[Capacitance]],Values!A$13:B$50,2,0)</f>
        <v>STOCK</v>
      </c>
      <c r="AE556" s="4" t="str">
        <f>CONCATENATE(Table136[[#This Row],[Capacitance]],Table136[[#This Row],[Stock]])</f>
        <v>2.2ÂuF</v>
      </c>
    </row>
    <row r="557" spans="1:31" hidden="1">
      <c r="A557" t="s">
        <v>2715</v>
      </c>
      <c r="B557" t="s">
        <v>2716</v>
      </c>
      <c r="C557" t="s">
        <v>4226</v>
      </c>
      <c r="D557" t="s">
        <v>4227</v>
      </c>
      <c r="E557" t="s">
        <v>2719</v>
      </c>
      <c r="F557" t="s">
        <v>3971</v>
      </c>
      <c r="G557">
        <v>908</v>
      </c>
      <c r="H557">
        <v>0</v>
      </c>
      <c r="I557">
        <v>0.34</v>
      </c>
      <c r="J557">
        <v>0</v>
      </c>
      <c r="K557">
        <v>1</v>
      </c>
      <c r="L557" t="s">
        <v>2721</v>
      </c>
      <c r="M557" t="s">
        <v>2722</v>
      </c>
      <c r="N557" t="s">
        <v>6768</v>
      </c>
      <c r="O557" t="s">
        <v>37</v>
      </c>
      <c r="P557" t="s">
        <v>83</v>
      </c>
      <c r="Q557" t="s">
        <v>54</v>
      </c>
      <c r="R557" t="s">
        <v>2723</v>
      </c>
      <c r="S557" t="s">
        <v>55</v>
      </c>
      <c r="T557" t="s">
        <v>42</v>
      </c>
      <c r="U557" t="s">
        <v>43</v>
      </c>
      <c r="V557" t="s">
        <v>2724</v>
      </c>
      <c r="W557" t="s">
        <v>2725</v>
      </c>
      <c r="X557" t="s">
        <v>2726</v>
      </c>
      <c r="Y557" t="s">
        <v>43</v>
      </c>
      <c r="Z557" t="s">
        <v>3107</v>
      </c>
      <c r="AA557" t="s">
        <v>43</v>
      </c>
      <c r="AB557" t="s">
        <v>2728</v>
      </c>
      <c r="AC557" s="4" t="e">
        <f>VLOOKUP(Table136[[#This Row],[Capacitance]],Values!A$13:B$50,2,0)</f>
        <v>#N/A</v>
      </c>
      <c r="AE557" s="4" t="str">
        <f>CONCATENATE(Table136[[#This Row],[Capacitance]],Table136[[#This Row],[Stock]])</f>
        <v>0.68ÂuF</v>
      </c>
    </row>
    <row r="558" spans="1:31" hidden="1">
      <c r="A558" t="s">
        <v>2793</v>
      </c>
      <c r="B558" t="s">
        <v>2716</v>
      </c>
      <c r="C558" t="s">
        <v>4228</v>
      </c>
      <c r="D558" t="s">
        <v>4229</v>
      </c>
      <c r="E558" t="s">
        <v>2719</v>
      </c>
      <c r="F558" t="s">
        <v>3057</v>
      </c>
      <c r="G558">
        <v>551</v>
      </c>
      <c r="H558">
        <v>0</v>
      </c>
      <c r="I558">
        <v>0.34</v>
      </c>
      <c r="J558">
        <v>0</v>
      </c>
      <c r="K558">
        <v>1</v>
      </c>
      <c r="L558" t="s">
        <v>2721</v>
      </c>
      <c r="M558" t="s">
        <v>2722</v>
      </c>
      <c r="N558" t="s">
        <v>383</v>
      </c>
      <c r="O558" t="s">
        <v>72</v>
      </c>
      <c r="P558" t="s">
        <v>178</v>
      </c>
      <c r="Q558" t="s">
        <v>73</v>
      </c>
      <c r="R558" t="s">
        <v>2723</v>
      </c>
      <c r="S558" t="s">
        <v>41</v>
      </c>
      <c r="T558" t="s">
        <v>42</v>
      </c>
      <c r="U558" t="s">
        <v>43</v>
      </c>
      <c r="V558" t="s">
        <v>2724</v>
      </c>
      <c r="W558" t="s">
        <v>2725</v>
      </c>
      <c r="X558" t="s">
        <v>2726</v>
      </c>
      <c r="Y558" t="s">
        <v>43</v>
      </c>
      <c r="Z558" t="s">
        <v>3107</v>
      </c>
      <c r="AA558" t="s">
        <v>43</v>
      </c>
      <c r="AB558" t="s">
        <v>2728</v>
      </c>
      <c r="AC558" s="4" t="e">
        <f>VLOOKUP(Table136[[#This Row],[Capacitance]],Values!A$13:B$50,2,0)</f>
        <v>#N/A</v>
      </c>
      <c r="AE558" s="4" t="str">
        <f>CONCATENATE(Table136[[#This Row],[Capacitance]],Table136[[#This Row],[Stock]])</f>
        <v>680pF</v>
      </c>
    </row>
    <row r="559" spans="1:31" hidden="1">
      <c r="A559" t="s">
        <v>2793</v>
      </c>
      <c r="B559" t="s">
        <v>3135</v>
      </c>
      <c r="C559" t="s">
        <v>3934</v>
      </c>
      <c r="D559" t="s">
        <v>3935</v>
      </c>
      <c r="E559" t="s">
        <v>2719</v>
      </c>
      <c r="F559" t="s">
        <v>3612</v>
      </c>
      <c r="G559">
        <v>1994</v>
      </c>
      <c r="H559">
        <v>0</v>
      </c>
      <c r="I559">
        <v>1.69</v>
      </c>
      <c r="J559">
        <v>0</v>
      </c>
      <c r="K559">
        <v>1</v>
      </c>
      <c r="L559" t="s">
        <v>2721</v>
      </c>
      <c r="M559" t="s">
        <v>2722</v>
      </c>
      <c r="N559" t="s">
        <v>6750</v>
      </c>
      <c r="O559" t="s">
        <v>37</v>
      </c>
      <c r="P559" t="s">
        <v>178</v>
      </c>
      <c r="Q559" t="s">
        <v>39</v>
      </c>
      <c r="R559" t="s">
        <v>2723</v>
      </c>
      <c r="S559" t="s">
        <v>41</v>
      </c>
      <c r="T559" t="s">
        <v>42</v>
      </c>
      <c r="U559" t="s">
        <v>43</v>
      </c>
      <c r="V559" t="s">
        <v>2724</v>
      </c>
      <c r="W559" t="s">
        <v>3139</v>
      </c>
      <c r="X559" t="s">
        <v>3140</v>
      </c>
      <c r="Y559" t="s">
        <v>43</v>
      </c>
      <c r="Z559" t="s">
        <v>3107</v>
      </c>
      <c r="AA559" t="s">
        <v>43</v>
      </c>
      <c r="AB559" t="s">
        <v>2728</v>
      </c>
      <c r="AC559" s="4" t="str">
        <f>VLOOKUP(Table136[[#This Row],[Capacitance]],Values!A$13:B$50,2,0)</f>
        <v>STOCK</v>
      </c>
      <c r="AE559" s="4" t="str">
        <f>CONCATENATE(Table136[[#This Row],[Capacitance]],Table136[[#This Row],[Stock]])</f>
        <v>2.2ÂuF</v>
      </c>
    </row>
    <row r="560" spans="1:31" hidden="1">
      <c r="A560" t="s">
        <v>2793</v>
      </c>
      <c r="B560" t="s">
        <v>2794</v>
      </c>
      <c r="C560" t="s">
        <v>4403</v>
      </c>
      <c r="D560" t="s">
        <v>4404</v>
      </c>
      <c r="E560" t="s">
        <v>2719</v>
      </c>
      <c r="F560" t="s">
        <v>3612</v>
      </c>
      <c r="G560">
        <v>441</v>
      </c>
      <c r="H560">
        <v>0</v>
      </c>
      <c r="I560">
        <v>0.87</v>
      </c>
      <c r="J560">
        <v>0</v>
      </c>
      <c r="K560">
        <v>1</v>
      </c>
      <c r="L560" t="s">
        <v>2721</v>
      </c>
      <c r="M560" t="s">
        <v>2722</v>
      </c>
      <c r="N560" t="s">
        <v>6750</v>
      </c>
      <c r="O560" t="s">
        <v>37</v>
      </c>
      <c r="P560" t="s">
        <v>178</v>
      </c>
      <c r="Q560" t="s">
        <v>1060</v>
      </c>
      <c r="R560" t="s">
        <v>2723</v>
      </c>
      <c r="S560" t="s">
        <v>41</v>
      </c>
      <c r="T560" t="s">
        <v>42</v>
      </c>
      <c r="U560" t="s">
        <v>43</v>
      </c>
      <c r="V560" t="s">
        <v>2724</v>
      </c>
      <c r="W560" t="s">
        <v>2798</v>
      </c>
      <c r="X560" t="s">
        <v>2799</v>
      </c>
      <c r="Y560" t="s">
        <v>43</v>
      </c>
      <c r="Z560" t="s">
        <v>3107</v>
      </c>
      <c r="AA560" t="s">
        <v>43</v>
      </c>
      <c r="AB560" t="s">
        <v>2728</v>
      </c>
      <c r="AC560" s="4" t="str">
        <f>VLOOKUP(Table136[[#This Row],[Capacitance]],Values!A$13:B$50,2,0)</f>
        <v>STOCK</v>
      </c>
      <c r="AE560" s="4" t="str">
        <f>CONCATENATE(Table136[[#This Row],[Capacitance]],Table136[[#This Row],[Stock]])</f>
        <v>2.2ÂuF</v>
      </c>
    </row>
    <row r="561" spans="1:31" hidden="1">
      <c r="A561" t="s">
        <v>2793</v>
      </c>
      <c r="B561" t="s">
        <v>2794</v>
      </c>
      <c r="C561" t="s">
        <v>4232</v>
      </c>
      <c r="D561" t="s">
        <v>4233</v>
      </c>
      <c r="E561" t="s">
        <v>2719</v>
      </c>
      <c r="F561" t="s">
        <v>4234</v>
      </c>
      <c r="G561">
        <v>927</v>
      </c>
      <c r="H561">
        <v>0</v>
      </c>
      <c r="I561">
        <v>0.41</v>
      </c>
      <c r="J561">
        <v>0</v>
      </c>
      <c r="K561">
        <v>1</v>
      </c>
      <c r="L561" t="s">
        <v>2721</v>
      </c>
      <c r="M561" t="s">
        <v>2722</v>
      </c>
      <c r="N561" t="s">
        <v>314</v>
      </c>
      <c r="O561" t="s">
        <v>72</v>
      </c>
      <c r="P561" t="s">
        <v>3113</v>
      </c>
      <c r="Q561" t="s">
        <v>73</v>
      </c>
      <c r="R561" t="s">
        <v>2723</v>
      </c>
      <c r="S561" t="s">
        <v>41</v>
      </c>
      <c r="T561" t="s">
        <v>42</v>
      </c>
      <c r="U561" t="s">
        <v>43</v>
      </c>
      <c r="V561" t="s">
        <v>2724</v>
      </c>
      <c r="W561" t="s">
        <v>2798</v>
      </c>
      <c r="X561" t="s">
        <v>2799</v>
      </c>
      <c r="Y561" t="s">
        <v>43</v>
      </c>
      <c r="Z561" t="s">
        <v>3107</v>
      </c>
      <c r="AA561" t="s">
        <v>43</v>
      </c>
      <c r="AB561" t="s">
        <v>2728</v>
      </c>
      <c r="AC561" s="4" t="e">
        <f>VLOOKUP(Table136[[#This Row],[Capacitance]],Values!A$13:B$50,2,0)</f>
        <v>#N/A</v>
      </c>
      <c r="AE561" s="4" t="str">
        <f>CONCATENATE(Table136[[#This Row],[Capacitance]],Table136[[#This Row],[Stock]])</f>
        <v>270pF</v>
      </c>
    </row>
    <row r="562" spans="1:31" hidden="1">
      <c r="A562" t="s">
        <v>2715</v>
      </c>
      <c r="B562" t="s">
        <v>2789</v>
      </c>
      <c r="C562" t="s">
        <v>4235</v>
      </c>
      <c r="D562" t="s">
        <v>4236</v>
      </c>
      <c r="E562" t="s">
        <v>2719</v>
      </c>
      <c r="F562" t="s">
        <v>3875</v>
      </c>
      <c r="G562">
        <v>2225</v>
      </c>
      <c r="H562">
        <v>0</v>
      </c>
      <c r="I562">
        <v>0.41</v>
      </c>
      <c r="J562">
        <v>0</v>
      </c>
      <c r="K562">
        <v>1</v>
      </c>
      <c r="L562" t="s">
        <v>2721</v>
      </c>
      <c r="M562" t="s">
        <v>2722</v>
      </c>
      <c r="N562" t="s">
        <v>6768</v>
      </c>
      <c r="O562" t="s">
        <v>37</v>
      </c>
      <c r="P562" t="s">
        <v>38</v>
      </c>
      <c r="Q562" t="s">
        <v>39</v>
      </c>
      <c r="R562" t="s">
        <v>2723</v>
      </c>
      <c r="S562" t="s">
        <v>41</v>
      </c>
      <c r="T562" t="s">
        <v>42</v>
      </c>
      <c r="U562" t="s">
        <v>43</v>
      </c>
      <c r="V562" t="s">
        <v>2724</v>
      </c>
      <c r="W562" t="s">
        <v>2880</v>
      </c>
      <c r="X562" t="s">
        <v>2726</v>
      </c>
      <c r="Y562" t="s">
        <v>43</v>
      </c>
      <c r="Z562" t="s">
        <v>3107</v>
      </c>
      <c r="AA562" t="s">
        <v>43</v>
      </c>
      <c r="AB562" t="s">
        <v>2728</v>
      </c>
      <c r="AC562" s="4" t="e">
        <f>VLOOKUP(Table136[[#This Row],[Capacitance]],Values!A$13:B$50,2,0)</f>
        <v>#N/A</v>
      </c>
      <c r="AE562" s="4" t="str">
        <f>CONCATENATE(Table136[[#This Row],[Capacitance]],Table136[[#This Row],[Stock]])</f>
        <v>0.68ÂuF</v>
      </c>
    </row>
    <row r="563" spans="1:31" hidden="1">
      <c r="A563" t="s">
        <v>2715</v>
      </c>
      <c r="B563" t="s">
        <v>2716</v>
      </c>
      <c r="C563" t="s">
        <v>4701</v>
      </c>
      <c r="D563" t="s">
        <v>4702</v>
      </c>
      <c r="E563" t="s">
        <v>2719</v>
      </c>
      <c r="F563" t="s">
        <v>4703</v>
      </c>
      <c r="G563">
        <v>0</v>
      </c>
      <c r="H563">
        <v>0</v>
      </c>
      <c r="I563" t="s">
        <v>1067</v>
      </c>
      <c r="J563">
        <v>0</v>
      </c>
      <c r="K563">
        <v>1</v>
      </c>
      <c r="L563" t="s">
        <v>2721</v>
      </c>
      <c r="M563" t="s">
        <v>2722</v>
      </c>
      <c r="N563" t="s">
        <v>6750</v>
      </c>
      <c r="O563" t="s">
        <v>189</v>
      </c>
      <c r="P563" t="s">
        <v>64</v>
      </c>
      <c r="Q563" t="s">
        <v>190</v>
      </c>
      <c r="R563" t="s">
        <v>2723</v>
      </c>
      <c r="S563" t="s">
        <v>191</v>
      </c>
      <c r="T563" t="s">
        <v>42</v>
      </c>
      <c r="U563" t="s">
        <v>43</v>
      </c>
      <c r="V563" t="s">
        <v>2724</v>
      </c>
      <c r="W563" t="s">
        <v>2725</v>
      </c>
      <c r="X563" t="s">
        <v>2726</v>
      </c>
      <c r="Y563" t="s">
        <v>43</v>
      </c>
      <c r="Z563" t="s">
        <v>3107</v>
      </c>
      <c r="AA563" t="s">
        <v>43</v>
      </c>
      <c r="AB563" t="s">
        <v>2728</v>
      </c>
      <c r="AC563" s="4" t="str">
        <f>VLOOKUP(Table136[[#This Row],[Capacitance]],Values!A$13:B$50,2,0)</f>
        <v>STOCK</v>
      </c>
      <c r="AE563" s="4" t="str">
        <f>CONCATENATE(Table136[[#This Row],[Capacitance]],Table136[[#This Row],[Stock]])</f>
        <v>2.2ÂuF</v>
      </c>
    </row>
    <row r="564" spans="1:31" hidden="1">
      <c r="A564" t="s">
        <v>2715</v>
      </c>
      <c r="B564" t="s">
        <v>2794</v>
      </c>
      <c r="C564" t="s">
        <v>4239</v>
      </c>
      <c r="D564" t="s">
        <v>4240</v>
      </c>
      <c r="E564" t="s">
        <v>2719</v>
      </c>
      <c r="F564" t="s">
        <v>3875</v>
      </c>
      <c r="G564">
        <v>712</v>
      </c>
      <c r="H564">
        <v>0</v>
      </c>
      <c r="I564">
        <v>0.45</v>
      </c>
      <c r="J564">
        <v>0</v>
      </c>
      <c r="K564">
        <v>1</v>
      </c>
      <c r="L564" t="s">
        <v>2721</v>
      </c>
      <c r="M564" t="s">
        <v>2722</v>
      </c>
      <c r="N564" t="s">
        <v>6768</v>
      </c>
      <c r="O564" t="s">
        <v>37</v>
      </c>
      <c r="P564" t="s">
        <v>38</v>
      </c>
      <c r="Q564" t="s">
        <v>39</v>
      </c>
      <c r="R564" t="s">
        <v>2723</v>
      </c>
      <c r="S564" t="s">
        <v>41</v>
      </c>
      <c r="T564" t="s">
        <v>42</v>
      </c>
      <c r="U564" t="s">
        <v>43</v>
      </c>
      <c r="V564" t="s">
        <v>2724</v>
      </c>
      <c r="W564" t="s">
        <v>2798</v>
      </c>
      <c r="X564" t="s">
        <v>2799</v>
      </c>
      <c r="Y564" t="s">
        <v>43</v>
      </c>
      <c r="Z564" t="s">
        <v>3107</v>
      </c>
      <c r="AA564" t="s">
        <v>43</v>
      </c>
      <c r="AB564" t="s">
        <v>2728</v>
      </c>
      <c r="AC564" s="4" t="e">
        <f>VLOOKUP(Table136[[#This Row],[Capacitance]],Values!A$13:B$50,2,0)</f>
        <v>#N/A</v>
      </c>
      <c r="AE564" s="4" t="str">
        <f>CONCATENATE(Table136[[#This Row],[Capacitance]],Table136[[#This Row],[Stock]])</f>
        <v>0.68ÂuF</v>
      </c>
    </row>
    <row r="565" spans="1:31" hidden="1">
      <c r="A565" t="s">
        <v>2715</v>
      </c>
      <c r="B565" t="s">
        <v>2789</v>
      </c>
      <c r="C565" t="s">
        <v>4710</v>
      </c>
      <c r="D565" t="s">
        <v>4711</v>
      </c>
      <c r="E565" t="s">
        <v>2719</v>
      </c>
      <c r="F565" t="s">
        <v>4712</v>
      </c>
      <c r="G565">
        <v>0</v>
      </c>
      <c r="H565">
        <v>0</v>
      </c>
      <c r="I565" t="s">
        <v>1067</v>
      </c>
      <c r="J565">
        <v>0</v>
      </c>
      <c r="K565">
        <v>1</v>
      </c>
      <c r="L565" t="s">
        <v>2721</v>
      </c>
      <c r="M565" t="s">
        <v>2722</v>
      </c>
      <c r="N565" t="s">
        <v>6750</v>
      </c>
      <c r="O565" t="s">
        <v>189</v>
      </c>
      <c r="P565" t="s">
        <v>83</v>
      </c>
      <c r="Q565" t="s">
        <v>190</v>
      </c>
      <c r="R565" t="s">
        <v>2723</v>
      </c>
      <c r="S565" t="s">
        <v>191</v>
      </c>
      <c r="T565" t="s">
        <v>42</v>
      </c>
      <c r="U565" t="s">
        <v>43</v>
      </c>
      <c r="V565" t="s">
        <v>2724</v>
      </c>
      <c r="W565" t="s">
        <v>2792</v>
      </c>
      <c r="X565" t="s">
        <v>2726</v>
      </c>
      <c r="Y565" t="s">
        <v>43</v>
      </c>
      <c r="Z565" t="s">
        <v>3107</v>
      </c>
      <c r="AA565" t="s">
        <v>43</v>
      </c>
      <c r="AB565" t="s">
        <v>2728</v>
      </c>
      <c r="AC565" s="4" t="str">
        <f>VLOOKUP(Table136[[#This Row],[Capacitance]],Values!A$13:B$50,2,0)</f>
        <v>STOCK</v>
      </c>
      <c r="AE565" s="4" t="str">
        <f>CONCATENATE(Table136[[#This Row],[Capacitance]],Table136[[#This Row],[Stock]])</f>
        <v>2.2ÂuF</v>
      </c>
    </row>
    <row r="566" spans="1:31" hidden="1">
      <c r="A566" t="s">
        <v>2715</v>
      </c>
      <c r="B566" t="s">
        <v>2794</v>
      </c>
      <c r="C566" t="s">
        <v>4722</v>
      </c>
      <c r="D566" t="s">
        <v>4723</v>
      </c>
      <c r="E566" t="s">
        <v>2719</v>
      </c>
      <c r="F566" t="s">
        <v>4724</v>
      </c>
      <c r="G566">
        <v>0</v>
      </c>
      <c r="H566">
        <v>0</v>
      </c>
      <c r="I566" t="s">
        <v>1067</v>
      </c>
      <c r="J566">
        <v>0</v>
      </c>
      <c r="K566">
        <v>1</v>
      </c>
      <c r="L566" t="s">
        <v>2721</v>
      </c>
      <c r="M566" t="s">
        <v>2722</v>
      </c>
      <c r="N566" t="s">
        <v>6750</v>
      </c>
      <c r="O566" t="s">
        <v>189</v>
      </c>
      <c r="P566" t="s">
        <v>38</v>
      </c>
      <c r="Q566" t="s">
        <v>190</v>
      </c>
      <c r="R566" t="s">
        <v>2723</v>
      </c>
      <c r="S566" t="s">
        <v>191</v>
      </c>
      <c r="T566" t="s">
        <v>42</v>
      </c>
      <c r="U566" t="s">
        <v>43</v>
      </c>
      <c r="V566" t="s">
        <v>2724</v>
      </c>
      <c r="W566" t="s">
        <v>2798</v>
      </c>
      <c r="X566" t="s">
        <v>2799</v>
      </c>
      <c r="Y566" t="s">
        <v>43</v>
      </c>
      <c r="Z566" t="s">
        <v>3107</v>
      </c>
      <c r="AA566" t="s">
        <v>43</v>
      </c>
      <c r="AB566" t="s">
        <v>2728</v>
      </c>
      <c r="AC566" s="4" t="str">
        <f>VLOOKUP(Table136[[#This Row],[Capacitance]],Values!A$13:B$50,2,0)</f>
        <v>STOCK</v>
      </c>
      <c r="AE566" s="4" t="str">
        <f>CONCATENATE(Table136[[#This Row],[Capacitance]],Table136[[#This Row],[Stock]])</f>
        <v>2.2ÂuF</v>
      </c>
    </row>
    <row r="567" spans="1:31" hidden="1">
      <c r="A567" t="s">
        <v>2715</v>
      </c>
      <c r="B567" t="s">
        <v>2716</v>
      </c>
      <c r="C567" t="s">
        <v>4786</v>
      </c>
      <c r="D567" t="s">
        <v>4787</v>
      </c>
      <c r="E567" t="s">
        <v>2719</v>
      </c>
      <c r="F567" t="s">
        <v>4703</v>
      </c>
      <c r="G567">
        <v>0</v>
      </c>
      <c r="H567">
        <v>0</v>
      </c>
      <c r="I567" t="s">
        <v>1067</v>
      </c>
      <c r="J567">
        <v>0</v>
      </c>
      <c r="K567">
        <v>1</v>
      </c>
      <c r="L567" t="s">
        <v>2721</v>
      </c>
      <c r="M567" t="s">
        <v>2722</v>
      </c>
      <c r="N567" t="s">
        <v>6750</v>
      </c>
      <c r="O567" t="s">
        <v>189</v>
      </c>
      <c r="P567" t="s">
        <v>64</v>
      </c>
      <c r="Q567" t="s">
        <v>190</v>
      </c>
      <c r="R567" t="s">
        <v>2723</v>
      </c>
      <c r="S567" t="s">
        <v>191</v>
      </c>
      <c r="T567" t="s">
        <v>42</v>
      </c>
      <c r="U567" t="s">
        <v>43</v>
      </c>
      <c r="V567" t="s">
        <v>2724</v>
      </c>
      <c r="W567" t="s">
        <v>2725</v>
      </c>
      <c r="X567" t="s">
        <v>2726</v>
      </c>
      <c r="Y567" t="s">
        <v>43</v>
      </c>
      <c r="Z567" t="s">
        <v>2727</v>
      </c>
      <c r="AA567" t="s">
        <v>43</v>
      </c>
      <c r="AB567" t="s">
        <v>2728</v>
      </c>
      <c r="AC567" s="4" t="str">
        <f>VLOOKUP(Table136[[#This Row],[Capacitance]],Values!A$13:B$50,2,0)</f>
        <v>STOCK</v>
      </c>
      <c r="AE567" s="4" t="str">
        <f>CONCATENATE(Table136[[#This Row],[Capacitance]],Table136[[#This Row],[Stock]])</f>
        <v>2.2ÂuF</v>
      </c>
    </row>
    <row r="568" spans="1:31" hidden="1">
      <c r="A568" t="s">
        <v>2715</v>
      </c>
      <c r="B568" t="s">
        <v>2789</v>
      </c>
      <c r="C568" t="s">
        <v>4797</v>
      </c>
      <c r="D568" t="s">
        <v>4798</v>
      </c>
      <c r="E568" t="s">
        <v>2719</v>
      </c>
      <c r="F568" t="s">
        <v>4712</v>
      </c>
      <c r="G568">
        <v>0</v>
      </c>
      <c r="H568">
        <v>0</v>
      </c>
      <c r="I568" t="s">
        <v>1067</v>
      </c>
      <c r="J568">
        <v>0</v>
      </c>
      <c r="K568">
        <v>1</v>
      </c>
      <c r="L568" t="s">
        <v>2721</v>
      </c>
      <c r="M568" t="s">
        <v>2722</v>
      </c>
      <c r="N568" t="s">
        <v>6750</v>
      </c>
      <c r="O568" t="s">
        <v>189</v>
      </c>
      <c r="P568" t="s">
        <v>83</v>
      </c>
      <c r="Q568" t="s">
        <v>190</v>
      </c>
      <c r="R568" t="s">
        <v>2723</v>
      </c>
      <c r="S568" t="s">
        <v>191</v>
      </c>
      <c r="T568" t="s">
        <v>42</v>
      </c>
      <c r="U568" t="s">
        <v>43</v>
      </c>
      <c r="V568" t="s">
        <v>2724</v>
      </c>
      <c r="W568" t="s">
        <v>2792</v>
      </c>
      <c r="X568" t="s">
        <v>2726</v>
      </c>
      <c r="Y568" t="s">
        <v>43</v>
      </c>
      <c r="Z568" t="s">
        <v>2727</v>
      </c>
      <c r="AA568" t="s">
        <v>43</v>
      </c>
      <c r="AB568" t="s">
        <v>2728</v>
      </c>
      <c r="AC568" s="4" t="str">
        <f>VLOOKUP(Table136[[#This Row],[Capacitance]],Values!A$13:B$50,2,0)</f>
        <v>STOCK</v>
      </c>
      <c r="AE568" s="4" t="str">
        <f>CONCATENATE(Table136[[#This Row],[Capacitance]],Table136[[#This Row],[Stock]])</f>
        <v>2.2ÂuF</v>
      </c>
    </row>
    <row r="569" spans="1:31" hidden="1">
      <c r="A569" t="s">
        <v>2715</v>
      </c>
      <c r="B569" t="s">
        <v>2794</v>
      </c>
      <c r="C569" t="s">
        <v>4805</v>
      </c>
      <c r="D569" t="s">
        <v>4806</v>
      </c>
      <c r="E569" t="s">
        <v>2719</v>
      </c>
      <c r="F569" t="s">
        <v>4724</v>
      </c>
      <c r="G569">
        <v>0</v>
      </c>
      <c r="H569">
        <v>0</v>
      </c>
      <c r="I569" t="s">
        <v>1067</v>
      </c>
      <c r="J569">
        <v>0</v>
      </c>
      <c r="K569">
        <v>1</v>
      </c>
      <c r="L569" t="s">
        <v>2721</v>
      </c>
      <c r="M569" t="s">
        <v>2722</v>
      </c>
      <c r="N569" t="s">
        <v>6750</v>
      </c>
      <c r="O569" t="s">
        <v>189</v>
      </c>
      <c r="P569" t="s">
        <v>38</v>
      </c>
      <c r="Q569" t="s">
        <v>190</v>
      </c>
      <c r="R569" t="s">
        <v>2723</v>
      </c>
      <c r="S569" t="s">
        <v>191</v>
      </c>
      <c r="T569" t="s">
        <v>42</v>
      </c>
      <c r="U569" t="s">
        <v>43</v>
      </c>
      <c r="V569" t="s">
        <v>2724</v>
      </c>
      <c r="W569" t="s">
        <v>2798</v>
      </c>
      <c r="X569" t="s">
        <v>2799</v>
      </c>
      <c r="Y569" t="s">
        <v>43</v>
      </c>
      <c r="Z569" t="s">
        <v>2727</v>
      </c>
      <c r="AA569" t="s">
        <v>43</v>
      </c>
      <c r="AB569" t="s">
        <v>2728</v>
      </c>
      <c r="AC569" s="4" t="str">
        <f>VLOOKUP(Table136[[#This Row],[Capacitance]],Values!A$13:B$50,2,0)</f>
        <v>STOCK</v>
      </c>
      <c r="AE569" s="4" t="str">
        <f>CONCATENATE(Table136[[#This Row],[Capacitance]],Table136[[#This Row],[Stock]])</f>
        <v>2.2ÂuF</v>
      </c>
    </row>
    <row r="570" spans="1:31" hidden="1">
      <c r="A570" t="s">
        <v>2715</v>
      </c>
      <c r="B570" t="s">
        <v>2876</v>
      </c>
      <c r="C570" t="s">
        <v>4835</v>
      </c>
      <c r="D570" t="s">
        <v>4836</v>
      </c>
      <c r="E570" t="s">
        <v>2719</v>
      </c>
      <c r="F570" t="s">
        <v>4724</v>
      </c>
      <c r="G570">
        <v>0</v>
      </c>
      <c r="H570">
        <v>0</v>
      </c>
      <c r="I570" t="s">
        <v>1067</v>
      </c>
      <c r="J570">
        <v>0</v>
      </c>
      <c r="K570">
        <v>1</v>
      </c>
      <c r="L570" t="s">
        <v>2721</v>
      </c>
      <c r="M570" t="s">
        <v>2722</v>
      </c>
      <c r="N570" t="s">
        <v>6750</v>
      </c>
      <c r="O570" t="s">
        <v>189</v>
      </c>
      <c r="P570" t="s">
        <v>38</v>
      </c>
      <c r="Q570" t="s">
        <v>190</v>
      </c>
      <c r="R570" t="s">
        <v>2723</v>
      </c>
      <c r="S570" t="s">
        <v>191</v>
      </c>
      <c r="T570" t="s">
        <v>42</v>
      </c>
      <c r="U570" t="s">
        <v>43</v>
      </c>
      <c r="V570" t="s">
        <v>2724</v>
      </c>
      <c r="W570" t="s">
        <v>2880</v>
      </c>
      <c r="X570" t="s">
        <v>2726</v>
      </c>
      <c r="Y570" t="s">
        <v>43</v>
      </c>
      <c r="Z570" t="s">
        <v>2727</v>
      </c>
      <c r="AA570" t="s">
        <v>43</v>
      </c>
      <c r="AB570" t="s">
        <v>2728</v>
      </c>
      <c r="AC570" s="4" t="str">
        <f>VLOOKUP(Table136[[#This Row],[Capacitance]],Values!A$13:B$50,2,0)</f>
        <v>STOCK</v>
      </c>
      <c r="AE570" s="4" t="str">
        <f>CONCATENATE(Table136[[#This Row],[Capacitance]],Table136[[#This Row],[Stock]])</f>
        <v>2.2ÂuF</v>
      </c>
    </row>
    <row r="571" spans="1:31" hidden="1">
      <c r="A571" t="s">
        <v>2715</v>
      </c>
      <c r="B571" t="s">
        <v>2789</v>
      </c>
      <c r="C571" t="s">
        <v>4255</v>
      </c>
      <c r="D571" t="s">
        <v>4256</v>
      </c>
      <c r="E571" t="s">
        <v>2719</v>
      </c>
      <c r="F571" t="s">
        <v>2879</v>
      </c>
      <c r="G571">
        <v>1261</v>
      </c>
      <c r="H571">
        <v>0</v>
      </c>
      <c r="I571">
        <v>0.48</v>
      </c>
      <c r="J571">
        <v>0</v>
      </c>
      <c r="K571">
        <v>1</v>
      </c>
      <c r="L571" t="s">
        <v>2721</v>
      </c>
      <c r="M571" t="s">
        <v>2722</v>
      </c>
      <c r="N571" t="s">
        <v>6756</v>
      </c>
      <c r="O571" t="s">
        <v>72</v>
      </c>
      <c r="P571" t="s">
        <v>38</v>
      </c>
      <c r="Q571" t="s">
        <v>73</v>
      </c>
      <c r="R571" t="s">
        <v>2723</v>
      </c>
      <c r="S571" t="s">
        <v>41</v>
      </c>
      <c r="T571" t="s">
        <v>42</v>
      </c>
      <c r="U571" t="s">
        <v>43</v>
      </c>
      <c r="V571" t="s">
        <v>2724</v>
      </c>
      <c r="W571" t="s">
        <v>2880</v>
      </c>
      <c r="X571" t="s">
        <v>2726</v>
      </c>
      <c r="Y571" t="s">
        <v>43</v>
      </c>
      <c r="Z571" t="s">
        <v>3107</v>
      </c>
      <c r="AA571" t="s">
        <v>43</v>
      </c>
      <c r="AB571" t="s">
        <v>2728</v>
      </c>
      <c r="AC571" s="4" t="e">
        <f>VLOOKUP(Table136[[#This Row],[Capacitance]],Values!A$13:B$50,2,0)</f>
        <v>#N/A</v>
      </c>
      <c r="AE571" s="4" t="str">
        <f>CONCATENATE(Table136[[#This Row],[Capacitance]],Table136[[#This Row],[Stock]])</f>
        <v>0.022ÂuF</v>
      </c>
    </row>
    <row r="572" spans="1:31" hidden="1">
      <c r="A572" t="s">
        <v>2715</v>
      </c>
      <c r="B572" t="s">
        <v>2716</v>
      </c>
      <c r="C572" t="s">
        <v>4843</v>
      </c>
      <c r="D572" t="s">
        <v>4844</v>
      </c>
      <c r="E572" t="s">
        <v>2719</v>
      </c>
      <c r="F572" t="s">
        <v>4845</v>
      </c>
      <c r="G572">
        <v>0</v>
      </c>
      <c r="H572">
        <v>0</v>
      </c>
      <c r="I572" t="s">
        <v>1067</v>
      </c>
      <c r="J572">
        <v>0</v>
      </c>
      <c r="K572">
        <v>1</v>
      </c>
      <c r="L572" t="s">
        <v>2721</v>
      </c>
      <c r="M572" t="s">
        <v>2722</v>
      </c>
      <c r="N572" t="s">
        <v>6750</v>
      </c>
      <c r="O572" t="s">
        <v>189</v>
      </c>
      <c r="P572" t="s">
        <v>78</v>
      </c>
      <c r="Q572" t="s">
        <v>190</v>
      </c>
      <c r="R572" t="s">
        <v>2723</v>
      </c>
      <c r="S572" t="s">
        <v>191</v>
      </c>
      <c r="T572" t="s">
        <v>42</v>
      </c>
      <c r="U572" t="s">
        <v>43</v>
      </c>
      <c r="V572" t="s">
        <v>2724</v>
      </c>
      <c r="W572" t="s">
        <v>2725</v>
      </c>
      <c r="X572" t="s">
        <v>2726</v>
      </c>
      <c r="Y572" t="s">
        <v>43</v>
      </c>
      <c r="Z572" t="s">
        <v>2727</v>
      </c>
      <c r="AA572" t="s">
        <v>43</v>
      </c>
      <c r="AB572" t="s">
        <v>2728</v>
      </c>
      <c r="AC572" s="4" t="str">
        <f>VLOOKUP(Table136[[#This Row],[Capacitance]],Values!A$13:B$50,2,0)</f>
        <v>STOCK</v>
      </c>
      <c r="AE572" s="4" t="str">
        <f>CONCATENATE(Table136[[#This Row],[Capacitance]],Table136[[#This Row],[Stock]])</f>
        <v>2.2ÂuF</v>
      </c>
    </row>
    <row r="573" spans="1:31" hidden="1">
      <c r="A573" t="s">
        <v>2715</v>
      </c>
      <c r="B573" t="s">
        <v>2794</v>
      </c>
      <c r="C573" t="s">
        <v>2950</v>
      </c>
      <c r="D573" t="s">
        <v>2951</v>
      </c>
      <c r="E573" t="s">
        <v>2719</v>
      </c>
      <c r="F573" t="s">
        <v>2952</v>
      </c>
      <c r="G573">
        <v>911</v>
      </c>
      <c r="H573">
        <v>0</v>
      </c>
      <c r="I573">
        <v>0.63</v>
      </c>
      <c r="J573">
        <v>0</v>
      </c>
      <c r="K573">
        <v>1</v>
      </c>
      <c r="L573" t="s">
        <v>2721</v>
      </c>
      <c r="M573" t="s">
        <v>2722</v>
      </c>
      <c r="N573" t="s">
        <v>6762</v>
      </c>
      <c r="O573" t="s">
        <v>72</v>
      </c>
      <c r="P573" t="s">
        <v>38</v>
      </c>
      <c r="Q573" t="s">
        <v>73</v>
      </c>
      <c r="R573" t="s">
        <v>2723</v>
      </c>
      <c r="S573" t="s">
        <v>41</v>
      </c>
      <c r="T573" t="s">
        <v>42</v>
      </c>
      <c r="U573" t="s">
        <v>43</v>
      </c>
      <c r="V573" t="s">
        <v>2724</v>
      </c>
      <c r="W573" t="s">
        <v>2798</v>
      </c>
      <c r="X573" t="s">
        <v>2799</v>
      </c>
      <c r="Y573" t="s">
        <v>43</v>
      </c>
      <c r="Z573" t="s">
        <v>2727</v>
      </c>
      <c r="AA573" t="s">
        <v>43</v>
      </c>
      <c r="AB573" t="s">
        <v>2728</v>
      </c>
      <c r="AC573" s="4" t="e">
        <f>VLOOKUP(Table136[[#This Row],[Capacitance]],Values!A$13:B$50,2,0)</f>
        <v>#N/A</v>
      </c>
      <c r="AE573" s="4" t="str">
        <f>CONCATENATE(Table136[[#This Row],[Capacitance]],Table136[[#This Row],[Stock]])</f>
        <v>0.068ÂuF</v>
      </c>
    </row>
    <row r="574" spans="1:31" hidden="1">
      <c r="A574" t="s">
        <v>2715</v>
      </c>
      <c r="B574" t="s">
        <v>2789</v>
      </c>
      <c r="C574" t="s">
        <v>4861</v>
      </c>
      <c r="D574" t="s">
        <v>4862</v>
      </c>
      <c r="E574" t="s">
        <v>2719</v>
      </c>
      <c r="F574" t="s">
        <v>4724</v>
      </c>
      <c r="G574">
        <v>0</v>
      </c>
      <c r="H574">
        <v>0</v>
      </c>
      <c r="I574" t="s">
        <v>1067</v>
      </c>
      <c r="J574">
        <v>0</v>
      </c>
      <c r="K574">
        <v>1</v>
      </c>
      <c r="L574" t="s">
        <v>2721</v>
      </c>
      <c r="M574" t="s">
        <v>2722</v>
      </c>
      <c r="N574" t="s">
        <v>6750</v>
      </c>
      <c r="O574" t="s">
        <v>189</v>
      </c>
      <c r="P574" t="s">
        <v>38</v>
      </c>
      <c r="Q574" t="s">
        <v>190</v>
      </c>
      <c r="R574" t="s">
        <v>2723</v>
      </c>
      <c r="S574" t="s">
        <v>191</v>
      </c>
      <c r="T574" t="s">
        <v>42</v>
      </c>
      <c r="U574" t="s">
        <v>43</v>
      </c>
      <c r="V574" t="s">
        <v>2724</v>
      </c>
      <c r="W574" t="s">
        <v>2880</v>
      </c>
      <c r="X574" t="s">
        <v>2726</v>
      </c>
      <c r="Y574" t="s">
        <v>43</v>
      </c>
      <c r="Z574" t="s">
        <v>3107</v>
      </c>
      <c r="AA574" t="s">
        <v>43</v>
      </c>
      <c r="AB574" t="s">
        <v>2728</v>
      </c>
      <c r="AC574" s="4" t="str">
        <f>VLOOKUP(Table136[[#This Row],[Capacitance]],Values!A$13:B$50,2,0)</f>
        <v>STOCK</v>
      </c>
      <c r="AE574" s="4" t="str">
        <f>CONCATENATE(Table136[[#This Row],[Capacitance]],Table136[[#This Row],[Stock]])</f>
        <v>2.2ÂuF</v>
      </c>
    </row>
    <row r="575" spans="1:31">
      <c r="A575" t="s">
        <v>2715</v>
      </c>
      <c r="B575" t="s">
        <v>2794</v>
      </c>
      <c r="C575" t="s">
        <v>4138</v>
      </c>
      <c r="D575" t="s">
        <v>4139</v>
      </c>
      <c r="E575" t="s">
        <v>2719</v>
      </c>
      <c r="F575" t="s">
        <v>3766</v>
      </c>
      <c r="G575">
        <v>2000</v>
      </c>
      <c r="H575">
        <v>0</v>
      </c>
      <c r="I575">
        <v>0.64</v>
      </c>
      <c r="J575">
        <v>0</v>
      </c>
      <c r="K575">
        <v>1</v>
      </c>
      <c r="L575" t="s">
        <v>2721</v>
      </c>
      <c r="M575" t="s">
        <v>2722</v>
      </c>
      <c r="N575" t="s">
        <v>6772</v>
      </c>
      <c r="O575" t="s">
        <v>37</v>
      </c>
      <c r="P575" t="s">
        <v>83</v>
      </c>
      <c r="Q575" t="s">
        <v>54</v>
      </c>
      <c r="R575" t="s">
        <v>2723</v>
      </c>
      <c r="S575" t="s">
        <v>55</v>
      </c>
      <c r="T575" t="s">
        <v>42</v>
      </c>
      <c r="U575" t="s">
        <v>43</v>
      </c>
      <c r="V575" t="s">
        <v>2724</v>
      </c>
      <c r="W575" t="s">
        <v>2798</v>
      </c>
      <c r="X575" t="s">
        <v>2799</v>
      </c>
      <c r="Y575" t="s">
        <v>43</v>
      </c>
      <c r="Z575" t="s">
        <v>3107</v>
      </c>
      <c r="AA575" t="s">
        <v>43</v>
      </c>
      <c r="AB575" t="s">
        <v>2728</v>
      </c>
      <c r="AC575" s="4" t="e">
        <f>VLOOKUP(Table136[[#This Row],[Capacitance]],Values!A$13:B$50,2,0)</f>
        <v>#N/A</v>
      </c>
      <c r="AE575" s="4" t="str">
        <f>CONCATENATE(Table136[[#This Row],[Capacitance]],Table136[[#This Row],[Stock]])</f>
        <v>3.3ÂuF</v>
      </c>
    </row>
    <row r="576" spans="1:31" hidden="1">
      <c r="A576" t="s">
        <v>2715</v>
      </c>
      <c r="B576" t="s">
        <v>2716</v>
      </c>
      <c r="C576" t="s">
        <v>4869</v>
      </c>
      <c r="D576" t="s">
        <v>4870</v>
      </c>
      <c r="E576" t="s">
        <v>2719</v>
      </c>
      <c r="F576" t="s">
        <v>4845</v>
      </c>
      <c r="G576">
        <v>0</v>
      </c>
      <c r="H576">
        <v>0</v>
      </c>
      <c r="I576" t="s">
        <v>1067</v>
      </c>
      <c r="J576">
        <v>0</v>
      </c>
      <c r="K576">
        <v>1</v>
      </c>
      <c r="L576" t="s">
        <v>2721</v>
      </c>
      <c r="M576" t="s">
        <v>2722</v>
      </c>
      <c r="N576" t="s">
        <v>6750</v>
      </c>
      <c r="O576" t="s">
        <v>189</v>
      </c>
      <c r="P576" t="s">
        <v>78</v>
      </c>
      <c r="Q576" t="s">
        <v>190</v>
      </c>
      <c r="R576" t="s">
        <v>2723</v>
      </c>
      <c r="S576" t="s">
        <v>191</v>
      </c>
      <c r="T576" t="s">
        <v>42</v>
      </c>
      <c r="U576" t="s">
        <v>43</v>
      </c>
      <c r="V576" t="s">
        <v>2724</v>
      </c>
      <c r="W576" t="s">
        <v>2725</v>
      </c>
      <c r="X576" t="s">
        <v>2726</v>
      </c>
      <c r="Y576" t="s">
        <v>43</v>
      </c>
      <c r="Z576" t="s">
        <v>3107</v>
      </c>
      <c r="AA576" t="s">
        <v>43</v>
      </c>
      <c r="AB576" t="s">
        <v>2728</v>
      </c>
      <c r="AC576" s="4" t="str">
        <f>VLOOKUP(Table136[[#This Row],[Capacitance]],Values!A$13:B$50,2,0)</f>
        <v>STOCK</v>
      </c>
      <c r="AE576" s="4" t="str">
        <f>CONCATENATE(Table136[[#This Row],[Capacitance]],Table136[[#This Row],[Stock]])</f>
        <v>2.2ÂuF</v>
      </c>
    </row>
    <row r="577" spans="1:31" hidden="1">
      <c r="A577" t="s">
        <v>2715</v>
      </c>
      <c r="B577" t="s">
        <v>2716</v>
      </c>
      <c r="C577" t="s">
        <v>3235</v>
      </c>
      <c r="D577" t="s">
        <v>3236</v>
      </c>
      <c r="E577" t="s">
        <v>2719</v>
      </c>
      <c r="F577" t="s">
        <v>3237</v>
      </c>
      <c r="G577">
        <v>2208</v>
      </c>
      <c r="H577">
        <v>0</v>
      </c>
      <c r="I577">
        <v>0.3</v>
      </c>
      <c r="J577">
        <v>0</v>
      </c>
      <c r="K577">
        <v>1</v>
      </c>
      <c r="L577" t="s">
        <v>2721</v>
      </c>
      <c r="M577" t="s">
        <v>2722</v>
      </c>
      <c r="N577" t="s">
        <v>304</v>
      </c>
      <c r="O577" t="s">
        <v>37</v>
      </c>
      <c r="P577" t="s">
        <v>38</v>
      </c>
      <c r="Q577" t="s">
        <v>39</v>
      </c>
      <c r="R577" t="s">
        <v>2723</v>
      </c>
      <c r="S577" t="s">
        <v>41</v>
      </c>
      <c r="T577" t="s">
        <v>42</v>
      </c>
      <c r="U577" t="s">
        <v>43</v>
      </c>
      <c r="V577" t="s">
        <v>2724</v>
      </c>
      <c r="W577" t="s">
        <v>2725</v>
      </c>
      <c r="X577" t="s">
        <v>2726</v>
      </c>
      <c r="Y577" t="s">
        <v>43</v>
      </c>
      <c r="Z577" t="s">
        <v>3107</v>
      </c>
      <c r="AA577" t="s">
        <v>43</v>
      </c>
      <c r="AB577" t="s">
        <v>2728</v>
      </c>
      <c r="AC577" s="4" t="str">
        <f>VLOOKUP(Table136[[#This Row],[Capacitance]],Values!A$13:B$50,2,0)</f>
        <v>STOCK</v>
      </c>
      <c r="AE577" s="4" t="str">
        <f>CONCATENATE(Table136[[#This Row],[Capacitance]],Table136[[#This Row],[Stock]])</f>
        <v>2200pF</v>
      </c>
    </row>
    <row r="578" spans="1:31" hidden="1">
      <c r="A578" t="s">
        <v>2715</v>
      </c>
      <c r="B578" t="s">
        <v>2794</v>
      </c>
      <c r="C578" t="s">
        <v>4268</v>
      </c>
      <c r="D578" t="s">
        <v>4269</v>
      </c>
      <c r="E578" t="s">
        <v>2719</v>
      </c>
      <c r="F578" t="s">
        <v>3548</v>
      </c>
      <c r="G578">
        <v>929</v>
      </c>
      <c r="H578">
        <v>0</v>
      </c>
      <c r="I578">
        <v>0.65</v>
      </c>
      <c r="J578">
        <v>0</v>
      </c>
      <c r="K578">
        <v>1</v>
      </c>
      <c r="L578" t="s">
        <v>2721</v>
      </c>
      <c r="M578" t="s">
        <v>2722</v>
      </c>
      <c r="N578" t="s">
        <v>6773</v>
      </c>
      <c r="O578" t="s">
        <v>52</v>
      </c>
      <c r="P578" t="s">
        <v>53</v>
      </c>
      <c r="Q578" t="s">
        <v>54</v>
      </c>
      <c r="R578" t="s">
        <v>2723</v>
      </c>
      <c r="S578" t="s">
        <v>55</v>
      </c>
      <c r="T578" t="s">
        <v>42</v>
      </c>
      <c r="U578" t="s">
        <v>43</v>
      </c>
      <c r="V578" t="s">
        <v>2724</v>
      </c>
      <c r="W578" t="s">
        <v>2798</v>
      </c>
      <c r="X578" t="s">
        <v>2799</v>
      </c>
      <c r="Y578" t="s">
        <v>43</v>
      </c>
      <c r="Z578" t="s">
        <v>3107</v>
      </c>
      <c r="AA578" t="s">
        <v>43</v>
      </c>
      <c r="AB578" t="s">
        <v>2728</v>
      </c>
      <c r="AC578" s="4" t="str">
        <f>VLOOKUP(Table136[[#This Row],[Capacitance]],Values!A$13:B$50,2,0)</f>
        <v>STOCK</v>
      </c>
      <c r="AE578" s="4" t="str">
        <f>CONCATENATE(Table136[[#This Row],[Capacitance]],Table136[[#This Row],[Stock]])</f>
        <v>47ÂuF</v>
      </c>
    </row>
    <row r="579" spans="1:31" hidden="1">
      <c r="A579" t="s">
        <v>2715</v>
      </c>
      <c r="B579" t="s">
        <v>2794</v>
      </c>
      <c r="C579" t="s">
        <v>4270</v>
      </c>
      <c r="D579" t="s">
        <v>4271</v>
      </c>
      <c r="E579" t="s">
        <v>2719</v>
      </c>
      <c r="F579" t="s">
        <v>2802</v>
      </c>
      <c r="G579">
        <v>593</v>
      </c>
      <c r="H579">
        <v>0</v>
      </c>
      <c r="I579">
        <v>0.65</v>
      </c>
      <c r="J579">
        <v>0</v>
      </c>
      <c r="K579">
        <v>1</v>
      </c>
      <c r="L579" t="s">
        <v>2721</v>
      </c>
      <c r="M579" t="s">
        <v>2722</v>
      </c>
      <c r="N579" t="s">
        <v>6760</v>
      </c>
      <c r="O579" t="s">
        <v>72</v>
      </c>
      <c r="P579" t="s">
        <v>38</v>
      </c>
      <c r="Q579" t="s">
        <v>73</v>
      </c>
      <c r="R579" t="s">
        <v>2723</v>
      </c>
      <c r="S579" t="s">
        <v>41</v>
      </c>
      <c r="T579" t="s">
        <v>42</v>
      </c>
      <c r="U579" t="s">
        <v>43</v>
      </c>
      <c r="V579" t="s">
        <v>2724</v>
      </c>
      <c r="W579" t="s">
        <v>2798</v>
      </c>
      <c r="X579" t="s">
        <v>2799</v>
      </c>
      <c r="Y579" t="s">
        <v>43</v>
      </c>
      <c r="Z579" t="s">
        <v>3107</v>
      </c>
      <c r="AA579" t="s">
        <v>43</v>
      </c>
      <c r="AB579" t="s">
        <v>2728</v>
      </c>
      <c r="AC579" s="4" t="e">
        <f>VLOOKUP(Table136[[#This Row],[Capacitance]],Values!A$13:B$50,2,0)</f>
        <v>#N/A</v>
      </c>
      <c r="AE579" s="4" t="str">
        <f>CONCATENATE(Table136[[#This Row],[Capacitance]],Table136[[#This Row],[Stock]])</f>
        <v>0.047ÂuF</v>
      </c>
    </row>
    <row r="580" spans="1:31" hidden="1">
      <c r="A580" t="s">
        <v>2715</v>
      </c>
      <c r="B580" t="s">
        <v>2716</v>
      </c>
      <c r="C580" t="s">
        <v>3242</v>
      </c>
      <c r="D580" t="s">
        <v>3243</v>
      </c>
      <c r="E580" t="s">
        <v>2719</v>
      </c>
      <c r="F580" t="s">
        <v>3237</v>
      </c>
      <c r="G580">
        <v>1845</v>
      </c>
      <c r="H580">
        <v>0</v>
      </c>
      <c r="I580">
        <v>0.3</v>
      </c>
      <c r="J580">
        <v>0</v>
      </c>
      <c r="K580">
        <v>1</v>
      </c>
      <c r="L580" t="s">
        <v>2721</v>
      </c>
      <c r="M580" t="s">
        <v>2722</v>
      </c>
      <c r="N580" t="s">
        <v>304</v>
      </c>
      <c r="O580" t="s">
        <v>37</v>
      </c>
      <c r="P580" t="s">
        <v>38</v>
      </c>
      <c r="Q580" t="s">
        <v>39</v>
      </c>
      <c r="R580" t="s">
        <v>2723</v>
      </c>
      <c r="S580" t="s">
        <v>41</v>
      </c>
      <c r="T580" t="s">
        <v>42</v>
      </c>
      <c r="U580" t="s">
        <v>43</v>
      </c>
      <c r="V580" t="s">
        <v>2724</v>
      </c>
      <c r="W580" t="s">
        <v>2725</v>
      </c>
      <c r="X580" t="s">
        <v>2726</v>
      </c>
      <c r="Y580" t="s">
        <v>43</v>
      </c>
      <c r="Z580" t="s">
        <v>2727</v>
      </c>
      <c r="AA580" t="s">
        <v>43</v>
      </c>
      <c r="AB580" t="s">
        <v>2728</v>
      </c>
      <c r="AC580" s="4" t="str">
        <f>VLOOKUP(Table136[[#This Row],[Capacitance]],Values!A$13:B$50,2,0)</f>
        <v>STOCK</v>
      </c>
      <c r="AE580" s="4" t="str">
        <f>CONCATENATE(Table136[[#This Row],[Capacitance]],Table136[[#This Row],[Stock]])</f>
        <v>2200pF</v>
      </c>
    </row>
    <row r="581" spans="1:31">
      <c r="A581" t="s">
        <v>2715</v>
      </c>
      <c r="B581" t="s">
        <v>2789</v>
      </c>
      <c r="C581" t="s">
        <v>4464</v>
      </c>
      <c r="D581" t="s">
        <v>4465</v>
      </c>
      <c r="E581" t="s">
        <v>2719</v>
      </c>
      <c r="F581" t="s">
        <v>3766</v>
      </c>
      <c r="G581">
        <v>992</v>
      </c>
      <c r="H581">
        <v>0</v>
      </c>
      <c r="I581">
        <v>0.48</v>
      </c>
      <c r="J581">
        <v>0</v>
      </c>
      <c r="K581">
        <v>1</v>
      </c>
      <c r="L581" t="s">
        <v>2721</v>
      </c>
      <c r="M581" t="s">
        <v>2722</v>
      </c>
      <c r="N581" t="s">
        <v>6772</v>
      </c>
      <c r="O581" t="s">
        <v>37</v>
      </c>
      <c r="P581" t="s">
        <v>83</v>
      </c>
      <c r="Q581" t="s">
        <v>39</v>
      </c>
      <c r="R581" t="s">
        <v>2723</v>
      </c>
      <c r="S581" t="s">
        <v>41</v>
      </c>
      <c r="T581" t="s">
        <v>42</v>
      </c>
      <c r="U581" t="s">
        <v>43</v>
      </c>
      <c r="V581" t="s">
        <v>2724</v>
      </c>
      <c r="W581" t="s">
        <v>2880</v>
      </c>
      <c r="X581" t="s">
        <v>2726</v>
      </c>
      <c r="Y581" t="s">
        <v>43</v>
      </c>
      <c r="Z581" t="s">
        <v>3107</v>
      </c>
      <c r="AA581" t="s">
        <v>43</v>
      </c>
      <c r="AB581" t="s">
        <v>2728</v>
      </c>
      <c r="AC581" s="4" t="e">
        <f>VLOOKUP(Table136[[#This Row],[Capacitance]],Values!A$13:B$50,2,0)</f>
        <v>#N/A</v>
      </c>
      <c r="AE581" s="4" t="str">
        <f>CONCATENATE(Table136[[#This Row],[Capacitance]],Table136[[#This Row],[Stock]])</f>
        <v>3.3ÂuF</v>
      </c>
    </row>
    <row r="582" spans="1:31" hidden="1">
      <c r="A582" t="s">
        <v>2715</v>
      </c>
      <c r="B582" t="s">
        <v>3135</v>
      </c>
      <c r="C582" t="s">
        <v>4276</v>
      </c>
      <c r="D582" t="s">
        <v>4277</v>
      </c>
      <c r="E582" t="s">
        <v>2719</v>
      </c>
      <c r="F582" t="s">
        <v>4278</v>
      </c>
      <c r="G582">
        <v>542</v>
      </c>
      <c r="H582">
        <v>0</v>
      </c>
      <c r="I582">
        <v>1.29</v>
      </c>
      <c r="J582">
        <v>0</v>
      </c>
      <c r="K582">
        <v>1</v>
      </c>
      <c r="L582" t="s">
        <v>2721</v>
      </c>
      <c r="M582" t="s">
        <v>2722</v>
      </c>
      <c r="N582" t="s">
        <v>6777</v>
      </c>
      <c r="O582" t="s">
        <v>52</v>
      </c>
      <c r="P582" t="s">
        <v>64</v>
      </c>
      <c r="Q582" t="s">
        <v>54</v>
      </c>
      <c r="R582" t="s">
        <v>2723</v>
      </c>
      <c r="S582" t="s">
        <v>55</v>
      </c>
      <c r="T582" t="s">
        <v>42</v>
      </c>
      <c r="U582" t="s">
        <v>43</v>
      </c>
      <c r="V582" t="s">
        <v>2724</v>
      </c>
      <c r="W582" t="s">
        <v>3139</v>
      </c>
      <c r="X582" t="s">
        <v>3140</v>
      </c>
      <c r="Y582" t="s">
        <v>43</v>
      </c>
      <c r="Z582" t="s">
        <v>3107</v>
      </c>
      <c r="AA582" t="s">
        <v>43</v>
      </c>
      <c r="AB582" t="s">
        <v>2728</v>
      </c>
      <c r="AC582" s="4" t="str">
        <f>VLOOKUP(Table136[[#This Row],[Capacitance]],Values!A$13:B$50,2,0)</f>
        <v>STOCK</v>
      </c>
      <c r="AE582" s="4" t="str">
        <f>CONCATENATE(Table136[[#This Row],[Capacitance]],Table136[[#This Row],[Stock]])</f>
        <v>33ÂuF</v>
      </c>
    </row>
    <row r="583" spans="1:31" hidden="1">
      <c r="A583" t="s">
        <v>2715</v>
      </c>
      <c r="B583" t="s">
        <v>3135</v>
      </c>
      <c r="C583" t="s">
        <v>4279</v>
      </c>
      <c r="D583" t="s">
        <v>4280</v>
      </c>
      <c r="E583" t="s">
        <v>2719</v>
      </c>
      <c r="F583" t="s">
        <v>4281</v>
      </c>
      <c r="G583">
        <v>335</v>
      </c>
      <c r="H583">
        <v>0</v>
      </c>
      <c r="I583">
        <v>1.48</v>
      </c>
      <c r="J583">
        <v>0</v>
      </c>
      <c r="K583">
        <v>1</v>
      </c>
      <c r="L583" t="s">
        <v>2721</v>
      </c>
      <c r="M583" t="s">
        <v>2722</v>
      </c>
      <c r="N583" t="s">
        <v>6763</v>
      </c>
      <c r="O583" t="s">
        <v>72</v>
      </c>
      <c r="P583" t="s">
        <v>38</v>
      </c>
      <c r="Q583" t="s">
        <v>73</v>
      </c>
      <c r="R583" t="s">
        <v>2723</v>
      </c>
      <c r="S583" t="s">
        <v>41</v>
      </c>
      <c r="T583" t="s">
        <v>42</v>
      </c>
      <c r="U583" t="s">
        <v>43</v>
      </c>
      <c r="V583" t="s">
        <v>2724</v>
      </c>
      <c r="W583" t="s">
        <v>3139</v>
      </c>
      <c r="X583" t="s">
        <v>3140</v>
      </c>
      <c r="Y583" t="s">
        <v>43</v>
      </c>
      <c r="Z583" t="s">
        <v>3107</v>
      </c>
      <c r="AA583" t="s">
        <v>43</v>
      </c>
      <c r="AB583" t="s">
        <v>2728</v>
      </c>
      <c r="AC583" s="4" t="e">
        <f>VLOOKUP(Table136[[#This Row],[Capacitance]],Values!A$13:B$50,2,0)</f>
        <v>#N/A</v>
      </c>
      <c r="AE583" s="4" t="str">
        <f>CONCATENATE(Table136[[#This Row],[Capacitance]],Table136[[#This Row],[Stock]])</f>
        <v>0.15ÂuF</v>
      </c>
    </row>
    <row r="584" spans="1:31" hidden="1">
      <c r="A584" t="s">
        <v>2715</v>
      </c>
      <c r="B584" t="s">
        <v>3135</v>
      </c>
      <c r="C584" t="s">
        <v>4282</v>
      </c>
      <c r="D584" t="s">
        <v>4283</v>
      </c>
      <c r="E584" t="s">
        <v>2719</v>
      </c>
      <c r="F584" t="s">
        <v>3619</v>
      </c>
      <c r="G584">
        <v>836</v>
      </c>
      <c r="H584">
        <v>0</v>
      </c>
      <c r="I584">
        <v>1.69</v>
      </c>
      <c r="J584">
        <v>0</v>
      </c>
      <c r="K584">
        <v>1</v>
      </c>
      <c r="L584" t="s">
        <v>2721</v>
      </c>
      <c r="M584" t="s">
        <v>2722</v>
      </c>
      <c r="N584" t="s">
        <v>6775</v>
      </c>
      <c r="O584" t="s">
        <v>37</v>
      </c>
      <c r="P584" t="s">
        <v>38</v>
      </c>
      <c r="Q584" t="s">
        <v>39</v>
      </c>
      <c r="R584" t="s">
        <v>2723</v>
      </c>
      <c r="S584" t="s">
        <v>41</v>
      </c>
      <c r="T584" t="s">
        <v>42</v>
      </c>
      <c r="U584" t="s">
        <v>43</v>
      </c>
      <c r="V584" t="s">
        <v>2724</v>
      </c>
      <c r="W584" t="s">
        <v>3139</v>
      </c>
      <c r="X584" t="s">
        <v>3140</v>
      </c>
      <c r="Y584" t="s">
        <v>43</v>
      </c>
      <c r="Z584" t="s">
        <v>3107</v>
      </c>
      <c r="AA584" t="s">
        <v>43</v>
      </c>
      <c r="AB584" t="s">
        <v>2728</v>
      </c>
      <c r="AC584" s="4" t="e">
        <f>VLOOKUP(Table136[[#This Row],[Capacitance]],Values!A$13:B$50,2,0)</f>
        <v>#N/A</v>
      </c>
      <c r="AE584" s="4" t="str">
        <f>CONCATENATE(Table136[[#This Row],[Capacitance]],Table136[[#This Row],[Stock]])</f>
        <v>6.8ÂuF</v>
      </c>
    </row>
    <row r="585" spans="1:31" hidden="1">
      <c r="A585" t="s">
        <v>2715</v>
      </c>
      <c r="B585" t="s">
        <v>2716</v>
      </c>
      <c r="C585" t="s">
        <v>2783</v>
      </c>
      <c r="D585" t="s">
        <v>2784</v>
      </c>
      <c r="E585" t="s">
        <v>2719</v>
      </c>
      <c r="F585" t="s">
        <v>2785</v>
      </c>
      <c r="G585">
        <v>1993</v>
      </c>
      <c r="H585">
        <v>0</v>
      </c>
      <c r="I585">
        <v>0.34</v>
      </c>
      <c r="J585">
        <v>0</v>
      </c>
      <c r="K585">
        <v>1</v>
      </c>
      <c r="L585" t="s">
        <v>2721</v>
      </c>
      <c r="M585" t="s">
        <v>2722</v>
      </c>
      <c r="N585" t="s">
        <v>304</v>
      </c>
      <c r="O585" t="s">
        <v>72</v>
      </c>
      <c r="P585" t="s">
        <v>38</v>
      </c>
      <c r="Q585" t="s">
        <v>73</v>
      </c>
      <c r="R585" t="s">
        <v>2723</v>
      </c>
      <c r="S585" t="s">
        <v>41</v>
      </c>
      <c r="T585" t="s">
        <v>42</v>
      </c>
      <c r="U585" t="s">
        <v>43</v>
      </c>
      <c r="V585" t="s">
        <v>2724</v>
      </c>
      <c r="W585" t="s">
        <v>2725</v>
      </c>
      <c r="X585" t="s">
        <v>2726</v>
      </c>
      <c r="Y585" t="s">
        <v>43</v>
      </c>
      <c r="Z585" t="s">
        <v>2727</v>
      </c>
      <c r="AA585" t="s">
        <v>43</v>
      </c>
      <c r="AB585" t="s">
        <v>2728</v>
      </c>
      <c r="AC585" s="4" t="str">
        <f>VLOOKUP(Table136[[#This Row],[Capacitance]],Values!A$13:B$50,2,0)</f>
        <v>STOCK</v>
      </c>
      <c r="AE585" s="4" t="str">
        <f>CONCATENATE(Table136[[#This Row],[Capacitance]],Table136[[#This Row],[Stock]])</f>
        <v>2200pF</v>
      </c>
    </row>
    <row r="586" spans="1:31" hidden="1">
      <c r="A586" t="s">
        <v>2715</v>
      </c>
      <c r="B586" t="s">
        <v>2716</v>
      </c>
      <c r="C586" t="s">
        <v>2953</v>
      </c>
      <c r="D586" t="s">
        <v>2954</v>
      </c>
      <c r="E586" t="s">
        <v>2719</v>
      </c>
      <c r="F586" t="s">
        <v>2955</v>
      </c>
      <c r="G586">
        <v>802</v>
      </c>
      <c r="H586">
        <v>0</v>
      </c>
      <c r="I586">
        <v>0.28999999999999998</v>
      </c>
      <c r="J586">
        <v>0</v>
      </c>
      <c r="K586">
        <v>1</v>
      </c>
      <c r="L586" t="s">
        <v>2721</v>
      </c>
      <c r="M586" t="s">
        <v>2722</v>
      </c>
      <c r="N586" t="s">
        <v>1274</v>
      </c>
      <c r="O586" t="s">
        <v>1257</v>
      </c>
      <c r="P586" t="s">
        <v>38</v>
      </c>
      <c r="Q586" t="s">
        <v>73</v>
      </c>
      <c r="R586" t="s">
        <v>2723</v>
      </c>
      <c r="S586" t="s">
        <v>41</v>
      </c>
      <c r="T586" t="s">
        <v>42</v>
      </c>
      <c r="U586" t="s">
        <v>43</v>
      </c>
      <c r="V586" t="s">
        <v>2724</v>
      </c>
      <c r="W586" t="s">
        <v>2725</v>
      </c>
      <c r="X586" t="s">
        <v>2726</v>
      </c>
      <c r="Y586" t="s">
        <v>43</v>
      </c>
      <c r="Z586" t="s">
        <v>2727</v>
      </c>
      <c r="AA586" t="s">
        <v>43</v>
      </c>
      <c r="AB586" t="s">
        <v>2728</v>
      </c>
      <c r="AC586" s="4" t="e">
        <f>VLOOKUP(Table136[[#This Row],[Capacitance]],Values!A$13:B$50,2,0)</f>
        <v>#N/A</v>
      </c>
      <c r="AE586" s="4" t="str">
        <f>CONCATENATE(Table136[[#This Row],[Capacitance]],Table136[[#This Row],[Stock]])</f>
        <v>3pF</v>
      </c>
    </row>
    <row r="587" spans="1:31" hidden="1">
      <c r="A587" t="s">
        <v>2715</v>
      </c>
      <c r="B587" t="s">
        <v>2716</v>
      </c>
      <c r="C587" t="s">
        <v>2956</v>
      </c>
      <c r="D587" t="s">
        <v>2957</v>
      </c>
      <c r="E587" t="s">
        <v>2719</v>
      </c>
      <c r="F587" t="s">
        <v>2958</v>
      </c>
      <c r="G587">
        <v>939</v>
      </c>
      <c r="H587">
        <v>0</v>
      </c>
      <c r="I587">
        <v>0.3</v>
      </c>
      <c r="J587">
        <v>0</v>
      </c>
      <c r="K587">
        <v>1</v>
      </c>
      <c r="L587" t="s">
        <v>2721</v>
      </c>
      <c r="M587" t="s">
        <v>2722</v>
      </c>
      <c r="N587" t="s">
        <v>987</v>
      </c>
      <c r="O587" t="s">
        <v>72</v>
      </c>
      <c r="P587" t="s">
        <v>38</v>
      </c>
      <c r="Q587" t="s">
        <v>73</v>
      </c>
      <c r="R587" t="s">
        <v>2723</v>
      </c>
      <c r="S587" t="s">
        <v>41</v>
      </c>
      <c r="T587" t="s">
        <v>42</v>
      </c>
      <c r="U587" t="s">
        <v>43</v>
      </c>
      <c r="V587" t="s">
        <v>2724</v>
      </c>
      <c r="W587" t="s">
        <v>2725</v>
      </c>
      <c r="X587" t="s">
        <v>2726</v>
      </c>
      <c r="Y587" t="s">
        <v>43</v>
      </c>
      <c r="Z587" t="s">
        <v>2727</v>
      </c>
      <c r="AA587" t="s">
        <v>43</v>
      </c>
      <c r="AB587" t="s">
        <v>2728</v>
      </c>
      <c r="AC587" s="4" t="e">
        <f>VLOOKUP(Table136[[#This Row],[Capacitance]],Values!A$13:B$50,2,0)</f>
        <v>#N/A</v>
      </c>
      <c r="AE587" s="4" t="str">
        <f>CONCATENATE(Table136[[#This Row],[Capacitance]],Table136[[#This Row],[Stock]])</f>
        <v>39pF</v>
      </c>
    </row>
    <row r="588" spans="1:31" hidden="1">
      <c r="A588" t="s">
        <v>2715</v>
      </c>
      <c r="B588" t="s">
        <v>2716</v>
      </c>
      <c r="C588" t="s">
        <v>2959</v>
      </c>
      <c r="D588" t="s">
        <v>2960</v>
      </c>
      <c r="E588" t="s">
        <v>2719</v>
      </c>
      <c r="F588" t="s">
        <v>2961</v>
      </c>
      <c r="G588">
        <v>882</v>
      </c>
      <c r="H588">
        <v>0</v>
      </c>
      <c r="I588">
        <v>0.3</v>
      </c>
      <c r="J588">
        <v>0</v>
      </c>
      <c r="K588">
        <v>1</v>
      </c>
      <c r="L588" t="s">
        <v>2721</v>
      </c>
      <c r="M588" t="s">
        <v>2722</v>
      </c>
      <c r="N588" t="s">
        <v>1281</v>
      </c>
      <c r="O588" t="s">
        <v>1278</v>
      </c>
      <c r="P588" t="s">
        <v>38</v>
      </c>
      <c r="Q588" t="s">
        <v>73</v>
      </c>
      <c r="R588" t="s">
        <v>2723</v>
      </c>
      <c r="S588" t="s">
        <v>41</v>
      </c>
      <c r="T588" t="s">
        <v>42</v>
      </c>
      <c r="U588" t="s">
        <v>43</v>
      </c>
      <c r="V588" t="s">
        <v>2724</v>
      </c>
      <c r="W588" t="s">
        <v>2725</v>
      </c>
      <c r="X588" t="s">
        <v>2726</v>
      </c>
      <c r="Y588" t="s">
        <v>43</v>
      </c>
      <c r="Z588" t="s">
        <v>2727</v>
      </c>
      <c r="AA588" t="s">
        <v>43</v>
      </c>
      <c r="AB588" t="s">
        <v>2728</v>
      </c>
      <c r="AC588" s="4" t="e">
        <f>VLOOKUP(Table136[[#This Row],[Capacitance]],Values!A$13:B$50,2,0)</f>
        <v>#N/A</v>
      </c>
      <c r="AE588" s="4" t="str">
        <f>CONCATENATE(Table136[[#This Row],[Capacitance]],Table136[[#This Row],[Stock]])</f>
        <v>6pF</v>
      </c>
    </row>
    <row r="589" spans="1:31" hidden="1">
      <c r="A589" t="s">
        <v>2715</v>
      </c>
      <c r="B589" t="s">
        <v>2716</v>
      </c>
      <c r="C589" t="s">
        <v>4286</v>
      </c>
      <c r="D589" t="s">
        <v>4287</v>
      </c>
      <c r="E589" t="s">
        <v>2719</v>
      </c>
      <c r="F589" t="s">
        <v>2816</v>
      </c>
      <c r="G589">
        <v>844</v>
      </c>
      <c r="H589">
        <v>0</v>
      </c>
      <c r="I589">
        <v>0.3</v>
      </c>
      <c r="J589">
        <v>0</v>
      </c>
      <c r="K589">
        <v>1</v>
      </c>
      <c r="L589" t="s">
        <v>2721</v>
      </c>
      <c r="M589" t="s">
        <v>2722</v>
      </c>
      <c r="N589" t="s">
        <v>1285</v>
      </c>
      <c r="O589" t="s">
        <v>1278</v>
      </c>
      <c r="P589" t="s">
        <v>38</v>
      </c>
      <c r="Q589" t="s">
        <v>73</v>
      </c>
      <c r="R589" t="s">
        <v>2723</v>
      </c>
      <c r="S589" t="s">
        <v>41</v>
      </c>
      <c r="T589" t="s">
        <v>42</v>
      </c>
      <c r="U589" t="s">
        <v>43</v>
      </c>
      <c r="V589" t="s">
        <v>2724</v>
      </c>
      <c r="W589" t="s">
        <v>2725</v>
      </c>
      <c r="X589" t="s">
        <v>2726</v>
      </c>
      <c r="Y589" t="s">
        <v>43</v>
      </c>
      <c r="Z589" t="s">
        <v>3107</v>
      </c>
      <c r="AA589" t="s">
        <v>43</v>
      </c>
      <c r="AB589" t="s">
        <v>2728</v>
      </c>
      <c r="AC589" s="4" t="e">
        <f>VLOOKUP(Table136[[#This Row],[Capacitance]],Values!A$13:B$50,2,0)</f>
        <v>#N/A</v>
      </c>
      <c r="AE589" s="4" t="str">
        <f>CONCATENATE(Table136[[#This Row],[Capacitance]],Table136[[#This Row],[Stock]])</f>
        <v>9pF</v>
      </c>
    </row>
    <row r="590" spans="1:31" hidden="1">
      <c r="A590" t="s">
        <v>2715</v>
      </c>
      <c r="B590" t="s">
        <v>2716</v>
      </c>
      <c r="C590" t="s">
        <v>4288</v>
      </c>
      <c r="D590" t="s">
        <v>4289</v>
      </c>
      <c r="E590" t="s">
        <v>2719</v>
      </c>
      <c r="F590" t="s">
        <v>2749</v>
      </c>
      <c r="G590">
        <v>615</v>
      </c>
      <c r="H590">
        <v>0</v>
      </c>
      <c r="I590">
        <v>0.3</v>
      </c>
      <c r="J590">
        <v>0</v>
      </c>
      <c r="K590">
        <v>1</v>
      </c>
      <c r="L590" t="s">
        <v>2721</v>
      </c>
      <c r="M590" t="s">
        <v>2722</v>
      </c>
      <c r="N590" t="s">
        <v>1269</v>
      </c>
      <c r="O590" t="s">
        <v>1257</v>
      </c>
      <c r="P590" t="s">
        <v>38</v>
      </c>
      <c r="Q590" t="s">
        <v>73</v>
      </c>
      <c r="R590" t="s">
        <v>2723</v>
      </c>
      <c r="S590" t="s">
        <v>41</v>
      </c>
      <c r="T590" t="s">
        <v>42</v>
      </c>
      <c r="U590" t="s">
        <v>43</v>
      </c>
      <c r="V590" t="s">
        <v>2724</v>
      </c>
      <c r="W590" t="s">
        <v>2725</v>
      </c>
      <c r="X590" t="s">
        <v>2726</v>
      </c>
      <c r="Y590" t="s">
        <v>43</v>
      </c>
      <c r="Z590" t="s">
        <v>3107</v>
      </c>
      <c r="AA590" t="s">
        <v>43</v>
      </c>
      <c r="AB590" t="s">
        <v>2728</v>
      </c>
      <c r="AC590" s="4" t="e">
        <f>VLOOKUP(Table136[[#This Row],[Capacitance]],Values!A$13:B$50,2,0)</f>
        <v>#N/A</v>
      </c>
      <c r="AE590" s="4" t="str">
        <f>CONCATENATE(Table136[[#This Row],[Capacitance]],Table136[[#This Row],[Stock]])</f>
        <v>2pF</v>
      </c>
    </row>
    <row r="591" spans="1:31" hidden="1">
      <c r="A591" t="s">
        <v>2715</v>
      </c>
      <c r="B591" t="s">
        <v>2716</v>
      </c>
      <c r="C591" t="s">
        <v>2962</v>
      </c>
      <c r="D591" t="s">
        <v>2963</v>
      </c>
      <c r="E591" t="s">
        <v>2719</v>
      </c>
      <c r="F591" t="s">
        <v>2964</v>
      </c>
      <c r="G591">
        <v>528</v>
      </c>
      <c r="H591">
        <v>0</v>
      </c>
      <c r="I591">
        <v>0.3</v>
      </c>
      <c r="J591">
        <v>0</v>
      </c>
      <c r="K591">
        <v>1</v>
      </c>
      <c r="L591" t="s">
        <v>2721</v>
      </c>
      <c r="M591" t="s">
        <v>2722</v>
      </c>
      <c r="N591" t="s">
        <v>226</v>
      </c>
      <c r="O591" t="s">
        <v>72</v>
      </c>
      <c r="P591" t="s">
        <v>38</v>
      </c>
      <c r="Q591" t="s">
        <v>73</v>
      </c>
      <c r="R591" t="s">
        <v>2723</v>
      </c>
      <c r="S591" t="s">
        <v>41</v>
      </c>
      <c r="T591" t="s">
        <v>42</v>
      </c>
      <c r="U591" t="s">
        <v>43</v>
      </c>
      <c r="V591" t="s">
        <v>2724</v>
      </c>
      <c r="W591" t="s">
        <v>2725</v>
      </c>
      <c r="X591" t="s">
        <v>2726</v>
      </c>
      <c r="Y591" t="s">
        <v>43</v>
      </c>
      <c r="Z591" t="s">
        <v>2727</v>
      </c>
      <c r="AA591" t="s">
        <v>43</v>
      </c>
      <c r="AB591" t="s">
        <v>2728</v>
      </c>
      <c r="AC591" s="4" t="e">
        <f>VLOOKUP(Table136[[#This Row],[Capacitance]],Values!A$13:B$50,2,0)</f>
        <v>#N/A</v>
      </c>
      <c r="AE591" s="4" t="str">
        <f>CONCATENATE(Table136[[#This Row],[Capacitance]],Table136[[#This Row],[Stock]])</f>
        <v>150pF</v>
      </c>
    </row>
    <row r="592" spans="1:31" hidden="1">
      <c r="A592" t="s">
        <v>2715</v>
      </c>
      <c r="B592" t="s">
        <v>2716</v>
      </c>
      <c r="C592" t="s">
        <v>2965</v>
      </c>
      <c r="D592" t="s">
        <v>2966</v>
      </c>
      <c r="E592" t="s">
        <v>2719</v>
      </c>
      <c r="F592" t="s">
        <v>2967</v>
      </c>
      <c r="G592">
        <v>249</v>
      </c>
      <c r="H592">
        <v>0</v>
      </c>
      <c r="I592">
        <v>0.3</v>
      </c>
      <c r="J592">
        <v>0</v>
      </c>
      <c r="K592">
        <v>1</v>
      </c>
      <c r="L592" t="s">
        <v>2721</v>
      </c>
      <c r="M592" t="s">
        <v>2722</v>
      </c>
      <c r="N592" t="s">
        <v>1280</v>
      </c>
      <c r="O592" t="s">
        <v>1278</v>
      </c>
      <c r="P592" t="s">
        <v>38</v>
      </c>
      <c r="Q592" t="s">
        <v>73</v>
      </c>
      <c r="R592" t="s">
        <v>2723</v>
      </c>
      <c r="S592" t="s">
        <v>41</v>
      </c>
      <c r="T592" t="s">
        <v>42</v>
      </c>
      <c r="U592" t="s">
        <v>43</v>
      </c>
      <c r="V592" t="s">
        <v>2724</v>
      </c>
      <c r="W592" t="s">
        <v>2725</v>
      </c>
      <c r="X592" t="s">
        <v>2726</v>
      </c>
      <c r="Y592" t="s">
        <v>43</v>
      </c>
      <c r="Z592" t="s">
        <v>2727</v>
      </c>
      <c r="AA592" t="s">
        <v>43</v>
      </c>
      <c r="AB592" t="s">
        <v>2728</v>
      </c>
      <c r="AC592" s="4" t="e">
        <f>VLOOKUP(Table136[[#This Row],[Capacitance]],Values!A$13:B$50,2,0)</f>
        <v>#N/A</v>
      </c>
      <c r="AE592" s="4" t="str">
        <f>CONCATENATE(Table136[[#This Row],[Capacitance]],Table136[[#This Row],[Stock]])</f>
        <v>6.8pF</v>
      </c>
    </row>
    <row r="593" spans="1:31" hidden="1">
      <c r="A593" t="s">
        <v>2715</v>
      </c>
      <c r="B593" t="s">
        <v>2716</v>
      </c>
      <c r="C593" t="s">
        <v>3365</v>
      </c>
      <c r="D593" t="s">
        <v>3366</v>
      </c>
      <c r="E593" t="s">
        <v>2719</v>
      </c>
      <c r="F593" t="s">
        <v>2785</v>
      </c>
      <c r="G593">
        <v>7779</v>
      </c>
      <c r="H593">
        <v>0</v>
      </c>
      <c r="I593">
        <v>0.35</v>
      </c>
      <c r="J593">
        <v>0</v>
      </c>
      <c r="K593">
        <v>1</v>
      </c>
      <c r="L593" t="s">
        <v>2721</v>
      </c>
      <c r="M593" t="s">
        <v>2722</v>
      </c>
      <c r="N593" t="s">
        <v>304</v>
      </c>
      <c r="O593" t="s">
        <v>72</v>
      </c>
      <c r="P593" t="s">
        <v>38</v>
      </c>
      <c r="Q593" t="s">
        <v>73</v>
      </c>
      <c r="R593" t="s">
        <v>2723</v>
      </c>
      <c r="S593" t="s">
        <v>41</v>
      </c>
      <c r="T593" t="s">
        <v>42</v>
      </c>
      <c r="U593" t="s">
        <v>43</v>
      </c>
      <c r="V593" t="s">
        <v>2724</v>
      </c>
      <c r="W593" t="s">
        <v>2725</v>
      </c>
      <c r="X593" t="s">
        <v>2726</v>
      </c>
      <c r="Y593" t="s">
        <v>43</v>
      </c>
      <c r="Z593" t="s">
        <v>3107</v>
      </c>
      <c r="AA593" t="s">
        <v>43</v>
      </c>
      <c r="AB593" t="s">
        <v>2728</v>
      </c>
      <c r="AC593" s="4" t="str">
        <f>VLOOKUP(Table136[[#This Row],[Capacitance]],Values!A$13:B$50,2,0)</f>
        <v>STOCK</v>
      </c>
      <c r="AE593" s="4" t="str">
        <f>CONCATENATE(Table136[[#This Row],[Capacitance]],Table136[[#This Row],[Stock]])</f>
        <v>2200pF</v>
      </c>
    </row>
    <row r="594" spans="1:31" hidden="1">
      <c r="A594" t="s">
        <v>2793</v>
      </c>
      <c r="B594" t="s">
        <v>2789</v>
      </c>
      <c r="C594" t="s">
        <v>3664</v>
      </c>
      <c r="D594" t="s">
        <v>3665</v>
      </c>
      <c r="E594" t="s">
        <v>2719</v>
      </c>
      <c r="F594" t="s">
        <v>3666</v>
      </c>
      <c r="G594">
        <v>1317</v>
      </c>
      <c r="H594">
        <v>0</v>
      </c>
      <c r="I594">
        <v>0.32</v>
      </c>
      <c r="J594">
        <v>0</v>
      </c>
      <c r="K594">
        <v>1</v>
      </c>
      <c r="L594" t="s">
        <v>2721</v>
      </c>
      <c r="M594" t="s">
        <v>2722</v>
      </c>
      <c r="N594" t="s">
        <v>304</v>
      </c>
      <c r="O594" t="s">
        <v>37</v>
      </c>
      <c r="P594" t="s">
        <v>287</v>
      </c>
      <c r="Q594" t="s">
        <v>39</v>
      </c>
      <c r="R594" t="s">
        <v>2723</v>
      </c>
      <c r="S594" t="s">
        <v>41</v>
      </c>
      <c r="T594" t="s">
        <v>42</v>
      </c>
      <c r="U594" t="s">
        <v>43</v>
      </c>
      <c r="V594" t="s">
        <v>2724</v>
      </c>
      <c r="W594" t="s">
        <v>2792</v>
      </c>
      <c r="X594" t="s">
        <v>2726</v>
      </c>
      <c r="Y594" t="s">
        <v>43</v>
      </c>
      <c r="Z594" t="s">
        <v>3107</v>
      </c>
      <c r="AA594" t="s">
        <v>43</v>
      </c>
      <c r="AB594" t="s">
        <v>2728</v>
      </c>
      <c r="AC594" s="4" t="str">
        <f>VLOOKUP(Table136[[#This Row],[Capacitance]],Values!A$13:B$50,2,0)</f>
        <v>STOCK</v>
      </c>
      <c r="AE594" s="4" t="str">
        <f>CONCATENATE(Table136[[#This Row],[Capacitance]],Table136[[#This Row],[Stock]])</f>
        <v>2200pF</v>
      </c>
    </row>
    <row r="595" spans="1:31" hidden="1">
      <c r="A595" t="s">
        <v>2715</v>
      </c>
      <c r="B595" t="s">
        <v>2716</v>
      </c>
      <c r="C595" t="s">
        <v>4294</v>
      </c>
      <c r="D595" t="s">
        <v>4295</v>
      </c>
      <c r="E595" t="s">
        <v>2719</v>
      </c>
      <c r="F595" t="s">
        <v>3292</v>
      </c>
      <c r="G595">
        <v>467</v>
      </c>
      <c r="H595">
        <v>0</v>
      </c>
      <c r="I595">
        <v>0.32</v>
      </c>
      <c r="J595">
        <v>0</v>
      </c>
      <c r="K595">
        <v>1</v>
      </c>
      <c r="L595" t="s">
        <v>2721</v>
      </c>
      <c r="M595" t="s">
        <v>2722</v>
      </c>
      <c r="N595" t="s">
        <v>6766</v>
      </c>
      <c r="O595" t="s">
        <v>37</v>
      </c>
      <c r="P595" t="s">
        <v>64</v>
      </c>
      <c r="Q595" t="s">
        <v>54</v>
      </c>
      <c r="R595" t="s">
        <v>2723</v>
      </c>
      <c r="S595" t="s">
        <v>55</v>
      </c>
      <c r="T595" t="s">
        <v>42</v>
      </c>
      <c r="U595" t="s">
        <v>43</v>
      </c>
      <c r="V595" t="s">
        <v>2724</v>
      </c>
      <c r="W595" t="s">
        <v>2725</v>
      </c>
      <c r="X595" t="s">
        <v>2726</v>
      </c>
      <c r="Y595" t="s">
        <v>43</v>
      </c>
      <c r="Z595" t="s">
        <v>2727</v>
      </c>
      <c r="AA595" t="s">
        <v>43</v>
      </c>
      <c r="AB595" t="s">
        <v>2728</v>
      </c>
      <c r="AC595" s="4" t="e">
        <f>VLOOKUP(Table136[[#This Row],[Capacitance]],Values!A$13:B$50,2,0)</f>
        <v>#N/A</v>
      </c>
      <c r="AE595" s="4" t="str">
        <f>CONCATENATE(Table136[[#This Row],[Capacitance]],Table136[[#This Row],[Stock]])</f>
        <v>0.47ÂuF</v>
      </c>
    </row>
    <row r="596" spans="1:31" hidden="1">
      <c r="A596" t="s">
        <v>2715</v>
      </c>
      <c r="B596" t="s">
        <v>2716</v>
      </c>
      <c r="C596" t="s">
        <v>2968</v>
      </c>
      <c r="D596" t="s">
        <v>2969</v>
      </c>
      <c r="E596" t="s">
        <v>2719</v>
      </c>
      <c r="F596" t="s">
        <v>2921</v>
      </c>
      <c r="G596">
        <v>329</v>
      </c>
      <c r="H596">
        <v>0</v>
      </c>
      <c r="I596">
        <v>0.32</v>
      </c>
      <c r="J596">
        <v>0</v>
      </c>
      <c r="K596">
        <v>1</v>
      </c>
      <c r="L596" t="s">
        <v>2721</v>
      </c>
      <c r="M596" t="s">
        <v>2722</v>
      </c>
      <c r="N596" t="s">
        <v>95</v>
      </c>
      <c r="O596" t="s">
        <v>72</v>
      </c>
      <c r="P596" t="s">
        <v>38</v>
      </c>
      <c r="Q596" t="s">
        <v>73</v>
      </c>
      <c r="R596" t="s">
        <v>2723</v>
      </c>
      <c r="S596" t="s">
        <v>41</v>
      </c>
      <c r="T596" t="s">
        <v>42</v>
      </c>
      <c r="U596" t="s">
        <v>43</v>
      </c>
      <c r="V596" t="s">
        <v>2724</v>
      </c>
      <c r="W596" t="s">
        <v>2725</v>
      </c>
      <c r="X596" t="s">
        <v>2726</v>
      </c>
      <c r="Y596" t="s">
        <v>43</v>
      </c>
      <c r="Z596" t="s">
        <v>2727</v>
      </c>
      <c r="AA596" t="s">
        <v>43</v>
      </c>
      <c r="AB596" t="s">
        <v>2728</v>
      </c>
      <c r="AC596" s="4" t="e">
        <f>VLOOKUP(Table136[[#This Row],[Capacitance]],Values!A$13:B$50,2,0)</f>
        <v>#N/A</v>
      </c>
      <c r="AE596" s="4" t="str">
        <f>CONCATENATE(Table136[[#This Row],[Capacitance]],Table136[[#This Row],[Stock]])</f>
        <v>6800pF</v>
      </c>
    </row>
    <row r="597" spans="1:31" hidden="1">
      <c r="A597" t="s">
        <v>2793</v>
      </c>
      <c r="B597" t="s">
        <v>2789</v>
      </c>
      <c r="C597" t="s">
        <v>3432</v>
      </c>
      <c r="D597" t="s">
        <v>3433</v>
      </c>
      <c r="E597" t="s">
        <v>2719</v>
      </c>
      <c r="F597" t="s">
        <v>2866</v>
      </c>
      <c r="G597">
        <v>3141</v>
      </c>
      <c r="H597">
        <v>0</v>
      </c>
      <c r="I597">
        <v>0.41</v>
      </c>
      <c r="J597">
        <v>0</v>
      </c>
      <c r="K597">
        <v>1</v>
      </c>
      <c r="L597" t="s">
        <v>2721</v>
      </c>
      <c r="M597" t="s">
        <v>2722</v>
      </c>
      <c r="N597" t="s">
        <v>198</v>
      </c>
      <c r="O597" t="s">
        <v>72</v>
      </c>
      <c r="P597" t="s">
        <v>287</v>
      </c>
      <c r="Q597" t="s">
        <v>73</v>
      </c>
      <c r="R597" t="s">
        <v>2723</v>
      </c>
      <c r="S597" t="s">
        <v>41</v>
      </c>
      <c r="T597" t="s">
        <v>42</v>
      </c>
      <c r="U597" t="s">
        <v>43</v>
      </c>
      <c r="V597" t="s">
        <v>2724</v>
      </c>
      <c r="W597" t="s">
        <v>2792</v>
      </c>
      <c r="X597" t="s">
        <v>2726</v>
      </c>
      <c r="Y597" t="s">
        <v>43</v>
      </c>
      <c r="Z597" t="s">
        <v>3107</v>
      </c>
      <c r="AA597" t="s">
        <v>43</v>
      </c>
      <c r="AB597" t="s">
        <v>2728</v>
      </c>
      <c r="AC597" s="4" t="str">
        <f>VLOOKUP(Table136[[#This Row],[Capacitance]],Values!A$13:B$50,2,0)</f>
        <v>STOCK</v>
      </c>
      <c r="AD597" t="s">
        <v>1247</v>
      </c>
      <c r="AE597" s="4" t="str">
        <f>CONCATENATE(Table136[[#This Row],[Capacitance]],Table136[[#This Row],[Stock]])</f>
        <v>1000pFSTOCK</v>
      </c>
    </row>
    <row r="598" spans="1:31" hidden="1">
      <c r="A598" t="s">
        <v>2793</v>
      </c>
      <c r="B598" t="s">
        <v>2789</v>
      </c>
      <c r="C598" t="s">
        <v>3441</v>
      </c>
      <c r="D598" t="s">
        <v>3442</v>
      </c>
      <c r="E598" t="s">
        <v>2719</v>
      </c>
      <c r="F598" t="s">
        <v>2903</v>
      </c>
      <c r="G598">
        <v>2413</v>
      </c>
      <c r="H598">
        <v>0</v>
      </c>
      <c r="I598">
        <v>0.41</v>
      </c>
      <c r="J598">
        <v>0</v>
      </c>
      <c r="K598">
        <v>1</v>
      </c>
      <c r="L598" t="s">
        <v>2721</v>
      </c>
      <c r="M598" t="s">
        <v>2722</v>
      </c>
      <c r="N598" t="s">
        <v>304</v>
      </c>
      <c r="O598" t="s">
        <v>72</v>
      </c>
      <c r="P598" t="s">
        <v>178</v>
      </c>
      <c r="Q598" t="s">
        <v>73</v>
      </c>
      <c r="R598" t="s">
        <v>2723</v>
      </c>
      <c r="S598" t="s">
        <v>41</v>
      </c>
      <c r="T598" t="s">
        <v>42</v>
      </c>
      <c r="U598" t="s">
        <v>43</v>
      </c>
      <c r="V598" t="s">
        <v>2724</v>
      </c>
      <c r="W598" t="s">
        <v>2792</v>
      </c>
      <c r="X598" t="s">
        <v>2726</v>
      </c>
      <c r="Y598" t="s">
        <v>43</v>
      </c>
      <c r="Z598" t="s">
        <v>3107</v>
      </c>
      <c r="AA598" t="s">
        <v>43</v>
      </c>
      <c r="AB598" t="s">
        <v>2728</v>
      </c>
      <c r="AC598" s="4" t="str">
        <f>VLOOKUP(Table136[[#This Row],[Capacitance]],Values!A$13:B$50,2,0)</f>
        <v>STOCK</v>
      </c>
      <c r="AE598" s="4" t="str">
        <f>CONCATENATE(Table136[[#This Row],[Capacitance]],Table136[[#This Row],[Stock]])</f>
        <v>2200pF</v>
      </c>
    </row>
    <row r="599" spans="1:31" hidden="1">
      <c r="A599" t="s">
        <v>2793</v>
      </c>
      <c r="B599" t="s">
        <v>2789</v>
      </c>
      <c r="C599" t="s">
        <v>2901</v>
      </c>
      <c r="D599" t="s">
        <v>2902</v>
      </c>
      <c r="E599" t="s">
        <v>2719</v>
      </c>
      <c r="F599" t="s">
        <v>2903</v>
      </c>
      <c r="G599">
        <v>1181</v>
      </c>
      <c r="H599">
        <v>0</v>
      </c>
      <c r="I599">
        <v>0.41</v>
      </c>
      <c r="J599">
        <v>0</v>
      </c>
      <c r="K599">
        <v>1</v>
      </c>
      <c r="L599" t="s">
        <v>2721</v>
      </c>
      <c r="M599" t="s">
        <v>2722</v>
      </c>
      <c r="N599" t="s">
        <v>304</v>
      </c>
      <c r="O599" t="s">
        <v>72</v>
      </c>
      <c r="P599" t="s">
        <v>178</v>
      </c>
      <c r="Q599" t="s">
        <v>73</v>
      </c>
      <c r="R599" t="s">
        <v>2723</v>
      </c>
      <c r="S599" t="s">
        <v>41</v>
      </c>
      <c r="T599" t="s">
        <v>42</v>
      </c>
      <c r="U599" t="s">
        <v>43</v>
      </c>
      <c r="V599" t="s">
        <v>2724</v>
      </c>
      <c r="W599" t="s">
        <v>2792</v>
      </c>
      <c r="X599" t="s">
        <v>2726</v>
      </c>
      <c r="Y599" t="s">
        <v>43</v>
      </c>
      <c r="Z599" t="s">
        <v>2727</v>
      </c>
      <c r="AA599" t="s">
        <v>43</v>
      </c>
      <c r="AB599" t="s">
        <v>2728</v>
      </c>
      <c r="AC599" s="4" t="str">
        <f>VLOOKUP(Table136[[#This Row],[Capacitance]],Values!A$13:B$50,2,0)</f>
        <v>STOCK</v>
      </c>
      <c r="AE599" s="4" t="str">
        <f>CONCATENATE(Table136[[#This Row],[Capacitance]],Table136[[#This Row],[Stock]])</f>
        <v>2200pF</v>
      </c>
    </row>
    <row r="600" spans="1:31" hidden="1">
      <c r="A600" t="s">
        <v>2715</v>
      </c>
      <c r="B600" t="s">
        <v>2716</v>
      </c>
      <c r="C600" t="s">
        <v>4303</v>
      </c>
      <c r="D600" t="s">
        <v>4304</v>
      </c>
      <c r="E600" t="s">
        <v>2719</v>
      </c>
      <c r="F600" t="s">
        <v>2894</v>
      </c>
      <c r="G600">
        <v>951</v>
      </c>
      <c r="H600">
        <v>0</v>
      </c>
      <c r="I600">
        <v>0.33</v>
      </c>
      <c r="J600">
        <v>0</v>
      </c>
      <c r="K600">
        <v>1</v>
      </c>
      <c r="L600" t="s">
        <v>2721</v>
      </c>
      <c r="M600" t="s">
        <v>2722</v>
      </c>
      <c r="N600" t="s">
        <v>430</v>
      </c>
      <c r="O600" t="s">
        <v>72</v>
      </c>
      <c r="P600" t="s">
        <v>38</v>
      </c>
      <c r="Q600" t="s">
        <v>73</v>
      </c>
      <c r="R600" t="s">
        <v>2723</v>
      </c>
      <c r="S600" t="s">
        <v>41</v>
      </c>
      <c r="T600" t="s">
        <v>42</v>
      </c>
      <c r="U600" t="s">
        <v>43</v>
      </c>
      <c r="V600" t="s">
        <v>2724</v>
      </c>
      <c r="W600" t="s">
        <v>2725</v>
      </c>
      <c r="X600" t="s">
        <v>2726</v>
      </c>
      <c r="Y600" t="s">
        <v>43</v>
      </c>
      <c r="Z600" t="s">
        <v>3107</v>
      </c>
      <c r="AA600" t="s">
        <v>43</v>
      </c>
      <c r="AB600" t="s">
        <v>2728</v>
      </c>
      <c r="AC600" s="4" t="e">
        <f>VLOOKUP(Table136[[#This Row],[Capacitance]],Values!A$13:B$50,2,0)</f>
        <v>#N/A</v>
      </c>
      <c r="AE600" s="4" t="str">
        <f>CONCATENATE(Table136[[#This Row],[Capacitance]],Table136[[#This Row],[Stock]])</f>
        <v>5600pF</v>
      </c>
    </row>
    <row r="601" spans="1:31" hidden="1">
      <c r="A601" t="s">
        <v>2793</v>
      </c>
      <c r="B601" t="s">
        <v>2789</v>
      </c>
      <c r="C601" t="s">
        <v>4517</v>
      </c>
      <c r="D601" t="s">
        <v>4518</v>
      </c>
      <c r="E601" t="s">
        <v>2719</v>
      </c>
      <c r="F601" t="s">
        <v>4519</v>
      </c>
      <c r="G601">
        <v>289</v>
      </c>
      <c r="H601">
        <v>0</v>
      </c>
      <c r="I601">
        <v>0.32</v>
      </c>
      <c r="J601">
        <v>0</v>
      </c>
      <c r="K601">
        <v>1</v>
      </c>
      <c r="L601" t="s">
        <v>2721</v>
      </c>
      <c r="M601" t="s">
        <v>2722</v>
      </c>
      <c r="N601" t="s">
        <v>304</v>
      </c>
      <c r="O601" t="s">
        <v>37</v>
      </c>
      <c r="P601" t="s">
        <v>178</v>
      </c>
      <c r="Q601" t="s">
        <v>39</v>
      </c>
      <c r="R601" t="s">
        <v>2723</v>
      </c>
      <c r="S601" t="s">
        <v>41</v>
      </c>
      <c r="T601" t="s">
        <v>42</v>
      </c>
      <c r="U601" t="s">
        <v>43</v>
      </c>
      <c r="V601" t="s">
        <v>2724</v>
      </c>
      <c r="W601" t="s">
        <v>2792</v>
      </c>
      <c r="X601" t="s">
        <v>2726</v>
      </c>
      <c r="Y601" t="s">
        <v>43</v>
      </c>
      <c r="Z601" t="s">
        <v>2727</v>
      </c>
      <c r="AA601" t="s">
        <v>43</v>
      </c>
      <c r="AB601" t="s">
        <v>2728</v>
      </c>
      <c r="AC601" s="4" t="str">
        <f>VLOOKUP(Table136[[#This Row],[Capacitance]],Values!A$13:B$50,2,0)</f>
        <v>STOCK</v>
      </c>
      <c r="AE601" s="4" t="str">
        <f>CONCATENATE(Table136[[#This Row],[Capacitance]],Table136[[#This Row],[Stock]])</f>
        <v>2200pF</v>
      </c>
    </row>
    <row r="602" spans="1:31" hidden="1">
      <c r="A602" t="s">
        <v>2793</v>
      </c>
      <c r="B602" t="s">
        <v>2716</v>
      </c>
      <c r="C602" t="s">
        <v>4604</v>
      </c>
      <c r="D602" t="s">
        <v>4605</v>
      </c>
      <c r="E602" t="s">
        <v>2719</v>
      </c>
      <c r="F602" t="s">
        <v>4519</v>
      </c>
      <c r="G602">
        <v>0</v>
      </c>
      <c r="H602">
        <v>0</v>
      </c>
      <c r="I602">
        <v>7.7780000000000002E-2</v>
      </c>
      <c r="J602">
        <v>0</v>
      </c>
      <c r="K602">
        <v>2000</v>
      </c>
      <c r="L602" t="s">
        <v>2721</v>
      </c>
      <c r="M602" t="s">
        <v>2722</v>
      </c>
      <c r="N602" t="s">
        <v>304</v>
      </c>
      <c r="O602" t="s">
        <v>37</v>
      </c>
      <c r="P602" t="s">
        <v>178</v>
      </c>
      <c r="Q602" t="s">
        <v>39</v>
      </c>
      <c r="R602" t="s">
        <v>2723</v>
      </c>
      <c r="S602" t="s">
        <v>41</v>
      </c>
      <c r="T602" t="s">
        <v>42</v>
      </c>
      <c r="U602" t="s">
        <v>43</v>
      </c>
      <c r="V602" t="s">
        <v>2724</v>
      </c>
      <c r="W602" t="s">
        <v>2725</v>
      </c>
      <c r="X602" t="s">
        <v>2726</v>
      </c>
      <c r="Y602" t="s">
        <v>43</v>
      </c>
      <c r="Z602" t="s">
        <v>2727</v>
      </c>
      <c r="AA602" t="s">
        <v>43</v>
      </c>
      <c r="AB602" t="s">
        <v>2728</v>
      </c>
      <c r="AC602" s="4" t="str">
        <f>VLOOKUP(Table136[[#This Row],[Capacitance]],Values!A$13:B$50,2,0)</f>
        <v>STOCK</v>
      </c>
      <c r="AE602" s="4" t="str">
        <f>CONCATENATE(Table136[[#This Row],[Capacitance]],Table136[[#This Row],[Stock]])</f>
        <v>2200pF</v>
      </c>
    </row>
    <row r="603" spans="1:31" hidden="1">
      <c r="A603" t="s">
        <v>2715</v>
      </c>
      <c r="B603" t="s">
        <v>2716</v>
      </c>
      <c r="C603" t="s">
        <v>4309</v>
      </c>
      <c r="D603" t="s">
        <v>4310</v>
      </c>
      <c r="E603" t="s">
        <v>2719</v>
      </c>
      <c r="F603" t="s">
        <v>4216</v>
      </c>
      <c r="G603">
        <v>696</v>
      </c>
      <c r="H603">
        <v>0</v>
      </c>
      <c r="I603">
        <v>0.33</v>
      </c>
      <c r="J603">
        <v>0</v>
      </c>
      <c r="K603">
        <v>1</v>
      </c>
      <c r="L603" t="s">
        <v>2721</v>
      </c>
      <c r="M603" t="s">
        <v>2722</v>
      </c>
      <c r="N603" t="s">
        <v>6763</v>
      </c>
      <c r="O603" t="s">
        <v>37</v>
      </c>
      <c r="P603" t="s">
        <v>38</v>
      </c>
      <c r="Q603" t="s">
        <v>39</v>
      </c>
      <c r="R603" t="s">
        <v>2723</v>
      </c>
      <c r="S603" t="s">
        <v>41</v>
      </c>
      <c r="T603" t="s">
        <v>42</v>
      </c>
      <c r="U603" t="s">
        <v>43</v>
      </c>
      <c r="V603" t="s">
        <v>2724</v>
      </c>
      <c r="W603" t="s">
        <v>2725</v>
      </c>
      <c r="X603" t="s">
        <v>2726</v>
      </c>
      <c r="Y603" t="s">
        <v>43</v>
      </c>
      <c r="Z603" t="s">
        <v>2727</v>
      </c>
      <c r="AA603" t="s">
        <v>43</v>
      </c>
      <c r="AB603" t="s">
        <v>2728</v>
      </c>
      <c r="AC603" s="4" t="e">
        <f>VLOOKUP(Table136[[#This Row],[Capacitance]],Values!A$13:B$50,2,0)</f>
        <v>#N/A</v>
      </c>
      <c r="AE603" s="4" t="str">
        <f>CONCATENATE(Table136[[#This Row],[Capacitance]],Table136[[#This Row],[Stock]])</f>
        <v>0.15ÂuF</v>
      </c>
    </row>
    <row r="604" spans="1:31" hidden="1">
      <c r="A604" t="s">
        <v>2793</v>
      </c>
      <c r="B604" t="s">
        <v>2789</v>
      </c>
      <c r="C604" t="s">
        <v>2970</v>
      </c>
      <c r="D604" t="s">
        <v>2971</v>
      </c>
      <c r="E604" t="s">
        <v>2719</v>
      </c>
      <c r="F604" t="s">
        <v>2972</v>
      </c>
      <c r="G604">
        <v>692</v>
      </c>
      <c r="H604">
        <v>0</v>
      </c>
      <c r="I604">
        <v>0.33</v>
      </c>
      <c r="J604">
        <v>0</v>
      </c>
      <c r="K604">
        <v>1</v>
      </c>
      <c r="L604" t="s">
        <v>2721</v>
      </c>
      <c r="M604" t="s">
        <v>2722</v>
      </c>
      <c r="N604" t="s">
        <v>282</v>
      </c>
      <c r="O604" t="s">
        <v>72</v>
      </c>
      <c r="P604" t="s">
        <v>178</v>
      </c>
      <c r="Q604" t="s">
        <v>73</v>
      </c>
      <c r="R604" t="s">
        <v>2723</v>
      </c>
      <c r="S604" t="s">
        <v>41</v>
      </c>
      <c r="T604" t="s">
        <v>42</v>
      </c>
      <c r="U604" t="s">
        <v>43</v>
      </c>
      <c r="V604" t="s">
        <v>2724</v>
      </c>
      <c r="W604" t="s">
        <v>2792</v>
      </c>
      <c r="X604" t="s">
        <v>2726</v>
      </c>
      <c r="Y604" t="s">
        <v>43</v>
      </c>
      <c r="Z604" t="s">
        <v>2727</v>
      </c>
      <c r="AA604" t="s">
        <v>43</v>
      </c>
      <c r="AB604" t="s">
        <v>2728</v>
      </c>
      <c r="AC604" s="4" t="e">
        <f>VLOOKUP(Table136[[#This Row],[Capacitance]],Values!A$13:B$50,2,0)</f>
        <v>#N/A</v>
      </c>
      <c r="AE604" s="4" t="str">
        <f>CONCATENATE(Table136[[#This Row],[Capacitance]],Table136[[#This Row],[Stock]])</f>
        <v>1200pF</v>
      </c>
    </row>
    <row r="605" spans="1:31" hidden="1">
      <c r="A605" t="s">
        <v>2793</v>
      </c>
      <c r="B605" t="s">
        <v>2789</v>
      </c>
      <c r="C605" t="s">
        <v>4616</v>
      </c>
      <c r="D605" t="s">
        <v>4617</v>
      </c>
      <c r="E605" t="s">
        <v>2719</v>
      </c>
      <c r="F605" t="s">
        <v>4519</v>
      </c>
      <c r="G605">
        <v>0</v>
      </c>
      <c r="H605">
        <v>0</v>
      </c>
      <c r="I605">
        <v>7.9990000000000006E-2</v>
      </c>
      <c r="J605">
        <v>0</v>
      </c>
      <c r="K605">
        <v>2000</v>
      </c>
      <c r="L605" t="s">
        <v>2721</v>
      </c>
      <c r="M605" t="s">
        <v>2722</v>
      </c>
      <c r="N605" t="s">
        <v>304</v>
      </c>
      <c r="O605" t="s">
        <v>37</v>
      </c>
      <c r="P605" t="s">
        <v>178</v>
      </c>
      <c r="Q605" t="s">
        <v>39</v>
      </c>
      <c r="R605" t="s">
        <v>2723</v>
      </c>
      <c r="S605" t="s">
        <v>41</v>
      </c>
      <c r="T605" t="s">
        <v>42</v>
      </c>
      <c r="U605" t="s">
        <v>43</v>
      </c>
      <c r="V605" t="s">
        <v>2724</v>
      </c>
      <c r="W605" t="s">
        <v>2792</v>
      </c>
      <c r="X605" t="s">
        <v>2726</v>
      </c>
      <c r="Y605" t="s">
        <v>43</v>
      </c>
      <c r="Z605" t="s">
        <v>3107</v>
      </c>
      <c r="AA605" t="s">
        <v>43</v>
      </c>
      <c r="AB605" t="s">
        <v>2728</v>
      </c>
      <c r="AC605" s="4" t="str">
        <f>VLOOKUP(Table136[[#This Row],[Capacitance]],Values!A$13:B$50,2,0)</f>
        <v>STOCK</v>
      </c>
      <c r="AE605" s="4" t="str">
        <f>CONCATENATE(Table136[[#This Row],[Capacitance]],Table136[[#This Row],[Stock]])</f>
        <v>2200pF</v>
      </c>
    </row>
    <row r="606" spans="1:31" hidden="1">
      <c r="A606" t="s">
        <v>2793</v>
      </c>
      <c r="B606" t="s">
        <v>2794</v>
      </c>
      <c r="C606" t="s">
        <v>4643</v>
      </c>
      <c r="D606" t="s">
        <v>4644</v>
      </c>
      <c r="E606" t="s">
        <v>2719</v>
      </c>
      <c r="F606" t="s">
        <v>4645</v>
      </c>
      <c r="G606">
        <v>0</v>
      </c>
      <c r="H606">
        <v>0</v>
      </c>
      <c r="I606">
        <v>0.12001000000000001</v>
      </c>
      <c r="J606">
        <v>0</v>
      </c>
      <c r="K606">
        <v>2000</v>
      </c>
      <c r="L606" t="s">
        <v>2721</v>
      </c>
      <c r="M606" t="s">
        <v>2722</v>
      </c>
      <c r="N606" t="s">
        <v>304</v>
      </c>
      <c r="O606" t="s">
        <v>72</v>
      </c>
      <c r="P606" t="s">
        <v>3113</v>
      </c>
      <c r="Q606" t="s">
        <v>73</v>
      </c>
      <c r="R606" t="s">
        <v>2723</v>
      </c>
      <c r="S606" t="s">
        <v>41</v>
      </c>
      <c r="T606" t="s">
        <v>42</v>
      </c>
      <c r="U606" t="s">
        <v>43</v>
      </c>
      <c r="V606" t="s">
        <v>2724</v>
      </c>
      <c r="W606" t="s">
        <v>2798</v>
      </c>
      <c r="X606" t="s">
        <v>2799</v>
      </c>
      <c r="Y606" t="s">
        <v>43</v>
      </c>
      <c r="Z606" t="s">
        <v>3107</v>
      </c>
      <c r="AA606" t="s">
        <v>43</v>
      </c>
      <c r="AB606" t="s">
        <v>2728</v>
      </c>
      <c r="AC606" s="4" t="str">
        <f>VLOOKUP(Table136[[#This Row],[Capacitance]],Values!A$13:B$50,2,0)</f>
        <v>STOCK</v>
      </c>
      <c r="AE606" s="4" t="str">
        <f>CONCATENATE(Table136[[#This Row],[Capacitance]],Table136[[#This Row],[Stock]])</f>
        <v>2200pF</v>
      </c>
    </row>
    <row r="607" spans="1:31" hidden="1">
      <c r="A607" t="s">
        <v>2715</v>
      </c>
      <c r="B607" t="s">
        <v>2716</v>
      </c>
      <c r="C607" t="s">
        <v>4315</v>
      </c>
      <c r="D607" t="s">
        <v>4316</v>
      </c>
      <c r="E607" t="s">
        <v>2719</v>
      </c>
      <c r="F607" t="s">
        <v>3971</v>
      </c>
      <c r="G607">
        <v>923</v>
      </c>
      <c r="H607">
        <v>0</v>
      </c>
      <c r="I607">
        <v>0.34</v>
      </c>
      <c r="J607">
        <v>0</v>
      </c>
      <c r="K607">
        <v>1</v>
      </c>
      <c r="L607" t="s">
        <v>2721</v>
      </c>
      <c r="M607" t="s">
        <v>2722</v>
      </c>
      <c r="N607" t="s">
        <v>6768</v>
      </c>
      <c r="O607" t="s">
        <v>37</v>
      </c>
      <c r="P607" t="s">
        <v>83</v>
      </c>
      <c r="Q607" t="s">
        <v>54</v>
      </c>
      <c r="R607" t="s">
        <v>2723</v>
      </c>
      <c r="S607" t="s">
        <v>55</v>
      </c>
      <c r="T607" t="s">
        <v>42</v>
      </c>
      <c r="U607" t="s">
        <v>43</v>
      </c>
      <c r="V607" t="s">
        <v>2724</v>
      </c>
      <c r="W607" t="s">
        <v>2725</v>
      </c>
      <c r="X607" t="s">
        <v>2726</v>
      </c>
      <c r="Y607" t="s">
        <v>43</v>
      </c>
      <c r="Z607" t="s">
        <v>2727</v>
      </c>
      <c r="AA607" t="s">
        <v>43</v>
      </c>
      <c r="AB607" t="s">
        <v>2728</v>
      </c>
      <c r="AC607" s="4" t="e">
        <f>VLOOKUP(Table136[[#This Row],[Capacitance]],Values!A$13:B$50,2,0)</f>
        <v>#N/A</v>
      </c>
      <c r="AE607" s="4" t="str">
        <f>CONCATENATE(Table136[[#This Row],[Capacitance]],Table136[[#This Row],[Stock]])</f>
        <v>0.68ÂuF</v>
      </c>
    </row>
    <row r="608" spans="1:31" hidden="1">
      <c r="A608" t="s">
        <v>2793</v>
      </c>
      <c r="B608" t="s">
        <v>2794</v>
      </c>
      <c r="C608" t="s">
        <v>4652</v>
      </c>
      <c r="D608" t="s">
        <v>4653</v>
      </c>
      <c r="E608" t="s">
        <v>2719</v>
      </c>
      <c r="F608" t="s">
        <v>4654</v>
      </c>
      <c r="G608">
        <v>0</v>
      </c>
      <c r="H608">
        <v>0</v>
      </c>
      <c r="I608">
        <v>0.12445000000000001</v>
      </c>
      <c r="J608">
        <v>0</v>
      </c>
      <c r="K608">
        <v>2000</v>
      </c>
      <c r="L608" t="s">
        <v>2721</v>
      </c>
      <c r="M608" t="s">
        <v>2722</v>
      </c>
      <c r="N608" t="s">
        <v>304</v>
      </c>
      <c r="O608" t="s">
        <v>37</v>
      </c>
      <c r="P608" t="s">
        <v>3113</v>
      </c>
      <c r="Q608" t="s">
        <v>39</v>
      </c>
      <c r="R608" t="s">
        <v>2723</v>
      </c>
      <c r="S608" t="s">
        <v>41</v>
      </c>
      <c r="T608" t="s">
        <v>42</v>
      </c>
      <c r="U608" t="s">
        <v>43</v>
      </c>
      <c r="V608" t="s">
        <v>2724</v>
      </c>
      <c r="W608" t="s">
        <v>2798</v>
      </c>
      <c r="X608" t="s">
        <v>2799</v>
      </c>
      <c r="Y608" t="s">
        <v>43</v>
      </c>
      <c r="Z608" t="s">
        <v>3107</v>
      </c>
      <c r="AA608" t="s">
        <v>43</v>
      </c>
      <c r="AB608" t="s">
        <v>2728</v>
      </c>
      <c r="AC608" s="4" t="str">
        <f>VLOOKUP(Table136[[#This Row],[Capacitance]],Values!A$13:B$50,2,0)</f>
        <v>STOCK</v>
      </c>
      <c r="AE608" s="4" t="str">
        <f>CONCATENATE(Table136[[#This Row],[Capacitance]],Table136[[#This Row],[Stock]])</f>
        <v>2200pF</v>
      </c>
    </row>
    <row r="609" spans="1:31" hidden="1">
      <c r="A609" t="s">
        <v>2793</v>
      </c>
      <c r="B609" t="s">
        <v>2716</v>
      </c>
      <c r="C609" t="s">
        <v>4317</v>
      </c>
      <c r="D609" t="s">
        <v>4318</v>
      </c>
      <c r="E609" t="s">
        <v>2719</v>
      </c>
      <c r="F609" t="s">
        <v>2861</v>
      </c>
      <c r="G609">
        <v>546</v>
      </c>
      <c r="H609">
        <v>0</v>
      </c>
      <c r="I609">
        <v>0.34</v>
      </c>
      <c r="J609">
        <v>0</v>
      </c>
      <c r="K609">
        <v>1</v>
      </c>
      <c r="L609" t="s">
        <v>2721</v>
      </c>
      <c r="M609" t="s">
        <v>2722</v>
      </c>
      <c r="N609" t="s">
        <v>255</v>
      </c>
      <c r="O609" t="s">
        <v>72</v>
      </c>
      <c r="P609" t="s">
        <v>178</v>
      </c>
      <c r="Q609" t="s">
        <v>73</v>
      </c>
      <c r="R609" t="s">
        <v>2723</v>
      </c>
      <c r="S609" t="s">
        <v>41</v>
      </c>
      <c r="T609" t="s">
        <v>42</v>
      </c>
      <c r="U609" t="s">
        <v>43</v>
      </c>
      <c r="V609" t="s">
        <v>2724</v>
      </c>
      <c r="W609" t="s">
        <v>2725</v>
      </c>
      <c r="X609" t="s">
        <v>2726</v>
      </c>
      <c r="Y609" t="s">
        <v>43</v>
      </c>
      <c r="Z609" t="s">
        <v>3107</v>
      </c>
      <c r="AA609" t="s">
        <v>43</v>
      </c>
      <c r="AB609" t="s">
        <v>2728</v>
      </c>
      <c r="AC609" s="4" t="e">
        <f>VLOOKUP(Table136[[#This Row],[Capacitance]],Values!A$13:B$50,2,0)</f>
        <v>#N/A</v>
      </c>
      <c r="AE609" s="4" t="str">
        <f>CONCATENATE(Table136[[#This Row],[Capacitance]],Table136[[#This Row],[Stock]])</f>
        <v>120pF</v>
      </c>
    </row>
    <row r="610" spans="1:31" hidden="1">
      <c r="A610" t="s">
        <v>2793</v>
      </c>
      <c r="B610" t="s">
        <v>2716</v>
      </c>
      <c r="C610" t="s">
        <v>4685</v>
      </c>
      <c r="D610" t="s">
        <v>4686</v>
      </c>
      <c r="E610" t="s">
        <v>2719</v>
      </c>
      <c r="F610" t="s">
        <v>4519</v>
      </c>
      <c r="G610">
        <v>2</v>
      </c>
      <c r="H610">
        <v>0</v>
      </c>
      <c r="I610">
        <v>0.34</v>
      </c>
      <c r="J610">
        <v>0</v>
      </c>
      <c r="K610">
        <v>1</v>
      </c>
      <c r="L610" t="s">
        <v>2721</v>
      </c>
      <c r="M610" t="s">
        <v>2722</v>
      </c>
      <c r="N610" t="s">
        <v>304</v>
      </c>
      <c r="O610" t="s">
        <v>37</v>
      </c>
      <c r="P610" t="s">
        <v>178</v>
      </c>
      <c r="Q610" t="s">
        <v>39</v>
      </c>
      <c r="R610" t="s">
        <v>2723</v>
      </c>
      <c r="S610" t="s">
        <v>41</v>
      </c>
      <c r="T610" t="s">
        <v>42</v>
      </c>
      <c r="U610" t="s">
        <v>43</v>
      </c>
      <c r="V610" t="s">
        <v>2724</v>
      </c>
      <c r="W610" t="s">
        <v>2725</v>
      </c>
      <c r="X610" t="s">
        <v>2726</v>
      </c>
      <c r="Y610" t="s">
        <v>43</v>
      </c>
      <c r="Z610" t="s">
        <v>3107</v>
      </c>
      <c r="AA610" t="s">
        <v>43</v>
      </c>
      <c r="AB610" t="s">
        <v>2728</v>
      </c>
      <c r="AC610" s="4" t="str">
        <f>VLOOKUP(Table136[[#This Row],[Capacitance]],Values!A$13:B$50,2,0)</f>
        <v>STOCK</v>
      </c>
      <c r="AE610" s="4" t="str">
        <f>CONCATENATE(Table136[[#This Row],[Capacitance]],Table136[[#This Row],[Stock]])</f>
        <v>2200pF</v>
      </c>
    </row>
    <row r="611" spans="1:31" hidden="1">
      <c r="A611" t="s">
        <v>2715</v>
      </c>
      <c r="B611" t="s">
        <v>2716</v>
      </c>
      <c r="C611" t="s">
        <v>2975</v>
      </c>
      <c r="D611" t="s">
        <v>2976</v>
      </c>
      <c r="E611" t="s">
        <v>2719</v>
      </c>
      <c r="F611" t="s">
        <v>2977</v>
      </c>
      <c r="G611">
        <v>490</v>
      </c>
      <c r="H611">
        <v>0</v>
      </c>
      <c r="I611">
        <v>0.34</v>
      </c>
      <c r="J611">
        <v>0</v>
      </c>
      <c r="K611">
        <v>1</v>
      </c>
      <c r="L611" t="s">
        <v>2721</v>
      </c>
      <c r="M611" t="s">
        <v>2722</v>
      </c>
      <c r="N611" t="s">
        <v>789</v>
      </c>
      <c r="O611" t="s">
        <v>72</v>
      </c>
      <c r="P611" t="s">
        <v>38</v>
      </c>
      <c r="Q611" t="s">
        <v>73</v>
      </c>
      <c r="R611" t="s">
        <v>2723</v>
      </c>
      <c r="S611" t="s">
        <v>41</v>
      </c>
      <c r="T611" t="s">
        <v>42</v>
      </c>
      <c r="U611" t="s">
        <v>43</v>
      </c>
      <c r="V611" t="s">
        <v>2724</v>
      </c>
      <c r="W611" t="s">
        <v>2725</v>
      </c>
      <c r="X611" t="s">
        <v>2726</v>
      </c>
      <c r="Y611" t="s">
        <v>43</v>
      </c>
      <c r="Z611" t="s">
        <v>2727</v>
      </c>
      <c r="AA611" t="s">
        <v>43</v>
      </c>
      <c r="AB611" t="s">
        <v>2728</v>
      </c>
      <c r="AC611" s="4" t="e">
        <f>VLOOKUP(Table136[[#This Row],[Capacitance]],Values!A$13:B$50,2,0)</f>
        <v>#N/A</v>
      </c>
      <c r="AE611" s="4" t="str">
        <f>CONCATENATE(Table136[[#This Row],[Capacitance]],Table136[[#This Row],[Stock]])</f>
        <v>2700pF</v>
      </c>
    </row>
    <row r="612" spans="1:31" hidden="1">
      <c r="A612" t="s">
        <v>2715</v>
      </c>
      <c r="B612" t="s">
        <v>2716</v>
      </c>
      <c r="C612" t="s">
        <v>4321</v>
      </c>
      <c r="D612" t="s">
        <v>4322</v>
      </c>
      <c r="E612" t="s">
        <v>2719</v>
      </c>
      <c r="F612" t="s">
        <v>2837</v>
      </c>
      <c r="G612">
        <v>433</v>
      </c>
      <c r="H612">
        <v>0</v>
      </c>
      <c r="I612">
        <v>0.34</v>
      </c>
      <c r="J612">
        <v>0</v>
      </c>
      <c r="K612">
        <v>1</v>
      </c>
      <c r="L612" t="s">
        <v>2721</v>
      </c>
      <c r="M612" t="s">
        <v>2722</v>
      </c>
      <c r="N612" t="s">
        <v>349</v>
      </c>
      <c r="O612" t="s">
        <v>72</v>
      </c>
      <c r="P612" t="s">
        <v>38</v>
      </c>
      <c r="Q612" t="s">
        <v>73</v>
      </c>
      <c r="R612" t="s">
        <v>2723</v>
      </c>
      <c r="S612" t="s">
        <v>41</v>
      </c>
      <c r="T612" t="s">
        <v>42</v>
      </c>
      <c r="U612" t="s">
        <v>43</v>
      </c>
      <c r="V612" t="s">
        <v>2724</v>
      </c>
      <c r="W612" t="s">
        <v>2725</v>
      </c>
      <c r="X612" t="s">
        <v>2726</v>
      </c>
      <c r="Y612" t="s">
        <v>43</v>
      </c>
      <c r="Z612" t="s">
        <v>3107</v>
      </c>
      <c r="AA612" t="s">
        <v>43</v>
      </c>
      <c r="AB612" t="s">
        <v>2728</v>
      </c>
      <c r="AC612" s="4" t="e">
        <f>VLOOKUP(Table136[[#This Row],[Capacitance]],Values!A$13:B$50,2,0)</f>
        <v>#N/A</v>
      </c>
      <c r="AE612" s="4" t="str">
        <f>CONCATENATE(Table136[[#This Row],[Capacitance]],Table136[[#This Row],[Stock]])</f>
        <v>390pF</v>
      </c>
    </row>
    <row r="613" spans="1:31" hidden="1">
      <c r="A613" t="s">
        <v>2793</v>
      </c>
      <c r="B613" t="s">
        <v>2716</v>
      </c>
      <c r="C613" t="s">
        <v>4323</v>
      </c>
      <c r="D613" t="s">
        <v>4324</v>
      </c>
      <c r="E613" t="s">
        <v>2719</v>
      </c>
      <c r="F613" t="s">
        <v>2995</v>
      </c>
      <c r="G613">
        <v>221</v>
      </c>
      <c r="H613">
        <v>0</v>
      </c>
      <c r="I613">
        <v>0.34</v>
      </c>
      <c r="J613">
        <v>0</v>
      </c>
      <c r="K613">
        <v>1</v>
      </c>
      <c r="L613" t="s">
        <v>2721</v>
      </c>
      <c r="M613" t="s">
        <v>2722</v>
      </c>
      <c r="N613" t="s">
        <v>226</v>
      </c>
      <c r="O613" t="s">
        <v>72</v>
      </c>
      <c r="P613" t="s">
        <v>178</v>
      </c>
      <c r="Q613" t="s">
        <v>73</v>
      </c>
      <c r="R613" t="s">
        <v>2723</v>
      </c>
      <c r="S613" t="s">
        <v>41</v>
      </c>
      <c r="T613" t="s">
        <v>42</v>
      </c>
      <c r="U613" t="s">
        <v>43</v>
      </c>
      <c r="V613" t="s">
        <v>2724</v>
      </c>
      <c r="W613" t="s">
        <v>2725</v>
      </c>
      <c r="X613" t="s">
        <v>2726</v>
      </c>
      <c r="Y613" t="s">
        <v>43</v>
      </c>
      <c r="Z613" t="s">
        <v>3107</v>
      </c>
      <c r="AA613" t="s">
        <v>43</v>
      </c>
      <c r="AB613" t="s">
        <v>2728</v>
      </c>
      <c r="AC613" s="4" t="e">
        <f>VLOOKUP(Table136[[#This Row],[Capacitance]],Values!A$13:B$50,2,0)</f>
        <v>#N/A</v>
      </c>
      <c r="AE613" s="4" t="str">
        <f>CONCATENATE(Table136[[#This Row],[Capacitance]],Table136[[#This Row],[Stock]])</f>
        <v>150pF</v>
      </c>
    </row>
    <row r="614" spans="1:31" hidden="1">
      <c r="A614" t="s">
        <v>2793</v>
      </c>
      <c r="B614" t="s">
        <v>2716</v>
      </c>
      <c r="C614" t="s">
        <v>2978</v>
      </c>
      <c r="D614" t="s">
        <v>2979</v>
      </c>
      <c r="E614" t="s">
        <v>2719</v>
      </c>
      <c r="F614" t="s">
        <v>2980</v>
      </c>
      <c r="G614">
        <v>945</v>
      </c>
      <c r="H614">
        <v>0</v>
      </c>
      <c r="I614">
        <v>0.35</v>
      </c>
      <c r="J614">
        <v>0</v>
      </c>
      <c r="K614">
        <v>1</v>
      </c>
      <c r="L614" t="s">
        <v>2721</v>
      </c>
      <c r="M614" t="s">
        <v>2722</v>
      </c>
      <c r="N614" t="s">
        <v>314</v>
      </c>
      <c r="O614" t="s">
        <v>72</v>
      </c>
      <c r="P614" t="s">
        <v>178</v>
      </c>
      <c r="Q614" t="s">
        <v>73</v>
      </c>
      <c r="R614" t="s">
        <v>2723</v>
      </c>
      <c r="S614" t="s">
        <v>41</v>
      </c>
      <c r="T614" t="s">
        <v>42</v>
      </c>
      <c r="U614" t="s">
        <v>43</v>
      </c>
      <c r="V614" t="s">
        <v>2724</v>
      </c>
      <c r="W614" t="s">
        <v>2725</v>
      </c>
      <c r="X614" t="s">
        <v>2726</v>
      </c>
      <c r="Y614" t="s">
        <v>43</v>
      </c>
      <c r="Z614" t="s">
        <v>2727</v>
      </c>
      <c r="AA614" t="s">
        <v>43</v>
      </c>
      <c r="AB614" t="s">
        <v>2728</v>
      </c>
      <c r="AC614" s="4" t="e">
        <f>VLOOKUP(Table136[[#This Row],[Capacitance]],Values!A$13:B$50,2,0)</f>
        <v>#N/A</v>
      </c>
      <c r="AE614" s="4" t="str">
        <f>CONCATENATE(Table136[[#This Row],[Capacitance]],Table136[[#This Row],[Stock]])</f>
        <v>270pF</v>
      </c>
    </row>
    <row r="615" spans="1:31" hidden="1">
      <c r="A615" t="s">
        <v>2793</v>
      </c>
      <c r="B615" t="s">
        <v>2716</v>
      </c>
      <c r="C615" t="s">
        <v>4325</v>
      </c>
      <c r="D615" t="s">
        <v>4326</v>
      </c>
      <c r="E615" t="s">
        <v>2719</v>
      </c>
      <c r="F615" t="s">
        <v>3017</v>
      </c>
      <c r="G615">
        <v>822</v>
      </c>
      <c r="H615">
        <v>0</v>
      </c>
      <c r="I615">
        <v>0.35</v>
      </c>
      <c r="J615">
        <v>0</v>
      </c>
      <c r="K615">
        <v>1</v>
      </c>
      <c r="L615" t="s">
        <v>2721</v>
      </c>
      <c r="M615" t="s">
        <v>2722</v>
      </c>
      <c r="N615" t="s">
        <v>259</v>
      </c>
      <c r="O615" t="s">
        <v>72</v>
      </c>
      <c r="P615" t="s">
        <v>287</v>
      </c>
      <c r="Q615" t="s">
        <v>73</v>
      </c>
      <c r="R615" t="s">
        <v>2723</v>
      </c>
      <c r="S615" t="s">
        <v>41</v>
      </c>
      <c r="T615" t="s">
        <v>42</v>
      </c>
      <c r="U615" t="s">
        <v>43</v>
      </c>
      <c r="V615" t="s">
        <v>2724</v>
      </c>
      <c r="W615" t="s">
        <v>2725</v>
      </c>
      <c r="X615" t="s">
        <v>2726</v>
      </c>
      <c r="Y615" t="s">
        <v>43</v>
      </c>
      <c r="Z615" t="s">
        <v>3107</v>
      </c>
      <c r="AA615" t="s">
        <v>43</v>
      </c>
      <c r="AB615" t="s">
        <v>2728</v>
      </c>
      <c r="AC615" s="4" t="e">
        <f>VLOOKUP(Table136[[#This Row],[Capacitance]],Values!A$13:B$50,2,0)</f>
        <v>#N/A</v>
      </c>
      <c r="AE615" s="4" t="str">
        <f>CONCATENATE(Table136[[#This Row],[Capacitance]],Table136[[#This Row],[Stock]])</f>
        <v>180pF</v>
      </c>
    </row>
    <row r="616" spans="1:31" hidden="1">
      <c r="A616" t="s">
        <v>2793</v>
      </c>
      <c r="B616" t="s">
        <v>2789</v>
      </c>
      <c r="C616" t="s">
        <v>4766</v>
      </c>
      <c r="D616" t="s">
        <v>4767</v>
      </c>
      <c r="E616" t="s">
        <v>2719</v>
      </c>
      <c r="F616" t="s">
        <v>3666</v>
      </c>
      <c r="G616">
        <v>0</v>
      </c>
      <c r="H616">
        <v>0</v>
      </c>
      <c r="I616" t="s">
        <v>1067</v>
      </c>
      <c r="J616">
        <v>0</v>
      </c>
      <c r="K616">
        <v>1000</v>
      </c>
      <c r="L616" t="s">
        <v>2721</v>
      </c>
      <c r="M616" t="s">
        <v>2722</v>
      </c>
      <c r="N616" t="s">
        <v>304</v>
      </c>
      <c r="O616" t="s">
        <v>37</v>
      </c>
      <c r="P616" t="s">
        <v>287</v>
      </c>
      <c r="Q616" t="s">
        <v>39</v>
      </c>
      <c r="R616" t="s">
        <v>2723</v>
      </c>
      <c r="S616" t="s">
        <v>41</v>
      </c>
      <c r="T616" t="s">
        <v>42</v>
      </c>
      <c r="U616" t="s">
        <v>43</v>
      </c>
      <c r="V616" t="s">
        <v>2724</v>
      </c>
      <c r="W616" t="s">
        <v>2792</v>
      </c>
      <c r="X616" t="s">
        <v>2726</v>
      </c>
      <c r="Y616" t="s">
        <v>43</v>
      </c>
      <c r="Z616" t="s">
        <v>2727</v>
      </c>
      <c r="AA616" t="s">
        <v>43</v>
      </c>
      <c r="AB616" t="s">
        <v>2728</v>
      </c>
      <c r="AC616" s="4" t="str">
        <f>VLOOKUP(Table136[[#This Row],[Capacitance]],Values!A$13:B$50,2,0)</f>
        <v>STOCK</v>
      </c>
      <c r="AE616" s="4" t="str">
        <f>CONCATENATE(Table136[[#This Row],[Capacitance]],Table136[[#This Row],[Stock]])</f>
        <v>2200pF</v>
      </c>
    </row>
    <row r="617" spans="1:31" hidden="1">
      <c r="A617" t="s">
        <v>2793</v>
      </c>
      <c r="B617" t="s">
        <v>2789</v>
      </c>
      <c r="C617" t="s">
        <v>3096</v>
      </c>
      <c r="D617" t="s">
        <v>3097</v>
      </c>
      <c r="E617" t="s">
        <v>2719</v>
      </c>
      <c r="F617" t="s">
        <v>3098</v>
      </c>
      <c r="G617">
        <v>0</v>
      </c>
      <c r="H617">
        <v>0</v>
      </c>
      <c r="I617" t="s">
        <v>1067</v>
      </c>
      <c r="J617">
        <v>0</v>
      </c>
      <c r="K617">
        <v>1</v>
      </c>
      <c r="L617" t="s">
        <v>2721</v>
      </c>
      <c r="M617" t="s">
        <v>2722</v>
      </c>
      <c r="N617" t="s">
        <v>304</v>
      </c>
      <c r="O617" t="s">
        <v>72</v>
      </c>
      <c r="P617" t="s">
        <v>287</v>
      </c>
      <c r="Q617" t="s">
        <v>73</v>
      </c>
      <c r="R617" t="s">
        <v>2723</v>
      </c>
      <c r="S617" t="s">
        <v>41</v>
      </c>
      <c r="T617" t="s">
        <v>42</v>
      </c>
      <c r="U617" t="s">
        <v>43</v>
      </c>
      <c r="V617" t="s">
        <v>2724</v>
      </c>
      <c r="W617" t="s">
        <v>2792</v>
      </c>
      <c r="X617" t="s">
        <v>2726</v>
      </c>
      <c r="Y617" t="s">
        <v>43</v>
      </c>
      <c r="Z617" t="s">
        <v>2727</v>
      </c>
      <c r="AA617" t="s">
        <v>43</v>
      </c>
      <c r="AB617" t="s">
        <v>2728</v>
      </c>
      <c r="AC617" s="4" t="str">
        <f>VLOOKUP(Table136[[#This Row],[Capacitance]],Values!A$13:B$50,2,0)</f>
        <v>STOCK</v>
      </c>
      <c r="AE617" s="4" t="str">
        <f>CONCATENATE(Table136[[#This Row],[Capacitance]],Table136[[#This Row],[Stock]])</f>
        <v>2200pF</v>
      </c>
    </row>
    <row r="618" spans="1:31" hidden="1">
      <c r="A618" t="s">
        <v>2793</v>
      </c>
      <c r="B618" t="s">
        <v>2716</v>
      </c>
      <c r="C618" t="s">
        <v>2981</v>
      </c>
      <c r="D618" t="s">
        <v>2982</v>
      </c>
      <c r="E618" t="s">
        <v>2719</v>
      </c>
      <c r="F618" t="s">
        <v>2983</v>
      </c>
      <c r="G618">
        <v>306</v>
      </c>
      <c r="H618">
        <v>0</v>
      </c>
      <c r="I618">
        <v>0.35</v>
      </c>
      <c r="J618">
        <v>0</v>
      </c>
      <c r="K618">
        <v>1</v>
      </c>
      <c r="L618" t="s">
        <v>2721</v>
      </c>
      <c r="M618" t="s">
        <v>2722</v>
      </c>
      <c r="N618" t="s">
        <v>292</v>
      </c>
      <c r="O618" t="s">
        <v>72</v>
      </c>
      <c r="P618" t="s">
        <v>178</v>
      </c>
      <c r="Q618" t="s">
        <v>73</v>
      </c>
      <c r="R618" t="s">
        <v>2723</v>
      </c>
      <c r="S618" t="s">
        <v>41</v>
      </c>
      <c r="T618" t="s">
        <v>42</v>
      </c>
      <c r="U618" t="s">
        <v>43</v>
      </c>
      <c r="V618" t="s">
        <v>2724</v>
      </c>
      <c r="W618" t="s">
        <v>2725</v>
      </c>
      <c r="X618" t="s">
        <v>2726</v>
      </c>
      <c r="Y618" t="s">
        <v>43</v>
      </c>
      <c r="Z618" t="s">
        <v>2727</v>
      </c>
      <c r="AA618" t="s">
        <v>43</v>
      </c>
      <c r="AB618" t="s">
        <v>2728</v>
      </c>
      <c r="AC618" s="4" t="e">
        <f>VLOOKUP(Table136[[#This Row],[Capacitance]],Values!A$13:B$50,2,0)</f>
        <v>#N/A</v>
      </c>
      <c r="AE618" s="4" t="str">
        <f>CONCATENATE(Table136[[#This Row],[Capacitance]],Table136[[#This Row],[Stock]])</f>
        <v>330pF</v>
      </c>
    </row>
    <row r="619" spans="1:31" hidden="1">
      <c r="A619" t="s">
        <v>2715</v>
      </c>
      <c r="B619" t="s">
        <v>2789</v>
      </c>
      <c r="C619" t="s">
        <v>3460</v>
      </c>
      <c r="D619" t="s">
        <v>3461</v>
      </c>
      <c r="E619" t="s">
        <v>2719</v>
      </c>
      <c r="F619" t="s">
        <v>3462</v>
      </c>
      <c r="G619">
        <v>4726</v>
      </c>
      <c r="H619">
        <v>0</v>
      </c>
      <c r="I619">
        <v>0.45</v>
      </c>
      <c r="J619">
        <v>0</v>
      </c>
      <c r="K619">
        <v>1</v>
      </c>
      <c r="L619" t="s">
        <v>2721</v>
      </c>
      <c r="M619" t="s">
        <v>2722</v>
      </c>
      <c r="N619" t="s">
        <v>6751</v>
      </c>
      <c r="O619" t="s">
        <v>52</v>
      </c>
      <c r="P619" t="s">
        <v>53</v>
      </c>
      <c r="Q619" t="s">
        <v>54</v>
      </c>
      <c r="R619" t="s">
        <v>2723</v>
      </c>
      <c r="S619" t="s">
        <v>55</v>
      </c>
      <c r="T619" t="s">
        <v>42</v>
      </c>
      <c r="U619" t="s">
        <v>43</v>
      </c>
      <c r="V619" t="s">
        <v>2724</v>
      </c>
      <c r="W619" t="s">
        <v>2880</v>
      </c>
      <c r="X619" t="s">
        <v>2726</v>
      </c>
      <c r="Y619" t="s">
        <v>43</v>
      </c>
      <c r="Z619" t="s">
        <v>3107</v>
      </c>
      <c r="AA619" t="s">
        <v>43</v>
      </c>
      <c r="AB619" t="s">
        <v>2728</v>
      </c>
      <c r="AC619" s="4" t="str">
        <f>VLOOKUP(Table136[[#This Row],[Capacitance]],Values!A$13:B$50,2,0)</f>
        <v>STOCK</v>
      </c>
      <c r="AE619" s="4" t="str">
        <f>CONCATENATE(Table136[[#This Row],[Capacitance]],Table136[[#This Row],[Stock]])</f>
        <v>22ÂuF</v>
      </c>
    </row>
    <row r="620" spans="1:31" hidden="1">
      <c r="A620" t="s">
        <v>2715</v>
      </c>
      <c r="B620" t="s">
        <v>2794</v>
      </c>
      <c r="C620" t="s">
        <v>4081</v>
      </c>
      <c r="D620" t="s">
        <v>4082</v>
      </c>
      <c r="E620" t="s">
        <v>2719</v>
      </c>
      <c r="F620" t="s">
        <v>3462</v>
      </c>
      <c r="G620">
        <v>1084</v>
      </c>
      <c r="H620">
        <v>0</v>
      </c>
      <c r="I620">
        <v>0.66</v>
      </c>
      <c r="J620">
        <v>0</v>
      </c>
      <c r="K620">
        <v>1</v>
      </c>
      <c r="L620" t="s">
        <v>2721</v>
      </c>
      <c r="M620" t="s">
        <v>2722</v>
      </c>
      <c r="N620" t="s">
        <v>6751</v>
      </c>
      <c r="O620" t="s">
        <v>52</v>
      </c>
      <c r="P620" t="s">
        <v>53</v>
      </c>
      <c r="Q620" t="s">
        <v>54</v>
      </c>
      <c r="R620" t="s">
        <v>2723</v>
      </c>
      <c r="S620" t="s">
        <v>55</v>
      </c>
      <c r="T620" t="s">
        <v>42</v>
      </c>
      <c r="U620" t="s">
        <v>43</v>
      </c>
      <c r="V620" t="s">
        <v>2724</v>
      </c>
      <c r="W620" t="s">
        <v>2798</v>
      </c>
      <c r="X620" t="s">
        <v>2799</v>
      </c>
      <c r="Y620" t="s">
        <v>43</v>
      </c>
      <c r="Z620" t="s">
        <v>3107</v>
      </c>
      <c r="AA620" t="s">
        <v>43</v>
      </c>
      <c r="AB620" t="s">
        <v>2728</v>
      </c>
      <c r="AC620" s="4" t="str">
        <f>VLOOKUP(Table136[[#This Row],[Capacitance]],Values!A$13:B$50,2,0)</f>
        <v>STOCK</v>
      </c>
      <c r="AE620" s="4" t="str">
        <f>CONCATENATE(Table136[[#This Row],[Capacitance]],Table136[[#This Row],[Stock]])</f>
        <v>22ÂuF</v>
      </c>
    </row>
    <row r="621" spans="1:31" hidden="1">
      <c r="A621" t="s">
        <v>2715</v>
      </c>
      <c r="B621" t="s">
        <v>2789</v>
      </c>
      <c r="C621" t="s">
        <v>4335</v>
      </c>
      <c r="D621" t="s">
        <v>4336</v>
      </c>
      <c r="E621" t="s">
        <v>2719</v>
      </c>
      <c r="F621" t="s">
        <v>2831</v>
      </c>
      <c r="G621">
        <v>958</v>
      </c>
      <c r="H621">
        <v>0</v>
      </c>
      <c r="I621">
        <v>0.4</v>
      </c>
      <c r="J621">
        <v>0</v>
      </c>
      <c r="K621">
        <v>1</v>
      </c>
      <c r="L621" t="s">
        <v>2721</v>
      </c>
      <c r="M621" t="s">
        <v>2722</v>
      </c>
      <c r="N621" t="s">
        <v>104</v>
      </c>
      <c r="O621" t="s">
        <v>72</v>
      </c>
      <c r="P621" t="s">
        <v>38</v>
      </c>
      <c r="Q621" t="s">
        <v>73</v>
      </c>
      <c r="R621" t="s">
        <v>2723</v>
      </c>
      <c r="S621" t="s">
        <v>41</v>
      </c>
      <c r="T621" t="s">
        <v>42</v>
      </c>
      <c r="U621" t="s">
        <v>43</v>
      </c>
      <c r="V621" t="s">
        <v>2724</v>
      </c>
      <c r="W621" t="s">
        <v>2792</v>
      </c>
      <c r="X621" t="s">
        <v>2726</v>
      </c>
      <c r="Y621" t="s">
        <v>43</v>
      </c>
      <c r="Z621" t="s">
        <v>3107</v>
      </c>
      <c r="AA621" t="s">
        <v>43</v>
      </c>
      <c r="AB621" t="s">
        <v>2728</v>
      </c>
      <c r="AC621" s="4" t="e">
        <f>VLOOKUP(Table136[[#This Row],[Capacitance]],Values!A$13:B$50,2,0)</f>
        <v>#N/A</v>
      </c>
      <c r="AE621" s="4" t="str">
        <f>CONCATENATE(Table136[[#This Row],[Capacitance]],Table136[[#This Row],[Stock]])</f>
        <v>8200pF</v>
      </c>
    </row>
    <row r="622" spans="1:31" hidden="1">
      <c r="A622" t="s">
        <v>2793</v>
      </c>
      <c r="B622" t="s">
        <v>2789</v>
      </c>
      <c r="C622" t="s">
        <v>4337</v>
      </c>
      <c r="D622" t="s">
        <v>4338</v>
      </c>
      <c r="E622" t="s">
        <v>2719</v>
      </c>
      <c r="F622" t="s">
        <v>3025</v>
      </c>
      <c r="G622">
        <v>882</v>
      </c>
      <c r="H622">
        <v>0</v>
      </c>
      <c r="I622">
        <v>0.4</v>
      </c>
      <c r="J622">
        <v>0</v>
      </c>
      <c r="K622">
        <v>1</v>
      </c>
      <c r="L622" t="s">
        <v>2721</v>
      </c>
      <c r="M622" t="s">
        <v>2722</v>
      </c>
      <c r="N622" t="s">
        <v>1233</v>
      </c>
      <c r="O622" t="s">
        <v>72</v>
      </c>
      <c r="P622" t="s">
        <v>287</v>
      </c>
      <c r="Q622" t="s">
        <v>73</v>
      </c>
      <c r="R622" t="s">
        <v>2723</v>
      </c>
      <c r="S622" t="s">
        <v>41</v>
      </c>
      <c r="T622" t="s">
        <v>42</v>
      </c>
      <c r="U622" t="s">
        <v>43</v>
      </c>
      <c r="V622" t="s">
        <v>2724</v>
      </c>
      <c r="W622" t="s">
        <v>2792</v>
      </c>
      <c r="X622" t="s">
        <v>2726</v>
      </c>
      <c r="Y622" t="s">
        <v>43</v>
      </c>
      <c r="Z622" t="s">
        <v>3107</v>
      </c>
      <c r="AA622" t="s">
        <v>43</v>
      </c>
      <c r="AB622" t="s">
        <v>2728</v>
      </c>
      <c r="AC622" s="4" t="e">
        <f>VLOOKUP(Table136[[#This Row],[Capacitance]],Values!A$13:B$50,2,0)</f>
        <v>#N/A</v>
      </c>
      <c r="AE622" s="4" t="str">
        <f>CONCATENATE(Table136[[#This Row],[Capacitance]],Table136[[#This Row],[Stock]])</f>
        <v>820pF</v>
      </c>
    </row>
    <row r="623" spans="1:31" hidden="1">
      <c r="A623" t="s">
        <v>2715</v>
      </c>
      <c r="B623" t="s">
        <v>2876</v>
      </c>
      <c r="C623" t="s">
        <v>4446</v>
      </c>
      <c r="D623" t="s">
        <v>4447</v>
      </c>
      <c r="E623" t="s">
        <v>2719</v>
      </c>
      <c r="F623" t="s">
        <v>3462</v>
      </c>
      <c r="G623">
        <v>457</v>
      </c>
      <c r="H623">
        <v>0</v>
      </c>
      <c r="I623">
        <v>0.45</v>
      </c>
      <c r="J623">
        <v>0</v>
      </c>
      <c r="K623">
        <v>1</v>
      </c>
      <c r="L623" t="s">
        <v>2721</v>
      </c>
      <c r="M623" t="s">
        <v>2722</v>
      </c>
      <c r="N623" t="s">
        <v>6751</v>
      </c>
      <c r="O623" t="s">
        <v>52</v>
      </c>
      <c r="P623" t="s">
        <v>53</v>
      </c>
      <c r="Q623" t="s">
        <v>54</v>
      </c>
      <c r="R623" t="s">
        <v>2723</v>
      </c>
      <c r="S623" t="s">
        <v>55</v>
      </c>
      <c r="T623" t="s">
        <v>42</v>
      </c>
      <c r="U623" t="s">
        <v>43</v>
      </c>
      <c r="V623" t="s">
        <v>2724</v>
      </c>
      <c r="W623" t="s">
        <v>2880</v>
      </c>
      <c r="X623" t="s">
        <v>2726</v>
      </c>
      <c r="Y623" t="s">
        <v>43</v>
      </c>
      <c r="Z623" t="s">
        <v>2727</v>
      </c>
      <c r="AA623" t="s">
        <v>43</v>
      </c>
      <c r="AB623" t="s">
        <v>2728</v>
      </c>
      <c r="AC623" s="4" t="str">
        <f>VLOOKUP(Table136[[#This Row],[Capacitance]],Values!A$13:B$50,2,0)</f>
        <v>STOCK</v>
      </c>
      <c r="AE623" s="4" t="str">
        <f>CONCATENATE(Table136[[#This Row],[Capacitance]],Table136[[#This Row],[Stock]])</f>
        <v>22ÂuF</v>
      </c>
    </row>
    <row r="624" spans="1:31" hidden="1">
      <c r="A624" t="s">
        <v>2715</v>
      </c>
      <c r="B624" t="s">
        <v>2789</v>
      </c>
      <c r="C624" t="s">
        <v>4341</v>
      </c>
      <c r="D624" t="s">
        <v>4342</v>
      </c>
      <c r="E624" t="s">
        <v>2719</v>
      </c>
      <c r="F624" t="s">
        <v>3676</v>
      </c>
      <c r="G624">
        <v>400</v>
      </c>
      <c r="H624">
        <v>0</v>
      </c>
      <c r="I624">
        <v>0.4</v>
      </c>
      <c r="J624">
        <v>0</v>
      </c>
      <c r="K624">
        <v>1</v>
      </c>
      <c r="L624" t="s">
        <v>2721</v>
      </c>
      <c r="M624" t="s">
        <v>2722</v>
      </c>
      <c r="N624" t="s">
        <v>6770</v>
      </c>
      <c r="O624" t="s">
        <v>37</v>
      </c>
      <c r="P624" t="s">
        <v>78</v>
      </c>
      <c r="Q624" t="s">
        <v>39</v>
      </c>
      <c r="R624" t="s">
        <v>2723</v>
      </c>
      <c r="S624" t="s">
        <v>41</v>
      </c>
      <c r="T624" t="s">
        <v>42</v>
      </c>
      <c r="U624" t="s">
        <v>43</v>
      </c>
      <c r="V624" t="s">
        <v>2724</v>
      </c>
      <c r="W624" t="s">
        <v>2792</v>
      </c>
      <c r="X624" t="s">
        <v>2726</v>
      </c>
      <c r="Y624" t="s">
        <v>43</v>
      </c>
      <c r="Z624" t="s">
        <v>2727</v>
      </c>
      <c r="AA624" t="s">
        <v>43</v>
      </c>
      <c r="AB624" t="s">
        <v>2728</v>
      </c>
      <c r="AC624" s="4" t="e">
        <f>VLOOKUP(Table136[[#This Row],[Capacitance]],Values!A$13:B$50,2,0)</f>
        <v>#N/A</v>
      </c>
      <c r="AE624" s="4" t="str">
        <f>CONCATENATE(Table136[[#This Row],[Capacitance]],Table136[[#This Row],[Stock]])</f>
        <v>1.5ÂuF</v>
      </c>
    </row>
    <row r="625" spans="1:31" hidden="1">
      <c r="A625" t="s">
        <v>2715</v>
      </c>
      <c r="B625" t="s">
        <v>2806</v>
      </c>
      <c r="C625" t="s">
        <v>4491</v>
      </c>
      <c r="D625" t="s">
        <v>4492</v>
      </c>
      <c r="E625" t="s">
        <v>2719</v>
      </c>
      <c r="F625" t="s">
        <v>3462</v>
      </c>
      <c r="G625">
        <v>861</v>
      </c>
      <c r="H625">
        <v>0</v>
      </c>
      <c r="I625">
        <v>0.65</v>
      </c>
      <c r="J625">
        <v>0</v>
      </c>
      <c r="K625">
        <v>1</v>
      </c>
      <c r="L625" t="s">
        <v>2721</v>
      </c>
      <c r="M625" t="s">
        <v>2722</v>
      </c>
      <c r="N625" t="s">
        <v>6751</v>
      </c>
      <c r="O625" t="s">
        <v>52</v>
      </c>
      <c r="P625" t="s">
        <v>53</v>
      </c>
      <c r="Q625" t="s">
        <v>54</v>
      </c>
      <c r="R625" t="s">
        <v>2723</v>
      </c>
      <c r="S625" t="s">
        <v>55</v>
      </c>
      <c r="T625" t="s">
        <v>42</v>
      </c>
      <c r="U625" t="s">
        <v>43</v>
      </c>
      <c r="V625" t="s">
        <v>2724</v>
      </c>
      <c r="W625" t="s">
        <v>2809</v>
      </c>
      <c r="X625" t="s">
        <v>2810</v>
      </c>
      <c r="Y625" t="s">
        <v>43</v>
      </c>
      <c r="Z625" t="s">
        <v>2727</v>
      </c>
      <c r="AA625" t="s">
        <v>43</v>
      </c>
      <c r="AB625" t="s">
        <v>2728</v>
      </c>
      <c r="AC625" s="4" t="str">
        <f>VLOOKUP(Table136[[#This Row],[Capacitance]],Values!A$13:B$50,2,0)</f>
        <v>STOCK</v>
      </c>
      <c r="AE625" s="4" t="str">
        <f>CONCATENATE(Table136[[#This Row],[Capacitance]],Table136[[#This Row],[Stock]])</f>
        <v>22ÂuF</v>
      </c>
    </row>
    <row r="626" spans="1:31" hidden="1">
      <c r="A626" t="s">
        <v>2715</v>
      </c>
      <c r="B626" t="s">
        <v>2789</v>
      </c>
      <c r="C626" t="s">
        <v>4345</v>
      </c>
      <c r="D626" t="s">
        <v>4346</v>
      </c>
      <c r="E626" t="s">
        <v>2719</v>
      </c>
      <c r="F626" t="s">
        <v>2921</v>
      </c>
      <c r="G626">
        <v>846</v>
      </c>
      <c r="H626">
        <v>0</v>
      </c>
      <c r="I626">
        <v>0.41</v>
      </c>
      <c r="J626">
        <v>0</v>
      </c>
      <c r="K626">
        <v>1</v>
      </c>
      <c r="L626" t="s">
        <v>2721</v>
      </c>
      <c r="M626" t="s">
        <v>2722</v>
      </c>
      <c r="N626" t="s">
        <v>95</v>
      </c>
      <c r="O626" t="s">
        <v>72</v>
      </c>
      <c r="P626" t="s">
        <v>38</v>
      </c>
      <c r="Q626" t="s">
        <v>73</v>
      </c>
      <c r="R626" t="s">
        <v>2723</v>
      </c>
      <c r="S626" t="s">
        <v>41</v>
      </c>
      <c r="T626" t="s">
        <v>42</v>
      </c>
      <c r="U626" t="s">
        <v>43</v>
      </c>
      <c r="V626" t="s">
        <v>2724</v>
      </c>
      <c r="W626" t="s">
        <v>2792</v>
      </c>
      <c r="X626" t="s">
        <v>2726</v>
      </c>
      <c r="Y626" t="s">
        <v>43</v>
      </c>
      <c r="Z626" t="s">
        <v>3107</v>
      </c>
      <c r="AA626" t="s">
        <v>43</v>
      </c>
      <c r="AB626" t="s">
        <v>2728</v>
      </c>
      <c r="AC626" s="4" t="e">
        <f>VLOOKUP(Table136[[#This Row],[Capacitance]],Values!A$13:B$50,2,0)</f>
        <v>#N/A</v>
      </c>
      <c r="AE626" s="4" t="str">
        <f>CONCATENATE(Table136[[#This Row],[Capacitance]],Table136[[#This Row],[Stock]])</f>
        <v>6800pF</v>
      </c>
    </row>
    <row r="627" spans="1:31" hidden="1">
      <c r="A627" t="s">
        <v>2793</v>
      </c>
      <c r="B627" t="s">
        <v>2794</v>
      </c>
      <c r="C627" t="s">
        <v>4347</v>
      </c>
      <c r="D627" t="s">
        <v>4348</v>
      </c>
      <c r="E627" t="s">
        <v>2719</v>
      </c>
      <c r="F627" t="s">
        <v>3727</v>
      </c>
      <c r="G627">
        <v>749</v>
      </c>
      <c r="H627">
        <v>0</v>
      </c>
      <c r="I627">
        <v>0.41</v>
      </c>
      <c r="J627">
        <v>0</v>
      </c>
      <c r="K627">
        <v>1</v>
      </c>
      <c r="L627" t="s">
        <v>2721</v>
      </c>
      <c r="M627" t="s">
        <v>2722</v>
      </c>
      <c r="N627" t="s">
        <v>6760</v>
      </c>
      <c r="O627" t="s">
        <v>37</v>
      </c>
      <c r="P627" t="s">
        <v>178</v>
      </c>
      <c r="Q627" t="s">
        <v>39</v>
      </c>
      <c r="R627" t="s">
        <v>2723</v>
      </c>
      <c r="S627" t="s">
        <v>41</v>
      </c>
      <c r="T627" t="s">
        <v>42</v>
      </c>
      <c r="U627" t="s">
        <v>43</v>
      </c>
      <c r="V627" t="s">
        <v>2724</v>
      </c>
      <c r="W627" t="s">
        <v>2798</v>
      </c>
      <c r="X627" t="s">
        <v>2799</v>
      </c>
      <c r="Y627" t="s">
        <v>43</v>
      </c>
      <c r="Z627" t="s">
        <v>2727</v>
      </c>
      <c r="AA627" t="s">
        <v>43</v>
      </c>
      <c r="AB627" t="s">
        <v>2728</v>
      </c>
      <c r="AC627" s="4" t="e">
        <f>VLOOKUP(Table136[[#This Row],[Capacitance]],Values!A$13:B$50,2,0)</f>
        <v>#N/A</v>
      </c>
      <c r="AE627" s="4" t="str">
        <f>CONCATENATE(Table136[[#This Row],[Capacitance]],Table136[[#This Row],[Stock]])</f>
        <v>0.047ÂuF</v>
      </c>
    </row>
    <row r="628" spans="1:31" hidden="1">
      <c r="A628" t="s">
        <v>2793</v>
      </c>
      <c r="B628" t="s">
        <v>2789</v>
      </c>
      <c r="C628" t="s">
        <v>4349</v>
      </c>
      <c r="D628" t="s">
        <v>4350</v>
      </c>
      <c r="E628" t="s">
        <v>2719</v>
      </c>
      <c r="F628" t="s">
        <v>2897</v>
      </c>
      <c r="G628">
        <v>672</v>
      </c>
      <c r="H628">
        <v>0</v>
      </c>
      <c r="I628">
        <v>0.41</v>
      </c>
      <c r="J628">
        <v>0</v>
      </c>
      <c r="K628">
        <v>1</v>
      </c>
      <c r="L628" t="s">
        <v>2721</v>
      </c>
      <c r="M628" t="s">
        <v>2722</v>
      </c>
      <c r="N628" t="s">
        <v>230</v>
      </c>
      <c r="O628" t="s">
        <v>72</v>
      </c>
      <c r="P628" t="s">
        <v>178</v>
      </c>
      <c r="Q628" t="s">
        <v>73</v>
      </c>
      <c r="R628" t="s">
        <v>2723</v>
      </c>
      <c r="S628" t="s">
        <v>41</v>
      </c>
      <c r="T628" t="s">
        <v>42</v>
      </c>
      <c r="U628" t="s">
        <v>43</v>
      </c>
      <c r="V628" t="s">
        <v>2724</v>
      </c>
      <c r="W628" t="s">
        <v>2792</v>
      </c>
      <c r="X628" t="s">
        <v>2726</v>
      </c>
      <c r="Y628" t="s">
        <v>43</v>
      </c>
      <c r="Z628" t="s">
        <v>3107</v>
      </c>
      <c r="AA628" t="s">
        <v>43</v>
      </c>
      <c r="AB628" t="s">
        <v>2728</v>
      </c>
      <c r="AC628" s="4" t="e">
        <f>VLOOKUP(Table136[[#This Row],[Capacitance]],Values!A$13:B$50,2,0)</f>
        <v>#N/A</v>
      </c>
      <c r="AE628" s="4" t="str">
        <f>CONCATENATE(Table136[[#This Row],[Capacitance]],Table136[[#This Row],[Stock]])</f>
        <v>1500pF</v>
      </c>
    </row>
    <row r="629" spans="1:31" hidden="1">
      <c r="A629" t="s">
        <v>2715</v>
      </c>
      <c r="B629" t="s">
        <v>2876</v>
      </c>
      <c r="C629" t="s">
        <v>2984</v>
      </c>
      <c r="D629" t="s">
        <v>2985</v>
      </c>
      <c r="E629" t="s">
        <v>2719</v>
      </c>
      <c r="F629" t="s">
        <v>2977</v>
      </c>
      <c r="G629">
        <v>463</v>
      </c>
      <c r="H629">
        <v>0</v>
      </c>
      <c r="I629">
        <v>0.41</v>
      </c>
      <c r="J629">
        <v>0</v>
      </c>
      <c r="K629">
        <v>1</v>
      </c>
      <c r="L629" t="s">
        <v>2721</v>
      </c>
      <c r="M629" t="s">
        <v>2722</v>
      </c>
      <c r="N629" t="s">
        <v>789</v>
      </c>
      <c r="O629" t="s">
        <v>72</v>
      </c>
      <c r="P629" t="s">
        <v>38</v>
      </c>
      <c r="Q629" t="s">
        <v>73</v>
      </c>
      <c r="R629" t="s">
        <v>2723</v>
      </c>
      <c r="S629" t="s">
        <v>41</v>
      </c>
      <c r="T629" t="s">
        <v>42</v>
      </c>
      <c r="U629" t="s">
        <v>43</v>
      </c>
      <c r="V629" t="s">
        <v>2724</v>
      </c>
      <c r="W629" t="s">
        <v>2880</v>
      </c>
      <c r="X629" t="s">
        <v>2726</v>
      </c>
      <c r="Y629" t="s">
        <v>43</v>
      </c>
      <c r="Z629" t="s">
        <v>2727</v>
      </c>
      <c r="AA629" t="s">
        <v>43</v>
      </c>
      <c r="AB629" t="s">
        <v>2728</v>
      </c>
      <c r="AC629" s="4" t="e">
        <f>VLOOKUP(Table136[[#This Row],[Capacitance]],Values!A$13:B$50,2,0)</f>
        <v>#N/A</v>
      </c>
      <c r="AE629" s="4" t="str">
        <f>CONCATENATE(Table136[[#This Row],[Capacitance]],Table136[[#This Row],[Stock]])</f>
        <v>2700pF</v>
      </c>
    </row>
    <row r="630" spans="1:31" hidden="1">
      <c r="A630" t="s">
        <v>2715</v>
      </c>
      <c r="B630" t="s">
        <v>2794</v>
      </c>
      <c r="C630" t="s">
        <v>4351</v>
      </c>
      <c r="D630" t="s">
        <v>4352</v>
      </c>
      <c r="E630" t="s">
        <v>2719</v>
      </c>
      <c r="F630" t="s">
        <v>3875</v>
      </c>
      <c r="G630">
        <v>480</v>
      </c>
      <c r="H630">
        <v>0</v>
      </c>
      <c r="I630">
        <v>0.44</v>
      </c>
      <c r="J630">
        <v>0</v>
      </c>
      <c r="K630">
        <v>1</v>
      </c>
      <c r="L630" t="s">
        <v>2721</v>
      </c>
      <c r="M630" t="s">
        <v>2722</v>
      </c>
      <c r="N630" t="s">
        <v>6768</v>
      </c>
      <c r="O630" t="s">
        <v>37</v>
      </c>
      <c r="P630" t="s">
        <v>38</v>
      </c>
      <c r="Q630" t="s">
        <v>39</v>
      </c>
      <c r="R630" t="s">
        <v>2723</v>
      </c>
      <c r="S630" t="s">
        <v>41</v>
      </c>
      <c r="T630" t="s">
        <v>42</v>
      </c>
      <c r="U630" t="s">
        <v>43</v>
      </c>
      <c r="V630" t="s">
        <v>2724</v>
      </c>
      <c r="W630" t="s">
        <v>2798</v>
      </c>
      <c r="X630" t="s">
        <v>2799</v>
      </c>
      <c r="Y630" t="s">
        <v>43</v>
      </c>
      <c r="Z630" t="s">
        <v>2727</v>
      </c>
      <c r="AA630" t="s">
        <v>43</v>
      </c>
      <c r="AB630" t="s">
        <v>2728</v>
      </c>
      <c r="AC630" s="4" t="e">
        <f>VLOOKUP(Table136[[#This Row],[Capacitance]],Values!A$13:B$50,2,0)</f>
        <v>#N/A</v>
      </c>
      <c r="AE630" s="4" t="str">
        <f>CONCATENATE(Table136[[#This Row],[Capacitance]],Table136[[#This Row],[Stock]])</f>
        <v>0.68ÂuF</v>
      </c>
    </row>
    <row r="631" spans="1:31" hidden="1">
      <c r="A631" t="s">
        <v>2715</v>
      </c>
      <c r="B631" t="s">
        <v>2806</v>
      </c>
      <c r="C631" t="s">
        <v>4493</v>
      </c>
      <c r="D631" t="s">
        <v>4494</v>
      </c>
      <c r="E631" t="s">
        <v>2719</v>
      </c>
      <c r="F631" t="s">
        <v>3462</v>
      </c>
      <c r="G631">
        <v>674</v>
      </c>
      <c r="H631">
        <v>0</v>
      </c>
      <c r="I631">
        <v>0.65</v>
      </c>
      <c r="J631">
        <v>0</v>
      </c>
      <c r="K631">
        <v>1</v>
      </c>
      <c r="L631" t="s">
        <v>2721</v>
      </c>
      <c r="M631" t="s">
        <v>2722</v>
      </c>
      <c r="N631" t="s">
        <v>6751</v>
      </c>
      <c r="O631" t="s">
        <v>52</v>
      </c>
      <c r="P631" t="s">
        <v>53</v>
      </c>
      <c r="Q631" t="s">
        <v>54</v>
      </c>
      <c r="R631" t="s">
        <v>2723</v>
      </c>
      <c r="S631" t="s">
        <v>55</v>
      </c>
      <c r="T631" t="s">
        <v>42</v>
      </c>
      <c r="U631" t="s">
        <v>43</v>
      </c>
      <c r="V631" t="s">
        <v>2724</v>
      </c>
      <c r="W631" t="s">
        <v>2809</v>
      </c>
      <c r="X631" t="s">
        <v>2810</v>
      </c>
      <c r="Y631" t="s">
        <v>43</v>
      </c>
      <c r="Z631" t="s">
        <v>3107</v>
      </c>
      <c r="AA631" t="s">
        <v>43</v>
      </c>
      <c r="AB631" t="s">
        <v>2728</v>
      </c>
      <c r="AC631" s="4" t="str">
        <f>VLOOKUP(Table136[[#This Row],[Capacitance]],Values!A$13:B$50,2,0)</f>
        <v>STOCK</v>
      </c>
      <c r="AE631" s="4" t="str">
        <f>CONCATENATE(Table136[[#This Row],[Capacitance]],Table136[[#This Row],[Stock]])</f>
        <v>22ÂuF</v>
      </c>
    </row>
    <row r="632" spans="1:31" hidden="1">
      <c r="A632" t="s">
        <v>2793</v>
      </c>
      <c r="B632" t="s">
        <v>2789</v>
      </c>
      <c r="C632" t="s">
        <v>3711</v>
      </c>
      <c r="D632" t="s">
        <v>3712</v>
      </c>
      <c r="E632" t="s">
        <v>2719</v>
      </c>
      <c r="F632" t="s">
        <v>3098</v>
      </c>
      <c r="G632">
        <v>2409</v>
      </c>
      <c r="H632">
        <v>0</v>
      </c>
      <c r="I632">
        <v>0.4</v>
      </c>
      <c r="J632">
        <v>0</v>
      </c>
      <c r="K632">
        <v>1</v>
      </c>
      <c r="L632" t="s">
        <v>2721</v>
      </c>
      <c r="M632" t="s">
        <v>2722</v>
      </c>
      <c r="N632" t="s">
        <v>304</v>
      </c>
      <c r="O632" t="s">
        <v>72</v>
      </c>
      <c r="P632" t="s">
        <v>287</v>
      </c>
      <c r="Q632" t="s">
        <v>73</v>
      </c>
      <c r="R632" t="s">
        <v>2723</v>
      </c>
      <c r="S632" t="s">
        <v>41</v>
      </c>
      <c r="T632" t="s">
        <v>42</v>
      </c>
      <c r="U632" t="s">
        <v>43</v>
      </c>
      <c r="V632" t="s">
        <v>2724</v>
      </c>
      <c r="W632" t="s">
        <v>2792</v>
      </c>
      <c r="X632" t="s">
        <v>2726</v>
      </c>
      <c r="Y632" t="s">
        <v>43</v>
      </c>
      <c r="Z632" t="s">
        <v>3107</v>
      </c>
      <c r="AA632" t="s">
        <v>43</v>
      </c>
      <c r="AB632" t="s">
        <v>2728</v>
      </c>
      <c r="AC632" s="4" t="str">
        <f>VLOOKUP(Table136[[#This Row],[Capacitance]],Values!A$13:B$50,2,0)</f>
        <v>STOCK</v>
      </c>
      <c r="AD632" t="s">
        <v>1247</v>
      </c>
      <c r="AE632" s="4" t="str">
        <f>CONCATENATE(Table136[[#This Row],[Capacitance]],Table136[[#This Row],[Stock]])</f>
        <v>2200pFSTOCK</v>
      </c>
    </row>
    <row r="633" spans="1:31" hidden="1">
      <c r="A633" t="s">
        <v>2715</v>
      </c>
      <c r="B633" t="s">
        <v>3135</v>
      </c>
      <c r="C633" t="s">
        <v>4284</v>
      </c>
      <c r="D633" t="s">
        <v>4285</v>
      </c>
      <c r="E633" t="s">
        <v>2719</v>
      </c>
      <c r="F633" t="s">
        <v>3634</v>
      </c>
      <c r="G633">
        <v>720</v>
      </c>
      <c r="H633">
        <v>0</v>
      </c>
      <c r="I633">
        <v>1.7</v>
      </c>
      <c r="J633">
        <v>0</v>
      </c>
      <c r="K633">
        <v>1</v>
      </c>
      <c r="L633" t="s">
        <v>2721</v>
      </c>
      <c r="M633" t="s">
        <v>2722</v>
      </c>
      <c r="N633" t="s">
        <v>6751</v>
      </c>
      <c r="O633" t="s">
        <v>52</v>
      </c>
      <c r="P633" t="s">
        <v>83</v>
      </c>
      <c r="Q633" t="s">
        <v>39</v>
      </c>
      <c r="R633" t="s">
        <v>2723</v>
      </c>
      <c r="S633" t="s">
        <v>41</v>
      </c>
      <c r="T633" t="s">
        <v>42</v>
      </c>
      <c r="U633" t="s">
        <v>43</v>
      </c>
      <c r="V633" t="s">
        <v>2724</v>
      </c>
      <c r="W633" t="s">
        <v>3139</v>
      </c>
      <c r="X633" t="s">
        <v>3140</v>
      </c>
      <c r="Y633" t="s">
        <v>43</v>
      </c>
      <c r="Z633" t="s">
        <v>3107</v>
      </c>
      <c r="AA633" t="s">
        <v>43</v>
      </c>
      <c r="AB633" t="s">
        <v>2728</v>
      </c>
      <c r="AC633" s="4" t="str">
        <f>VLOOKUP(Table136[[#This Row],[Capacitance]],Values!A$13:B$50,2,0)</f>
        <v>STOCK</v>
      </c>
      <c r="AE633" s="4" t="str">
        <f>CONCATENATE(Table136[[#This Row],[Capacitance]],Table136[[#This Row],[Stock]])</f>
        <v>22ÂuF</v>
      </c>
    </row>
    <row r="634" spans="1:31" hidden="1">
      <c r="A634" t="s">
        <v>2793</v>
      </c>
      <c r="B634" t="s">
        <v>2806</v>
      </c>
      <c r="C634" t="s">
        <v>4359</v>
      </c>
      <c r="D634" t="s">
        <v>4360</v>
      </c>
      <c r="E634" t="s">
        <v>2719</v>
      </c>
      <c r="F634" t="s">
        <v>4361</v>
      </c>
      <c r="G634">
        <v>276</v>
      </c>
      <c r="H634">
        <v>0</v>
      </c>
      <c r="I634">
        <v>0.45</v>
      </c>
      <c r="J634">
        <v>0</v>
      </c>
      <c r="K634">
        <v>1</v>
      </c>
      <c r="L634" t="s">
        <v>2721</v>
      </c>
      <c r="M634" t="s">
        <v>2722</v>
      </c>
      <c r="N634" t="s">
        <v>1002</v>
      </c>
      <c r="O634" t="s">
        <v>72</v>
      </c>
      <c r="P634" t="s">
        <v>3113</v>
      </c>
      <c r="Q634" t="s">
        <v>73</v>
      </c>
      <c r="R634" t="s">
        <v>2723</v>
      </c>
      <c r="S634" t="s">
        <v>41</v>
      </c>
      <c r="T634" t="s">
        <v>42</v>
      </c>
      <c r="U634" t="s">
        <v>43</v>
      </c>
      <c r="V634" t="s">
        <v>2724</v>
      </c>
      <c r="W634" t="s">
        <v>2809</v>
      </c>
      <c r="X634" t="s">
        <v>2810</v>
      </c>
      <c r="Y634" t="s">
        <v>43</v>
      </c>
      <c r="Z634" t="s">
        <v>3107</v>
      </c>
      <c r="AA634" t="s">
        <v>43</v>
      </c>
      <c r="AB634" t="s">
        <v>2728</v>
      </c>
      <c r="AC634" s="4" t="e">
        <f>VLOOKUP(Table136[[#This Row],[Capacitance]],Values!A$13:B$50,2,0)</f>
        <v>#N/A</v>
      </c>
      <c r="AE634" s="4" t="str">
        <f>CONCATENATE(Table136[[#This Row],[Capacitance]],Table136[[#This Row],[Stock]])</f>
        <v>3900pF</v>
      </c>
    </row>
    <row r="635" spans="1:31" hidden="1">
      <c r="A635" t="s">
        <v>2793</v>
      </c>
      <c r="B635" t="s">
        <v>2794</v>
      </c>
      <c r="C635" t="s">
        <v>4362</v>
      </c>
      <c r="D635" t="s">
        <v>4363</v>
      </c>
      <c r="E635" t="s">
        <v>2719</v>
      </c>
      <c r="F635" t="s">
        <v>2875</v>
      </c>
      <c r="G635">
        <v>611</v>
      </c>
      <c r="H635">
        <v>0</v>
      </c>
      <c r="I635">
        <v>0.46</v>
      </c>
      <c r="J635">
        <v>0</v>
      </c>
      <c r="K635">
        <v>1</v>
      </c>
      <c r="L635" t="s">
        <v>2721</v>
      </c>
      <c r="M635" t="s">
        <v>2722</v>
      </c>
      <c r="N635" t="s">
        <v>95</v>
      </c>
      <c r="O635" t="s">
        <v>72</v>
      </c>
      <c r="P635" t="s">
        <v>178</v>
      </c>
      <c r="Q635" t="s">
        <v>73</v>
      </c>
      <c r="R635" t="s">
        <v>2723</v>
      </c>
      <c r="S635" t="s">
        <v>41</v>
      </c>
      <c r="T635" t="s">
        <v>42</v>
      </c>
      <c r="U635" t="s">
        <v>43</v>
      </c>
      <c r="V635" t="s">
        <v>2724</v>
      </c>
      <c r="W635" t="s">
        <v>2798</v>
      </c>
      <c r="X635" t="s">
        <v>2799</v>
      </c>
      <c r="Y635" t="s">
        <v>43</v>
      </c>
      <c r="Z635" t="s">
        <v>3107</v>
      </c>
      <c r="AA635" t="s">
        <v>43</v>
      </c>
      <c r="AB635" t="s">
        <v>2728</v>
      </c>
      <c r="AC635" s="4" t="e">
        <f>VLOOKUP(Table136[[#This Row],[Capacitance]],Values!A$13:B$50,2,0)</f>
        <v>#N/A</v>
      </c>
      <c r="AE635" s="4" t="str">
        <f>CONCATENATE(Table136[[#This Row],[Capacitance]],Table136[[#This Row],[Stock]])</f>
        <v>6800pF</v>
      </c>
    </row>
    <row r="636" spans="1:31" hidden="1">
      <c r="A636" t="s">
        <v>2715</v>
      </c>
      <c r="B636" t="s">
        <v>2794</v>
      </c>
      <c r="C636" t="s">
        <v>4364</v>
      </c>
      <c r="D636" t="s">
        <v>4365</v>
      </c>
      <c r="E636" t="s">
        <v>2719</v>
      </c>
      <c r="F636" t="s">
        <v>3794</v>
      </c>
      <c r="G636">
        <v>561</v>
      </c>
      <c r="H636">
        <v>0</v>
      </c>
      <c r="I636">
        <v>0.46</v>
      </c>
      <c r="J636">
        <v>0</v>
      </c>
      <c r="K636">
        <v>1</v>
      </c>
      <c r="L636" t="s">
        <v>2721</v>
      </c>
      <c r="M636" t="s">
        <v>2722</v>
      </c>
      <c r="N636" t="s">
        <v>6775</v>
      </c>
      <c r="O636" t="s">
        <v>37</v>
      </c>
      <c r="P636" t="s">
        <v>78</v>
      </c>
      <c r="Q636" t="s">
        <v>39</v>
      </c>
      <c r="R636" t="s">
        <v>2723</v>
      </c>
      <c r="S636" t="s">
        <v>41</v>
      </c>
      <c r="T636" t="s">
        <v>42</v>
      </c>
      <c r="U636" t="s">
        <v>43</v>
      </c>
      <c r="V636" t="s">
        <v>2724</v>
      </c>
      <c r="W636" t="s">
        <v>2798</v>
      </c>
      <c r="X636" t="s">
        <v>2799</v>
      </c>
      <c r="Y636" t="s">
        <v>43</v>
      </c>
      <c r="Z636" t="s">
        <v>3107</v>
      </c>
      <c r="AA636" t="s">
        <v>43</v>
      </c>
      <c r="AB636" t="s">
        <v>2728</v>
      </c>
      <c r="AC636" s="4" t="e">
        <f>VLOOKUP(Table136[[#This Row],[Capacitance]],Values!A$13:B$50,2,0)</f>
        <v>#N/A</v>
      </c>
      <c r="AE636" s="4" t="str">
        <f>CONCATENATE(Table136[[#This Row],[Capacitance]],Table136[[#This Row],[Stock]])</f>
        <v>6.8ÂuF</v>
      </c>
    </row>
    <row r="637" spans="1:31" hidden="1">
      <c r="A637" t="s">
        <v>2715</v>
      </c>
      <c r="B637" t="s">
        <v>2806</v>
      </c>
      <c r="C637" t="s">
        <v>3569</v>
      </c>
      <c r="D637" t="s">
        <v>3570</v>
      </c>
      <c r="E637" t="s">
        <v>2719</v>
      </c>
      <c r="F637" t="s">
        <v>3571</v>
      </c>
      <c r="G637">
        <v>9194</v>
      </c>
      <c r="H637">
        <v>0</v>
      </c>
      <c r="I637">
        <v>0.74</v>
      </c>
      <c r="J637">
        <v>0</v>
      </c>
      <c r="K637">
        <v>1</v>
      </c>
      <c r="L637" t="s">
        <v>2721</v>
      </c>
      <c r="M637" t="s">
        <v>2722</v>
      </c>
      <c r="N637" t="s">
        <v>6751</v>
      </c>
      <c r="O637" t="s">
        <v>52</v>
      </c>
      <c r="P637" t="s">
        <v>78</v>
      </c>
      <c r="Q637" t="s">
        <v>39</v>
      </c>
      <c r="R637" t="s">
        <v>2723</v>
      </c>
      <c r="S637" t="s">
        <v>41</v>
      </c>
      <c r="T637" t="s">
        <v>42</v>
      </c>
      <c r="U637" t="s">
        <v>43</v>
      </c>
      <c r="V637" t="s">
        <v>2724</v>
      </c>
      <c r="W637" t="s">
        <v>2809</v>
      </c>
      <c r="X637" t="s">
        <v>2810</v>
      </c>
      <c r="Y637" t="s">
        <v>43</v>
      </c>
      <c r="Z637" t="s">
        <v>3107</v>
      </c>
      <c r="AA637" t="s">
        <v>43</v>
      </c>
      <c r="AB637" t="s">
        <v>2728</v>
      </c>
      <c r="AC637" s="4" t="str">
        <f>VLOOKUP(Table136[[#This Row],[Capacitance]],Values!A$13:B$50,2,0)</f>
        <v>STOCK</v>
      </c>
      <c r="AE637" s="4" t="str">
        <f>CONCATENATE(Table136[[#This Row],[Capacitance]],Table136[[#This Row],[Stock]])</f>
        <v>22ÂuF</v>
      </c>
    </row>
    <row r="638" spans="1:31" hidden="1">
      <c r="A638" t="s">
        <v>2715</v>
      </c>
      <c r="B638" t="s">
        <v>2876</v>
      </c>
      <c r="C638" t="s">
        <v>2986</v>
      </c>
      <c r="D638" t="s">
        <v>2987</v>
      </c>
      <c r="E638" t="s">
        <v>2719</v>
      </c>
      <c r="F638" t="s">
        <v>2883</v>
      </c>
      <c r="G638">
        <v>615</v>
      </c>
      <c r="H638">
        <v>0</v>
      </c>
      <c r="I638">
        <v>0.48</v>
      </c>
      <c r="J638">
        <v>0</v>
      </c>
      <c r="K638">
        <v>1</v>
      </c>
      <c r="L638" t="s">
        <v>2721</v>
      </c>
      <c r="M638" t="s">
        <v>2722</v>
      </c>
      <c r="N638" t="s">
        <v>6758</v>
      </c>
      <c r="O638" t="s">
        <v>72</v>
      </c>
      <c r="P638" t="s">
        <v>38</v>
      </c>
      <c r="Q638" t="s">
        <v>73</v>
      </c>
      <c r="R638" t="s">
        <v>2723</v>
      </c>
      <c r="S638" t="s">
        <v>41</v>
      </c>
      <c r="T638" t="s">
        <v>42</v>
      </c>
      <c r="U638" t="s">
        <v>43</v>
      </c>
      <c r="V638" t="s">
        <v>2724</v>
      </c>
      <c r="W638" t="s">
        <v>2880</v>
      </c>
      <c r="X638" t="s">
        <v>2726</v>
      </c>
      <c r="Y638" t="s">
        <v>43</v>
      </c>
      <c r="Z638" t="s">
        <v>2727</v>
      </c>
      <c r="AA638" t="s">
        <v>43</v>
      </c>
      <c r="AB638" t="s">
        <v>2728</v>
      </c>
      <c r="AC638" s="4" t="e">
        <f>VLOOKUP(Table136[[#This Row],[Capacitance]],Values!A$13:B$50,2,0)</f>
        <v>#N/A</v>
      </c>
      <c r="AE638" s="4" t="str">
        <f>CONCATENATE(Table136[[#This Row],[Capacitance]],Table136[[#This Row],[Stock]])</f>
        <v>0.033ÂuF</v>
      </c>
    </row>
    <row r="639" spans="1:31" hidden="1">
      <c r="A639" t="s">
        <v>2793</v>
      </c>
      <c r="B639" t="s">
        <v>2794</v>
      </c>
      <c r="C639" t="s">
        <v>4368</v>
      </c>
      <c r="D639" t="s">
        <v>4369</v>
      </c>
      <c r="E639" t="s">
        <v>2719</v>
      </c>
      <c r="F639" t="s">
        <v>4370</v>
      </c>
      <c r="G639">
        <v>418</v>
      </c>
      <c r="H639">
        <v>0</v>
      </c>
      <c r="I639">
        <v>0.48</v>
      </c>
      <c r="J639">
        <v>0</v>
      </c>
      <c r="K639">
        <v>1</v>
      </c>
      <c r="L639" t="s">
        <v>2721</v>
      </c>
      <c r="M639" t="s">
        <v>2722</v>
      </c>
      <c r="N639" t="s">
        <v>430</v>
      </c>
      <c r="O639" t="s">
        <v>72</v>
      </c>
      <c r="P639" t="s">
        <v>287</v>
      </c>
      <c r="Q639" t="s">
        <v>73</v>
      </c>
      <c r="R639" t="s">
        <v>2723</v>
      </c>
      <c r="S639" t="s">
        <v>41</v>
      </c>
      <c r="T639" t="s">
        <v>42</v>
      </c>
      <c r="U639" t="s">
        <v>43</v>
      </c>
      <c r="V639" t="s">
        <v>2724</v>
      </c>
      <c r="W639" t="s">
        <v>2798</v>
      </c>
      <c r="X639" t="s">
        <v>2799</v>
      </c>
      <c r="Y639" t="s">
        <v>43</v>
      </c>
      <c r="Z639" t="s">
        <v>3107</v>
      </c>
      <c r="AA639" t="s">
        <v>43</v>
      </c>
      <c r="AB639" t="s">
        <v>2728</v>
      </c>
      <c r="AC639" s="4" t="e">
        <f>VLOOKUP(Table136[[#This Row],[Capacitance]],Values!A$13:B$50,2,0)</f>
        <v>#N/A</v>
      </c>
      <c r="AE639" s="4" t="str">
        <f>CONCATENATE(Table136[[#This Row],[Capacitance]],Table136[[#This Row],[Stock]])</f>
        <v>5600pF</v>
      </c>
    </row>
    <row r="640" spans="1:31" hidden="1">
      <c r="A640" t="s">
        <v>2793</v>
      </c>
      <c r="B640" t="s">
        <v>2794</v>
      </c>
      <c r="C640" t="s">
        <v>4371</v>
      </c>
      <c r="D640" t="s">
        <v>4372</v>
      </c>
      <c r="E640" t="s">
        <v>2719</v>
      </c>
      <c r="F640" t="s">
        <v>4373</v>
      </c>
      <c r="G640">
        <v>526</v>
      </c>
      <c r="H640">
        <v>0</v>
      </c>
      <c r="I640">
        <v>0.49</v>
      </c>
      <c r="J640">
        <v>0</v>
      </c>
      <c r="K640">
        <v>1</v>
      </c>
      <c r="L640" t="s">
        <v>2721</v>
      </c>
      <c r="M640" t="s">
        <v>2722</v>
      </c>
      <c r="N640" t="s">
        <v>1002</v>
      </c>
      <c r="O640" t="s">
        <v>72</v>
      </c>
      <c r="P640" t="s">
        <v>287</v>
      </c>
      <c r="Q640" t="s">
        <v>73</v>
      </c>
      <c r="R640" t="s">
        <v>2723</v>
      </c>
      <c r="S640" t="s">
        <v>41</v>
      </c>
      <c r="T640" t="s">
        <v>42</v>
      </c>
      <c r="U640" t="s">
        <v>43</v>
      </c>
      <c r="V640" t="s">
        <v>2724</v>
      </c>
      <c r="W640" t="s">
        <v>2798</v>
      </c>
      <c r="X640" t="s">
        <v>2799</v>
      </c>
      <c r="Y640" t="s">
        <v>43</v>
      </c>
      <c r="Z640" t="s">
        <v>3107</v>
      </c>
      <c r="AA640" t="s">
        <v>43</v>
      </c>
      <c r="AB640" t="s">
        <v>2728</v>
      </c>
      <c r="AC640" s="4" t="e">
        <f>VLOOKUP(Table136[[#This Row],[Capacitance]],Values!A$13:B$50,2,0)</f>
        <v>#N/A</v>
      </c>
      <c r="AE640" s="4" t="str">
        <f>CONCATENATE(Table136[[#This Row],[Capacitance]],Table136[[#This Row],[Stock]])</f>
        <v>3900pF</v>
      </c>
    </row>
    <row r="641" spans="1:31" hidden="1">
      <c r="A641" t="s">
        <v>2793</v>
      </c>
      <c r="B641" t="s">
        <v>2794</v>
      </c>
      <c r="C641" t="s">
        <v>4374</v>
      </c>
      <c r="D641" t="s">
        <v>4375</v>
      </c>
      <c r="E641" t="s">
        <v>2719</v>
      </c>
      <c r="F641" t="s">
        <v>3526</v>
      </c>
      <c r="G641">
        <v>807</v>
      </c>
      <c r="H641">
        <v>0</v>
      </c>
      <c r="I641">
        <v>0.52</v>
      </c>
      <c r="J641">
        <v>0</v>
      </c>
      <c r="K641">
        <v>1</v>
      </c>
      <c r="L641" t="s">
        <v>2721</v>
      </c>
      <c r="M641" t="s">
        <v>2722</v>
      </c>
      <c r="N641" t="s">
        <v>6766</v>
      </c>
      <c r="O641" t="s">
        <v>37</v>
      </c>
      <c r="P641" t="s">
        <v>178</v>
      </c>
      <c r="Q641" t="s">
        <v>39</v>
      </c>
      <c r="R641" t="s">
        <v>2723</v>
      </c>
      <c r="S641" t="s">
        <v>41</v>
      </c>
      <c r="T641" t="s">
        <v>42</v>
      </c>
      <c r="U641" t="s">
        <v>43</v>
      </c>
      <c r="V641" t="s">
        <v>2724</v>
      </c>
      <c r="W641" t="s">
        <v>2798</v>
      </c>
      <c r="X641" t="s">
        <v>2799</v>
      </c>
      <c r="Y641" t="s">
        <v>43</v>
      </c>
      <c r="Z641" t="s">
        <v>2727</v>
      </c>
      <c r="AA641" t="s">
        <v>43</v>
      </c>
      <c r="AB641" t="s">
        <v>2728</v>
      </c>
      <c r="AC641" s="4" t="e">
        <f>VLOOKUP(Table136[[#This Row],[Capacitance]],Values!A$13:B$50,2,0)</f>
        <v>#N/A</v>
      </c>
      <c r="AE641" s="4" t="str">
        <f>CONCATENATE(Table136[[#This Row],[Capacitance]],Table136[[#This Row],[Stock]])</f>
        <v>0.47ÂuF</v>
      </c>
    </row>
    <row r="642" spans="1:31" hidden="1">
      <c r="A642" t="s">
        <v>2715</v>
      </c>
      <c r="B642" t="s">
        <v>2806</v>
      </c>
      <c r="C642" t="s">
        <v>3572</v>
      </c>
      <c r="D642" t="s">
        <v>3573</v>
      </c>
      <c r="E642" t="s">
        <v>2719</v>
      </c>
      <c r="F642" t="s">
        <v>3571</v>
      </c>
      <c r="G642">
        <v>3905</v>
      </c>
      <c r="H642">
        <v>0</v>
      </c>
      <c r="I642">
        <v>0.75</v>
      </c>
      <c r="J642">
        <v>0</v>
      </c>
      <c r="K642">
        <v>1</v>
      </c>
      <c r="L642" t="s">
        <v>2721</v>
      </c>
      <c r="M642" t="s">
        <v>2722</v>
      </c>
      <c r="N642" t="s">
        <v>6751</v>
      </c>
      <c r="O642" t="s">
        <v>52</v>
      </c>
      <c r="P642" t="s">
        <v>78</v>
      </c>
      <c r="Q642" t="s">
        <v>39</v>
      </c>
      <c r="R642" t="s">
        <v>2723</v>
      </c>
      <c r="S642" t="s">
        <v>41</v>
      </c>
      <c r="T642" t="s">
        <v>42</v>
      </c>
      <c r="U642" t="s">
        <v>43</v>
      </c>
      <c r="V642" t="s">
        <v>2724</v>
      </c>
      <c r="W642" t="s">
        <v>2809</v>
      </c>
      <c r="X642" t="s">
        <v>2810</v>
      </c>
      <c r="Y642" t="s">
        <v>43</v>
      </c>
      <c r="Z642" t="s">
        <v>2727</v>
      </c>
      <c r="AA642" t="s">
        <v>43</v>
      </c>
      <c r="AB642" t="s">
        <v>2728</v>
      </c>
      <c r="AC642" s="4" t="str">
        <f>VLOOKUP(Table136[[#This Row],[Capacitance]],Values!A$13:B$50,2,0)</f>
        <v>STOCK</v>
      </c>
      <c r="AE642" s="4" t="str">
        <f>CONCATENATE(Table136[[#This Row],[Capacitance]],Table136[[#This Row],[Stock]])</f>
        <v>22ÂuF</v>
      </c>
    </row>
    <row r="643" spans="1:31" hidden="1">
      <c r="A643" t="s">
        <v>2715</v>
      </c>
      <c r="B643" t="s">
        <v>2794</v>
      </c>
      <c r="C643" t="s">
        <v>4376</v>
      </c>
      <c r="D643" t="s">
        <v>4377</v>
      </c>
      <c r="E643" t="s">
        <v>2719</v>
      </c>
      <c r="F643" t="s">
        <v>2883</v>
      </c>
      <c r="G643">
        <v>728</v>
      </c>
      <c r="H643">
        <v>0</v>
      </c>
      <c r="I643">
        <v>0.59</v>
      </c>
      <c r="J643">
        <v>0</v>
      </c>
      <c r="K643">
        <v>1</v>
      </c>
      <c r="L643" t="s">
        <v>2721</v>
      </c>
      <c r="M643" t="s">
        <v>2722</v>
      </c>
      <c r="N643" t="s">
        <v>6758</v>
      </c>
      <c r="O643" t="s">
        <v>72</v>
      </c>
      <c r="P643" t="s">
        <v>38</v>
      </c>
      <c r="Q643" t="s">
        <v>73</v>
      </c>
      <c r="R643" t="s">
        <v>2723</v>
      </c>
      <c r="S643" t="s">
        <v>41</v>
      </c>
      <c r="T643" t="s">
        <v>42</v>
      </c>
      <c r="U643" t="s">
        <v>43</v>
      </c>
      <c r="V643" t="s">
        <v>2724</v>
      </c>
      <c r="W643" t="s">
        <v>2798</v>
      </c>
      <c r="X643" t="s">
        <v>2799</v>
      </c>
      <c r="Y643" t="s">
        <v>43</v>
      </c>
      <c r="Z643" t="s">
        <v>3107</v>
      </c>
      <c r="AA643" t="s">
        <v>43</v>
      </c>
      <c r="AB643" t="s">
        <v>2728</v>
      </c>
      <c r="AC643" s="4" t="e">
        <f>VLOOKUP(Table136[[#This Row],[Capacitance]],Values!A$13:B$50,2,0)</f>
        <v>#N/A</v>
      </c>
      <c r="AE643" s="4" t="str">
        <f>CONCATENATE(Table136[[#This Row],[Capacitance]],Table136[[#This Row],[Stock]])</f>
        <v>0.033ÂuF</v>
      </c>
    </row>
    <row r="644" spans="1:31" hidden="1">
      <c r="A644" t="s">
        <v>2715</v>
      </c>
      <c r="B644" t="s">
        <v>2794</v>
      </c>
      <c r="C644" t="s">
        <v>4378</v>
      </c>
      <c r="D644" t="s">
        <v>4379</v>
      </c>
      <c r="E644" t="s">
        <v>2719</v>
      </c>
      <c r="F644" t="s">
        <v>2952</v>
      </c>
      <c r="G644">
        <v>118</v>
      </c>
      <c r="H644">
        <v>0</v>
      </c>
      <c r="I644">
        <v>0.63</v>
      </c>
      <c r="J644">
        <v>0</v>
      </c>
      <c r="K644">
        <v>1</v>
      </c>
      <c r="L644" t="s">
        <v>2721</v>
      </c>
      <c r="M644" t="s">
        <v>2722</v>
      </c>
      <c r="N644" t="s">
        <v>6762</v>
      </c>
      <c r="O644" t="s">
        <v>72</v>
      </c>
      <c r="P644" t="s">
        <v>38</v>
      </c>
      <c r="Q644" t="s">
        <v>73</v>
      </c>
      <c r="R644" t="s">
        <v>2723</v>
      </c>
      <c r="S644" t="s">
        <v>41</v>
      </c>
      <c r="T644" t="s">
        <v>42</v>
      </c>
      <c r="U644" t="s">
        <v>43</v>
      </c>
      <c r="V644" t="s">
        <v>2724</v>
      </c>
      <c r="W644" t="s">
        <v>2798</v>
      </c>
      <c r="X644" t="s">
        <v>2799</v>
      </c>
      <c r="Y644" t="s">
        <v>43</v>
      </c>
      <c r="Z644" t="s">
        <v>3107</v>
      </c>
      <c r="AA644" t="s">
        <v>43</v>
      </c>
      <c r="AB644" t="s">
        <v>2728</v>
      </c>
      <c r="AC644" s="4" t="e">
        <f>VLOOKUP(Table136[[#This Row],[Capacitance]],Values!A$13:B$50,2,0)</f>
        <v>#N/A</v>
      </c>
      <c r="AE644" s="4" t="str">
        <f>CONCATENATE(Table136[[#This Row],[Capacitance]],Table136[[#This Row],[Stock]])</f>
        <v>0.068ÂuF</v>
      </c>
    </row>
    <row r="645" spans="1:31" hidden="1">
      <c r="A645" t="s">
        <v>2715</v>
      </c>
      <c r="B645" t="s">
        <v>2806</v>
      </c>
      <c r="C645" t="s">
        <v>3613</v>
      </c>
      <c r="D645" t="s">
        <v>3614</v>
      </c>
      <c r="E645" t="s">
        <v>2719</v>
      </c>
      <c r="F645" t="s">
        <v>3571</v>
      </c>
      <c r="G645">
        <v>3427</v>
      </c>
      <c r="H645">
        <v>0</v>
      </c>
      <c r="I645">
        <v>0.97</v>
      </c>
      <c r="J645">
        <v>0</v>
      </c>
      <c r="K645">
        <v>1</v>
      </c>
      <c r="L645" t="s">
        <v>2721</v>
      </c>
      <c r="M645" t="s">
        <v>2722</v>
      </c>
      <c r="N645" t="s">
        <v>6751</v>
      </c>
      <c r="O645" t="s">
        <v>52</v>
      </c>
      <c r="P645" t="s">
        <v>78</v>
      </c>
      <c r="Q645" t="s">
        <v>54</v>
      </c>
      <c r="R645" t="s">
        <v>2723</v>
      </c>
      <c r="S645" t="s">
        <v>55</v>
      </c>
      <c r="T645" t="s">
        <v>42</v>
      </c>
      <c r="U645" t="s">
        <v>43</v>
      </c>
      <c r="V645" t="s">
        <v>2724</v>
      </c>
      <c r="W645" t="s">
        <v>2809</v>
      </c>
      <c r="X645" t="s">
        <v>2810</v>
      </c>
      <c r="Y645" t="s">
        <v>43</v>
      </c>
      <c r="Z645" t="s">
        <v>2727</v>
      </c>
      <c r="AA645" t="s">
        <v>43</v>
      </c>
      <c r="AB645" t="s">
        <v>2728</v>
      </c>
      <c r="AC645" s="4" t="str">
        <f>VLOOKUP(Table136[[#This Row],[Capacitance]],Values!A$13:B$50,2,0)</f>
        <v>STOCK</v>
      </c>
      <c r="AE645" s="4" t="str">
        <f>CONCATENATE(Table136[[#This Row],[Capacitance]],Table136[[#This Row],[Stock]])</f>
        <v>22ÂuF</v>
      </c>
    </row>
    <row r="646" spans="1:31" hidden="1">
      <c r="A646" t="s">
        <v>2715</v>
      </c>
      <c r="B646" t="s">
        <v>2806</v>
      </c>
      <c r="C646" t="s">
        <v>4382</v>
      </c>
      <c r="D646" t="s">
        <v>4383</v>
      </c>
      <c r="E646" t="s">
        <v>2719</v>
      </c>
      <c r="F646" t="s">
        <v>2883</v>
      </c>
      <c r="G646">
        <v>901</v>
      </c>
      <c r="H646">
        <v>0</v>
      </c>
      <c r="I646">
        <v>0.79</v>
      </c>
      <c r="J646">
        <v>0</v>
      </c>
      <c r="K646">
        <v>1</v>
      </c>
      <c r="L646" t="s">
        <v>2721</v>
      </c>
      <c r="M646" t="s">
        <v>2722</v>
      </c>
      <c r="N646" t="s">
        <v>6758</v>
      </c>
      <c r="O646" t="s">
        <v>72</v>
      </c>
      <c r="P646" t="s">
        <v>38</v>
      </c>
      <c r="Q646" t="s">
        <v>73</v>
      </c>
      <c r="R646" t="s">
        <v>2723</v>
      </c>
      <c r="S646" t="s">
        <v>41</v>
      </c>
      <c r="T646" t="s">
        <v>42</v>
      </c>
      <c r="U646" t="s">
        <v>43</v>
      </c>
      <c r="V646" t="s">
        <v>2724</v>
      </c>
      <c r="W646" t="s">
        <v>2809</v>
      </c>
      <c r="X646" t="s">
        <v>2810</v>
      </c>
      <c r="Y646" t="s">
        <v>43</v>
      </c>
      <c r="Z646" t="s">
        <v>3107</v>
      </c>
      <c r="AA646" t="s">
        <v>43</v>
      </c>
      <c r="AB646" t="s">
        <v>2728</v>
      </c>
      <c r="AC646" s="4" t="e">
        <f>VLOOKUP(Table136[[#This Row],[Capacitance]],Values!A$13:B$50,2,0)</f>
        <v>#N/A</v>
      </c>
      <c r="AE646" s="4" t="str">
        <f>CONCATENATE(Table136[[#This Row],[Capacitance]],Table136[[#This Row],[Stock]])</f>
        <v>0.033ÂuF</v>
      </c>
    </row>
    <row r="647" spans="1:31" hidden="1">
      <c r="A647" t="s">
        <v>2793</v>
      </c>
      <c r="B647" t="s">
        <v>2806</v>
      </c>
      <c r="C647" t="s">
        <v>2990</v>
      </c>
      <c r="D647" t="s">
        <v>2991</v>
      </c>
      <c r="E647" t="s">
        <v>2719</v>
      </c>
      <c r="F647" t="s">
        <v>2992</v>
      </c>
      <c r="G647">
        <v>876</v>
      </c>
      <c r="H647">
        <v>0</v>
      </c>
      <c r="I647">
        <v>0.79</v>
      </c>
      <c r="J647">
        <v>0</v>
      </c>
      <c r="K647">
        <v>1</v>
      </c>
      <c r="L647" t="s">
        <v>2721</v>
      </c>
      <c r="M647" t="s">
        <v>2722</v>
      </c>
      <c r="N647" t="s">
        <v>6756</v>
      </c>
      <c r="O647" t="s">
        <v>72</v>
      </c>
      <c r="P647" t="s">
        <v>178</v>
      </c>
      <c r="Q647" t="s">
        <v>73</v>
      </c>
      <c r="R647" t="s">
        <v>2723</v>
      </c>
      <c r="S647" t="s">
        <v>41</v>
      </c>
      <c r="T647" t="s">
        <v>42</v>
      </c>
      <c r="U647" t="s">
        <v>43</v>
      </c>
      <c r="V647" t="s">
        <v>2724</v>
      </c>
      <c r="W647" t="s">
        <v>2809</v>
      </c>
      <c r="X647" t="s">
        <v>2810</v>
      </c>
      <c r="Y647" t="s">
        <v>43</v>
      </c>
      <c r="Z647" t="s">
        <v>2727</v>
      </c>
      <c r="AA647" t="s">
        <v>43</v>
      </c>
      <c r="AB647" t="s">
        <v>2728</v>
      </c>
      <c r="AC647" s="4" t="e">
        <f>VLOOKUP(Table136[[#This Row],[Capacitance]],Values!A$13:B$50,2,0)</f>
        <v>#N/A</v>
      </c>
      <c r="AE647" s="4" t="str">
        <f>CONCATENATE(Table136[[#This Row],[Capacitance]],Table136[[#This Row],[Stock]])</f>
        <v>0.022ÂuF</v>
      </c>
    </row>
    <row r="648" spans="1:31" hidden="1">
      <c r="A648" t="s">
        <v>2715</v>
      </c>
      <c r="B648" t="s">
        <v>3135</v>
      </c>
      <c r="C648" t="s">
        <v>3627</v>
      </c>
      <c r="D648" t="s">
        <v>3628</v>
      </c>
      <c r="E648" t="s">
        <v>2719</v>
      </c>
      <c r="F648" t="s">
        <v>3571</v>
      </c>
      <c r="G648">
        <v>3837</v>
      </c>
      <c r="H648">
        <v>0</v>
      </c>
      <c r="I648">
        <v>1.29</v>
      </c>
      <c r="J648">
        <v>0</v>
      </c>
      <c r="K648">
        <v>1</v>
      </c>
      <c r="L648" t="s">
        <v>2721</v>
      </c>
      <c r="M648" t="s">
        <v>2722</v>
      </c>
      <c r="N648" t="s">
        <v>6751</v>
      </c>
      <c r="O648" t="s">
        <v>52</v>
      </c>
      <c r="P648" t="s">
        <v>78</v>
      </c>
      <c r="Q648" t="s">
        <v>39</v>
      </c>
      <c r="R648" t="s">
        <v>2723</v>
      </c>
      <c r="S648" t="s">
        <v>41</v>
      </c>
      <c r="T648" t="s">
        <v>42</v>
      </c>
      <c r="U648" t="s">
        <v>43</v>
      </c>
      <c r="V648" t="s">
        <v>2724</v>
      </c>
      <c r="W648" t="s">
        <v>3139</v>
      </c>
      <c r="X648" t="s">
        <v>3140</v>
      </c>
      <c r="Y648" t="s">
        <v>43</v>
      </c>
      <c r="Z648" t="s">
        <v>3107</v>
      </c>
      <c r="AA648" t="s">
        <v>43</v>
      </c>
      <c r="AB648" t="s">
        <v>2728</v>
      </c>
      <c r="AC648" s="4" t="str">
        <f>VLOOKUP(Table136[[#This Row],[Capacitance]],Values!A$13:B$50,2,0)</f>
        <v>STOCK</v>
      </c>
      <c r="AE648" s="4" t="str">
        <f>CONCATENATE(Table136[[#This Row],[Capacitance]],Table136[[#This Row],[Stock]])</f>
        <v>22ÂuF</v>
      </c>
    </row>
    <row r="649" spans="1:31" hidden="1">
      <c r="A649" t="s">
        <v>2715</v>
      </c>
      <c r="B649" t="s">
        <v>2806</v>
      </c>
      <c r="C649" t="s">
        <v>3907</v>
      </c>
      <c r="D649" t="s">
        <v>3908</v>
      </c>
      <c r="E649" t="s">
        <v>2719</v>
      </c>
      <c r="F649" t="s">
        <v>3571</v>
      </c>
      <c r="G649">
        <v>1591</v>
      </c>
      <c r="H649">
        <v>0</v>
      </c>
      <c r="I649">
        <v>0.95</v>
      </c>
      <c r="J649">
        <v>0</v>
      </c>
      <c r="K649">
        <v>1</v>
      </c>
      <c r="L649" t="s">
        <v>2721</v>
      </c>
      <c r="M649" t="s">
        <v>2722</v>
      </c>
      <c r="N649" t="s">
        <v>6751</v>
      </c>
      <c r="O649" t="s">
        <v>52</v>
      </c>
      <c r="P649" t="s">
        <v>78</v>
      </c>
      <c r="Q649" t="s">
        <v>54</v>
      </c>
      <c r="R649" t="s">
        <v>2723</v>
      </c>
      <c r="S649" t="s">
        <v>55</v>
      </c>
      <c r="T649" t="s">
        <v>42</v>
      </c>
      <c r="U649" t="s">
        <v>43</v>
      </c>
      <c r="V649" t="s">
        <v>2724</v>
      </c>
      <c r="W649" t="s">
        <v>2809</v>
      </c>
      <c r="X649" t="s">
        <v>2810</v>
      </c>
      <c r="Y649" t="s">
        <v>43</v>
      </c>
      <c r="Z649" t="s">
        <v>3107</v>
      </c>
      <c r="AA649" t="s">
        <v>43</v>
      </c>
      <c r="AB649" t="s">
        <v>2728</v>
      </c>
      <c r="AC649" s="4" t="str">
        <f>VLOOKUP(Table136[[#This Row],[Capacitance]],Values!A$13:B$50,2,0)</f>
        <v>STOCK</v>
      </c>
      <c r="AE649" s="4" t="str">
        <f>CONCATENATE(Table136[[#This Row],[Capacitance]],Table136[[#This Row],[Stock]])</f>
        <v>22ÂuF</v>
      </c>
    </row>
    <row r="650" spans="1:31" hidden="1">
      <c r="A650" t="s">
        <v>2715</v>
      </c>
      <c r="B650" t="s">
        <v>2806</v>
      </c>
      <c r="C650" t="s">
        <v>4388</v>
      </c>
      <c r="D650" t="s">
        <v>4389</v>
      </c>
      <c r="E650" t="s">
        <v>2719</v>
      </c>
      <c r="F650" t="s">
        <v>3548</v>
      </c>
      <c r="G650">
        <v>854</v>
      </c>
      <c r="H650">
        <v>0</v>
      </c>
      <c r="I650">
        <v>0.81</v>
      </c>
      <c r="J650">
        <v>0</v>
      </c>
      <c r="K650">
        <v>1</v>
      </c>
      <c r="L650" t="s">
        <v>2721</v>
      </c>
      <c r="M650" t="s">
        <v>2722</v>
      </c>
      <c r="N650" t="s">
        <v>6773</v>
      </c>
      <c r="O650" t="s">
        <v>52</v>
      </c>
      <c r="P650" t="s">
        <v>53</v>
      </c>
      <c r="Q650" t="s">
        <v>54</v>
      </c>
      <c r="R650" t="s">
        <v>2723</v>
      </c>
      <c r="S650" t="s">
        <v>55</v>
      </c>
      <c r="T650" t="s">
        <v>42</v>
      </c>
      <c r="U650" t="s">
        <v>43</v>
      </c>
      <c r="V650" t="s">
        <v>2724</v>
      </c>
      <c r="W650" t="s">
        <v>2809</v>
      </c>
      <c r="X650" t="s">
        <v>2810</v>
      </c>
      <c r="Y650" t="s">
        <v>43</v>
      </c>
      <c r="Z650" t="s">
        <v>2727</v>
      </c>
      <c r="AA650" t="s">
        <v>43</v>
      </c>
      <c r="AB650" t="s">
        <v>2728</v>
      </c>
      <c r="AC650" s="4" t="str">
        <f>VLOOKUP(Table136[[#This Row],[Capacitance]],Values!A$13:B$50,2,0)</f>
        <v>STOCK</v>
      </c>
      <c r="AE650" s="4" t="str">
        <f>CONCATENATE(Table136[[#This Row],[Capacitance]],Table136[[#This Row],[Stock]])</f>
        <v>47ÂuF</v>
      </c>
    </row>
    <row r="651" spans="1:31" hidden="1">
      <c r="A651" t="s">
        <v>2793</v>
      </c>
      <c r="B651" t="s">
        <v>2806</v>
      </c>
      <c r="C651" t="s">
        <v>4390</v>
      </c>
      <c r="D651" t="s">
        <v>4391</v>
      </c>
      <c r="E651" t="s">
        <v>2719</v>
      </c>
      <c r="F651" t="s">
        <v>4392</v>
      </c>
      <c r="G651">
        <v>723</v>
      </c>
      <c r="H651">
        <v>0</v>
      </c>
      <c r="I651">
        <v>0.81</v>
      </c>
      <c r="J651">
        <v>0</v>
      </c>
      <c r="K651">
        <v>1</v>
      </c>
      <c r="L651" t="s">
        <v>2721</v>
      </c>
      <c r="M651" t="s">
        <v>2722</v>
      </c>
      <c r="N651" t="s">
        <v>6754</v>
      </c>
      <c r="O651" t="s">
        <v>72</v>
      </c>
      <c r="P651" t="s">
        <v>287</v>
      </c>
      <c r="Q651" t="s">
        <v>73</v>
      </c>
      <c r="R651" t="s">
        <v>2723</v>
      </c>
      <c r="S651" t="s">
        <v>41</v>
      </c>
      <c r="T651" t="s">
        <v>42</v>
      </c>
      <c r="U651" t="s">
        <v>43</v>
      </c>
      <c r="V651" t="s">
        <v>2724</v>
      </c>
      <c r="W651" t="s">
        <v>2809</v>
      </c>
      <c r="X651" t="s">
        <v>2810</v>
      </c>
      <c r="Y651" t="s">
        <v>43</v>
      </c>
      <c r="Z651" t="s">
        <v>3107</v>
      </c>
      <c r="AA651" t="s">
        <v>43</v>
      </c>
      <c r="AB651" t="s">
        <v>2728</v>
      </c>
      <c r="AC651" s="4" t="e">
        <f>VLOOKUP(Table136[[#This Row],[Capacitance]],Values!A$13:B$50,2,0)</f>
        <v>#N/A</v>
      </c>
      <c r="AE651" s="4" t="str">
        <f>CONCATENATE(Table136[[#This Row],[Capacitance]],Table136[[#This Row],[Stock]])</f>
        <v>0.015ÂuF</v>
      </c>
    </row>
    <row r="652" spans="1:31" hidden="1">
      <c r="A652" t="s">
        <v>2715</v>
      </c>
      <c r="B652" t="s">
        <v>2806</v>
      </c>
      <c r="C652" t="s">
        <v>4393</v>
      </c>
      <c r="D652" t="s">
        <v>4394</v>
      </c>
      <c r="E652" t="s">
        <v>2719</v>
      </c>
      <c r="F652" t="s">
        <v>2952</v>
      </c>
      <c r="G652">
        <v>687</v>
      </c>
      <c r="H652">
        <v>0</v>
      </c>
      <c r="I652">
        <v>0.81</v>
      </c>
      <c r="J652">
        <v>0</v>
      </c>
      <c r="K652">
        <v>1</v>
      </c>
      <c r="L652" t="s">
        <v>2721</v>
      </c>
      <c r="M652" t="s">
        <v>2722</v>
      </c>
      <c r="N652" t="s">
        <v>6762</v>
      </c>
      <c r="O652" t="s">
        <v>72</v>
      </c>
      <c r="P652" t="s">
        <v>38</v>
      </c>
      <c r="Q652" t="s">
        <v>73</v>
      </c>
      <c r="R652" t="s">
        <v>2723</v>
      </c>
      <c r="S652" t="s">
        <v>41</v>
      </c>
      <c r="T652" t="s">
        <v>42</v>
      </c>
      <c r="U652" t="s">
        <v>43</v>
      </c>
      <c r="V652" t="s">
        <v>2724</v>
      </c>
      <c r="W652" t="s">
        <v>2809</v>
      </c>
      <c r="X652" t="s">
        <v>2810</v>
      </c>
      <c r="Y652" t="s">
        <v>43</v>
      </c>
      <c r="Z652" t="s">
        <v>3107</v>
      </c>
      <c r="AA652" t="s">
        <v>43</v>
      </c>
      <c r="AB652" t="s">
        <v>2728</v>
      </c>
      <c r="AC652" s="4" t="e">
        <f>VLOOKUP(Table136[[#This Row],[Capacitance]],Values!A$13:B$50,2,0)</f>
        <v>#N/A</v>
      </c>
      <c r="AE652" s="4" t="str">
        <f>CONCATENATE(Table136[[#This Row],[Capacitance]],Table136[[#This Row],[Stock]])</f>
        <v>0.068ÂuF</v>
      </c>
    </row>
    <row r="653" spans="1:31" hidden="1">
      <c r="A653" t="s">
        <v>2715</v>
      </c>
      <c r="B653" t="s">
        <v>2806</v>
      </c>
      <c r="C653" t="s">
        <v>3536</v>
      </c>
      <c r="D653" t="s">
        <v>3537</v>
      </c>
      <c r="E653" t="s">
        <v>2719</v>
      </c>
      <c r="F653" t="s">
        <v>3538</v>
      </c>
      <c r="G653">
        <v>1991</v>
      </c>
      <c r="H653">
        <v>0</v>
      </c>
      <c r="I653">
        <v>0.63</v>
      </c>
      <c r="J653">
        <v>0</v>
      </c>
      <c r="K653">
        <v>1</v>
      </c>
      <c r="L653" t="s">
        <v>2721</v>
      </c>
      <c r="M653" t="s">
        <v>2722</v>
      </c>
      <c r="N653" t="s">
        <v>6751</v>
      </c>
      <c r="O653" t="s">
        <v>52</v>
      </c>
      <c r="P653" t="s">
        <v>64</v>
      </c>
      <c r="Q653" t="s">
        <v>39</v>
      </c>
      <c r="R653" t="s">
        <v>2723</v>
      </c>
      <c r="S653" t="s">
        <v>41</v>
      </c>
      <c r="T653" t="s">
        <v>42</v>
      </c>
      <c r="U653" t="s">
        <v>43</v>
      </c>
      <c r="V653" t="s">
        <v>2724</v>
      </c>
      <c r="W653" t="s">
        <v>2809</v>
      </c>
      <c r="X653" t="s">
        <v>2810</v>
      </c>
      <c r="Y653" t="s">
        <v>43</v>
      </c>
      <c r="Z653" t="s">
        <v>2727</v>
      </c>
      <c r="AA653" t="s">
        <v>43</v>
      </c>
      <c r="AB653" t="s">
        <v>2728</v>
      </c>
      <c r="AC653" s="4" t="str">
        <f>VLOOKUP(Table136[[#This Row],[Capacitance]],Values!A$13:B$50,2,0)</f>
        <v>STOCK</v>
      </c>
      <c r="AE653" s="4" t="str">
        <f>CONCATENATE(Table136[[#This Row],[Capacitance]],Table136[[#This Row],[Stock]])</f>
        <v>22ÂuF</v>
      </c>
    </row>
    <row r="654" spans="1:31" hidden="1">
      <c r="A654" t="s">
        <v>2793</v>
      </c>
      <c r="B654" t="s">
        <v>2806</v>
      </c>
      <c r="C654" t="s">
        <v>4397</v>
      </c>
      <c r="D654" t="s">
        <v>4398</v>
      </c>
      <c r="E654" t="s">
        <v>2719</v>
      </c>
      <c r="F654" t="s">
        <v>2992</v>
      </c>
      <c r="G654">
        <v>378</v>
      </c>
      <c r="H654">
        <v>0</v>
      </c>
      <c r="I654">
        <v>0.81</v>
      </c>
      <c r="J654">
        <v>0</v>
      </c>
      <c r="K654">
        <v>1</v>
      </c>
      <c r="L654" t="s">
        <v>2721</v>
      </c>
      <c r="M654" t="s">
        <v>2722</v>
      </c>
      <c r="N654" t="s">
        <v>6756</v>
      </c>
      <c r="O654" t="s">
        <v>72</v>
      </c>
      <c r="P654" t="s">
        <v>178</v>
      </c>
      <c r="Q654" t="s">
        <v>73</v>
      </c>
      <c r="R654" t="s">
        <v>2723</v>
      </c>
      <c r="S654" t="s">
        <v>41</v>
      </c>
      <c r="T654" t="s">
        <v>42</v>
      </c>
      <c r="U654" t="s">
        <v>43</v>
      </c>
      <c r="V654" t="s">
        <v>2724</v>
      </c>
      <c r="W654" t="s">
        <v>2809</v>
      </c>
      <c r="X654" t="s">
        <v>2810</v>
      </c>
      <c r="Y654" t="s">
        <v>43</v>
      </c>
      <c r="Z654" t="s">
        <v>3107</v>
      </c>
      <c r="AA654" t="s">
        <v>43</v>
      </c>
      <c r="AB654" t="s">
        <v>2728</v>
      </c>
      <c r="AC654" s="4" t="e">
        <f>VLOOKUP(Table136[[#This Row],[Capacitance]],Values!A$13:B$50,2,0)</f>
        <v>#N/A</v>
      </c>
      <c r="AE654" s="4" t="str">
        <f>CONCATENATE(Table136[[#This Row],[Capacitance]],Table136[[#This Row],[Stock]])</f>
        <v>0.022ÂuF</v>
      </c>
    </row>
    <row r="655" spans="1:31" hidden="1">
      <c r="A655" t="s">
        <v>2715</v>
      </c>
      <c r="B655" t="s">
        <v>2806</v>
      </c>
      <c r="C655" t="s">
        <v>4089</v>
      </c>
      <c r="D655" t="s">
        <v>4090</v>
      </c>
      <c r="E655" t="s">
        <v>2719</v>
      </c>
      <c r="F655" t="s">
        <v>3538</v>
      </c>
      <c r="G655">
        <v>1768</v>
      </c>
      <c r="H655">
        <v>0</v>
      </c>
      <c r="I655">
        <v>0.79</v>
      </c>
      <c r="J655">
        <v>0</v>
      </c>
      <c r="K655">
        <v>1</v>
      </c>
      <c r="L655" t="s">
        <v>2721</v>
      </c>
      <c r="M655" t="s">
        <v>2722</v>
      </c>
      <c r="N655" t="s">
        <v>6751</v>
      </c>
      <c r="O655" t="s">
        <v>52</v>
      </c>
      <c r="P655" t="s">
        <v>64</v>
      </c>
      <c r="Q655" t="s">
        <v>54</v>
      </c>
      <c r="R655" t="s">
        <v>2723</v>
      </c>
      <c r="S655" t="s">
        <v>55</v>
      </c>
      <c r="T655" t="s">
        <v>42</v>
      </c>
      <c r="U655" t="s">
        <v>43</v>
      </c>
      <c r="V655" t="s">
        <v>2724</v>
      </c>
      <c r="W655" t="s">
        <v>2809</v>
      </c>
      <c r="X655" t="s">
        <v>2810</v>
      </c>
      <c r="Y655" t="s">
        <v>43</v>
      </c>
      <c r="Z655" t="s">
        <v>2727</v>
      </c>
      <c r="AA655" t="s">
        <v>43</v>
      </c>
      <c r="AB655" t="s">
        <v>2728</v>
      </c>
      <c r="AC655" s="4" t="str">
        <f>VLOOKUP(Table136[[#This Row],[Capacitance]],Values!A$13:B$50,2,0)</f>
        <v>STOCK</v>
      </c>
      <c r="AE655" s="4" t="str">
        <f>CONCATENATE(Table136[[#This Row],[Capacitance]],Table136[[#This Row],[Stock]])</f>
        <v>22ÂuF</v>
      </c>
    </row>
    <row r="656" spans="1:31" hidden="1">
      <c r="A656" t="s">
        <v>2715</v>
      </c>
      <c r="B656" t="s">
        <v>2806</v>
      </c>
      <c r="C656" t="s">
        <v>4263</v>
      </c>
      <c r="D656" t="s">
        <v>4264</v>
      </c>
      <c r="E656" t="s">
        <v>2719</v>
      </c>
      <c r="F656" t="s">
        <v>3538</v>
      </c>
      <c r="G656">
        <v>731</v>
      </c>
      <c r="H656">
        <v>0</v>
      </c>
      <c r="I656">
        <v>0.63</v>
      </c>
      <c r="J656">
        <v>0</v>
      </c>
      <c r="K656">
        <v>1</v>
      </c>
      <c r="L656" t="s">
        <v>2721</v>
      </c>
      <c r="M656" t="s">
        <v>2722</v>
      </c>
      <c r="N656" t="s">
        <v>6751</v>
      </c>
      <c r="O656" t="s">
        <v>52</v>
      </c>
      <c r="P656" t="s">
        <v>64</v>
      </c>
      <c r="Q656" t="s">
        <v>39</v>
      </c>
      <c r="R656" t="s">
        <v>2723</v>
      </c>
      <c r="S656" t="s">
        <v>41</v>
      </c>
      <c r="T656" t="s">
        <v>42</v>
      </c>
      <c r="U656" t="s">
        <v>43</v>
      </c>
      <c r="V656" t="s">
        <v>2724</v>
      </c>
      <c r="W656" t="s">
        <v>2809</v>
      </c>
      <c r="X656" t="s">
        <v>2810</v>
      </c>
      <c r="Y656" t="s">
        <v>43</v>
      </c>
      <c r="Z656" t="s">
        <v>3107</v>
      </c>
      <c r="AA656" t="s">
        <v>43</v>
      </c>
      <c r="AB656" t="s">
        <v>2728</v>
      </c>
      <c r="AC656" s="4" t="str">
        <f>VLOOKUP(Table136[[#This Row],[Capacitance]],Values!A$13:B$50,2,0)</f>
        <v>STOCK</v>
      </c>
      <c r="AE656" s="4" t="str">
        <f>CONCATENATE(Table136[[#This Row],[Capacitance]],Table136[[#This Row],[Stock]])</f>
        <v>22ÂuF</v>
      </c>
    </row>
    <row r="657" spans="1:31" hidden="1">
      <c r="A657" t="s">
        <v>2715</v>
      </c>
      <c r="B657" t="s">
        <v>2806</v>
      </c>
      <c r="C657" t="s">
        <v>4386</v>
      </c>
      <c r="D657" t="s">
        <v>4387</v>
      </c>
      <c r="E657" t="s">
        <v>2719</v>
      </c>
      <c r="F657" t="s">
        <v>3538</v>
      </c>
      <c r="G657">
        <v>978</v>
      </c>
      <c r="H657">
        <v>0</v>
      </c>
      <c r="I657">
        <v>0.81</v>
      </c>
      <c r="J657">
        <v>0</v>
      </c>
      <c r="K657">
        <v>1</v>
      </c>
      <c r="L657" t="s">
        <v>2721</v>
      </c>
      <c r="M657" t="s">
        <v>2722</v>
      </c>
      <c r="N657" t="s">
        <v>6751</v>
      </c>
      <c r="O657" t="s">
        <v>52</v>
      </c>
      <c r="P657" t="s">
        <v>64</v>
      </c>
      <c r="Q657" t="s">
        <v>54</v>
      </c>
      <c r="R657" t="s">
        <v>2723</v>
      </c>
      <c r="S657" t="s">
        <v>55</v>
      </c>
      <c r="T657" t="s">
        <v>42</v>
      </c>
      <c r="U657" t="s">
        <v>43</v>
      </c>
      <c r="V657" t="s">
        <v>2724</v>
      </c>
      <c r="W657" t="s">
        <v>2809</v>
      </c>
      <c r="X657" t="s">
        <v>2810</v>
      </c>
      <c r="Y657" t="s">
        <v>43</v>
      </c>
      <c r="Z657" t="s">
        <v>3107</v>
      </c>
      <c r="AA657" t="s">
        <v>43</v>
      </c>
      <c r="AB657" t="s">
        <v>2728</v>
      </c>
      <c r="AC657" s="4" t="str">
        <f>VLOOKUP(Table136[[#This Row],[Capacitance]],Values!A$13:B$50,2,0)</f>
        <v>STOCK</v>
      </c>
      <c r="AE657" s="4" t="str">
        <f>CONCATENATE(Table136[[#This Row],[Capacitance]],Table136[[#This Row],[Stock]])</f>
        <v>22ÂuF</v>
      </c>
    </row>
    <row r="658" spans="1:31" hidden="1">
      <c r="A658" t="s">
        <v>2715</v>
      </c>
      <c r="B658" t="s">
        <v>3135</v>
      </c>
      <c r="C658" t="s">
        <v>4405</v>
      </c>
      <c r="D658" t="s">
        <v>4406</v>
      </c>
      <c r="E658" t="s">
        <v>2719</v>
      </c>
      <c r="F658" t="s">
        <v>3598</v>
      </c>
      <c r="G658">
        <v>306</v>
      </c>
      <c r="H658">
        <v>0</v>
      </c>
      <c r="I658">
        <v>1.69</v>
      </c>
      <c r="J658">
        <v>0</v>
      </c>
      <c r="K658">
        <v>1</v>
      </c>
      <c r="L658" t="s">
        <v>2721</v>
      </c>
      <c r="M658" t="s">
        <v>2722</v>
      </c>
      <c r="N658" t="s">
        <v>6778</v>
      </c>
      <c r="O658" t="s">
        <v>52</v>
      </c>
      <c r="P658" t="s">
        <v>53</v>
      </c>
      <c r="Q658" t="s">
        <v>54</v>
      </c>
      <c r="R658" t="s">
        <v>2723</v>
      </c>
      <c r="S658" t="s">
        <v>55</v>
      </c>
      <c r="T658" t="s">
        <v>42</v>
      </c>
      <c r="U658" t="s">
        <v>43</v>
      </c>
      <c r="V658" t="s">
        <v>2724</v>
      </c>
      <c r="W658" t="s">
        <v>3139</v>
      </c>
      <c r="X658" t="s">
        <v>3140</v>
      </c>
      <c r="Y658" t="s">
        <v>43</v>
      </c>
      <c r="Z658" t="s">
        <v>3107</v>
      </c>
      <c r="AA658" t="s">
        <v>43</v>
      </c>
      <c r="AB658" t="s">
        <v>2728</v>
      </c>
      <c r="AC658" s="4" t="str">
        <f>VLOOKUP(Table136[[#This Row],[Capacitance]],Values!A$13:B$50,2,0)</f>
        <v>STOCK</v>
      </c>
      <c r="AE658" s="4" t="str">
        <f>CONCATENATE(Table136[[#This Row],[Capacitance]],Table136[[#This Row],[Stock]])</f>
        <v>68ÂuF</v>
      </c>
    </row>
    <row r="659" spans="1:31" hidden="1">
      <c r="A659" t="s">
        <v>2715</v>
      </c>
      <c r="B659" t="s">
        <v>2716</v>
      </c>
      <c r="C659" t="s">
        <v>4407</v>
      </c>
      <c r="D659" t="s">
        <v>4408</v>
      </c>
      <c r="E659" t="s">
        <v>2719</v>
      </c>
      <c r="F659" t="s">
        <v>4409</v>
      </c>
      <c r="G659">
        <v>291</v>
      </c>
      <c r="H659">
        <v>0</v>
      </c>
      <c r="I659">
        <v>0.32</v>
      </c>
      <c r="J659">
        <v>0</v>
      </c>
      <c r="K659">
        <v>1</v>
      </c>
      <c r="L659" t="s">
        <v>2721</v>
      </c>
      <c r="M659" t="s">
        <v>2722</v>
      </c>
      <c r="N659" t="s">
        <v>6768</v>
      </c>
      <c r="O659" t="s">
        <v>37</v>
      </c>
      <c r="P659" t="s">
        <v>64</v>
      </c>
      <c r="Q659" t="s">
        <v>54</v>
      </c>
      <c r="R659" t="s">
        <v>2723</v>
      </c>
      <c r="S659" t="s">
        <v>55</v>
      </c>
      <c r="T659" t="s">
        <v>42</v>
      </c>
      <c r="U659" t="s">
        <v>43</v>
      </c>
      <c r="V659" t="s">
        <v>2724</v>
      </c>
      <c r="W659" t="s">
        <v>2725</v>
      </c>
      <c r="X659" t="s">
        <v>2726</v>
      </c>
      <c r="Y659" t="s">
        <v>43</v>
      </c>
      <c r="Z659" t="s">
        <v>2727</v>
      </c>
      <c r="AA659" t="s">
        <v>43</v>
      </c>
      <c r="AB659" t="s">
        <v>2728</v>
      </c>
      <c r="AC659" s="4" t="e">
        <f>VLOOKUP(Table136[[#This Row],[Capacitance]],Values!A$13:B$50,2,0)</f>
        <v>#N/A</v>
      </c>
      <c r="AE659" s="4" t="str">
        <f>CONCATENATE(Table136[[#This Row],[Capacitance]],Table136[[#This Row],[Stock]])</f>
        <v>0.68ÂuF</v>
      </c>
    </row>
    <row r="660" spans="1:31" hidden="1">
      <c r="A660" t="s">
        <v>2715</v>
      </c>
      <c r="B660" t="s">
        <v>2716</v>
      </c>
      <c r="C660" t="s">
        <v>4410</v>
      </c>
      <c r="D660" t="s">
        <v>4411</v>
      </c>
      <c r="E660" t="s">
        <v>2719</v>
      </c>
      <c r="F660" t="s">
        <v>4409</v>
      </c>
      <c r="G660">
        <v>277</v>
      </c>
      <c r="H660">
        <v>0</v>
      </c>
      <c r="I660">
        <v>0.32</v>
      </c>
      <c r="J660">
        <v>0</v>
      </c>
      <c r="K660">
        <v>1</v>
      </c>
      <c r="L660" t="s">
        <v>2721</v>
      </c>
      <c r="M660" t="s">
        <v>2722</v>
      </c>
      <c r="N660" t="s">
        <v>6768</v>
      </c>
      <c r="O660" t="s">
        <v>37</v>
      </c>
      <c r="P660" t="s">
        <v>64</v>
      </c>
      <c r="Q660" t="s">
        <v>54</v>
      </c>
      <c r="R660" t="s">
        <v>2723</v>
      </c>
      <c r="S660" t="s">
        <v>55</v>
      </c>
      <c r="T660" t="s">
        <v>42</v>
      </c>
      <c r="U660" t="s">
        <v>43</v>
      </c>
      <c r="V660" t="s">
        <v>2724</v>
      </c>
      <c r="W660" t="s">
        <v>2725</v>
      </c>
      <c r="X660" t="s">
        <v>2726</v>
      </c>
      <c r="Y660" t="s">
        <v>43</v>
      </c>
      <c r="Z660" t="s">
        <v>3107</v>
      </c>
      <c r="AA660" t="s">
        <v>43</v>
      </c>
      <c r="AB660" t="s">
        <v>2728</v>
      </c>
      <c r="AC660" s="4" t="e">
        <f>VLOOKUP(Table136[[#This Row],[Capacitance]],Values!A$13:B$50,2,0)</f>
        <v>#N/A</v>
      </c>
      <c r="AE660" s="4" t="str">
        <f>CONCATENATE(Table136[[#This Row],[Capacitance]],Table136[[#This Row],[Stock]])</f>
        <v>0.68ÂuF</v>
      </c>
    </row>
    <row r="661" spans="1:31" hidden="1">
      <c r="A661" t="s">
        <v>2793</v>
      </c>
      <c r="B661" t="s">
        <v>2789</v>
      </c>
      <c r="C661" t="s">
        <v>4412</v>
      </c>
      <c r="D661" t="s">
        <v>4413</v>
      </c>
      <c r="E661" t="s">
        <v>2719</v>
      </c>
      <c r="F661" t="s">
        <v>3968</v>
      </c>
      <c r="G661">
        <v>443</v>
      </c>
      <c r="H661">
        <v>0</v>
      </c>
      <c r="I661">
        <v>0.33</v>
      </c>
      <c r="J661">
        <v>0</v>
      </c>
      <c r="K661">
        <v>1</v>
      </c>
      <c r="L661" t="s">
        <v>2721</v>
      </c>
      <c r="M661" t="s">
        <v>2722</v>
      </c>
      <c r="N661" t="s">
        <v>95</v>
      </c>
      <c r="O661" t="s">
        <v>37</v>
      </c>
      <c r="P661" t="s">
        <v>178</v>
      </c>
      <c r="Q661" t="s">
        <v>39</v>
      </c>
      <c r="R661" t="s">
        <v>2723</v>
      </c>
      <c r="S661" t="s">
        <v>41</v>
      </c>
      <c r="T661" t="s">
        <v>42</v>
      </c>
      <c r="U661" t="s">
        <v>43</v>
      </c>
      <c r="V661" t="s">
        <v>2724</v>
      </c>
      <c r="W661" t="s">
        <v>2792</v>
      </c>
      <c r="X661" t="s">
        <v>2726</v>
      </c>
      <c r="Y661" t="s">
        <v>43</v>
      </c>
      <c r="Z661" t="s">
        <v>3107</v>
      </c>
      <c r="AA661" t="s">
        <v>43</v>
      </c>
      <c r="AB661" t="s">
        <v>2728</v>
      </c>
      <c r="AC661" s="4" t="e">
        <f>VLOOKUP(Table136[[#This Row],[Capacitance]],Values!A$13:B$50,2,0)</f>
        <v>#N/A</v>
      </c>
      <c r="AE661" s="4" t="str">
        <f>CONCATENATE(Table136[[#This Row],[Capacitance]],Table136[[#This Row],[Stock]])</f>
        <v>6800pF</v>
      </c>
    </row>
    <row r="662" spans="1:31" hidden="1">
      <c r="A662" t="s">
        <v>2715</v>
      </c>
      <c r="B662" t="s">
        <v>2716</v>
      </c>
      <c r="C662" t="s">
        <v>4414</v>
      </c>
      <c r="D662" t="s">
        <v>4415</v>
      </c>
      <c r="E662" t="s">
        <v>2719</v>
      </c>
      <c r="F662" t="s">
        <v>4216</v>
      </c>
      <c r="G662">
        <v>365</v>
      </c>
      <c r="H662">
        <v>0</v>
      </c>
      <c r="I662">
        <v>0.33</v>
      </c>
      <c r="J662">
        <v>0</v>
      </c>
      <c r="K662">
        <v>1</v>
      </c>
      <c r="L662" t="s">
        <v>2721</v>
      </c>
      <c r="M662" t="s">
        <v>2722</v>
      </c>
      <c r="N662" t="s">
        <v>6763</v>
      </c>
      <c r="O662" t="s">
        <v>37</v>
      </c>
      <c r="P662" t="s">
        <v>38</v>
      </c>
      <c r="Q662" t="s">
        <v>39</v>
      </c>
      <c r="R662" t="s">
        <v>2723</v>
      </c>
      <c r="S662" t="s">
        <v>41</v>
      </c>
      <c r="T662" t="s">
        <v>42</v>
      </c>
      <c r="U662" t="s">
        <v>43</v>
      </c>
      <c r="V662" t="s">
        <v>2724</v>
      </c>
      <c r="W662" t="s">
        <v>2725</v>
      </c>
      <c r="X662" t="s">
        <v>2726</v>
      </c>
      <c r="Y662" t="s">
        <v>43</v>
      </c>
      <c r="Z662" t="s">
        <v>3107</v>
      </c>
      <c r="AA662" t="s">
        <v>43</v>
      </c>
      <c r="AB662" t="s">
        <v>2728</v>
      </c>
      <c r="AC662" s="4" t="e">
        <f>VLOOKUP(Table136[[#This Row],[Capacitance]],Values!A$13:B$50,2,0)</f>
        <v>#N/A</v>
      </c>
      <c r="AE662" s="4" t="str">
        <f>CONCATENATE(Table136[[#This Row],[Capacitance]],Table136[[#This Row],[Stock]])</f>
        <v>0.15ÂuF</v>
      </c>
    </row>
    <row r="663" spans="1:31" hidden="1">
      <c r="A663" t="s">
        <v>2793</v>
      </c>
      <c r="B663" t="s">
        <v>2716</v>
      </c>
      <c r="C663" t="s">
        <v>4416</v>
      </c>
      <c r="D663" t="s">
        <v>4417</v>
      </c>
      <c r="E663" t="s">
        <v>2719</v>
      </c>
      <c r="F663" t="s">
        <v>3963</v>
      </c>
      <c r="G663">
        <v>1000</v>
      </c>
      <c r="H663">
        <v>0</v>
      </c>
      <c r="I663">
        <v>0.34</v>
      </c>
      <c r="J663">
        <v>0</v>
      </c>
      <c r="K663">
        <v>1</v>
      </c>
      <c r="L663" t="s">
        <v>2721</v>
      </c>
      <c r="M663" t="s">
        <v>2722</v>
      </c>
      <c r="N663" t="s">
        <v>6754</v>
      </c>
      <c r="O663" t="s">
        <v>37</v>
      </c>
      <c r="P663" t="s">
        <v>178</v>
      </c>
      <c r="Q663" t="s">
        <v>39</v>
      </c>
      <c r="R663" t="s">
        <v>2723</v>
      </c>
      <c r="S663" t="s">
        <v>41</v>
      </c>
      <c r="T663" t="s">
        <v>42</v>
      </c>
      <c r="U663" t="s">
        <v>43</v>
      </c>
      <c r="V663" t="s">
        <v>2724</v>
      </c>
      <c r="W663" t="s">
        <v>2725</v>
      </c>
      <c r="X663" t="s">
        <v>2726</v>
      </c>
      <c r="Y663" t="s">
        <v>43</v>
      </c>
      <c r="Z663" t="s">
        <v>3107</v>
      </c>
      <c r="AA663" t="s">
        <v>43</v>
      </c>
      <c r="AB663" t="s">
        <v>2728</v>
      </c>
      <c r="AC663" s="4" t="e">
        <f>VLOOKUP(Table136[[#This Row],[Capacitance]],Values!A$13:B$50,2,0)</f>
        <v>#N/A</v>
      </c>
      <c r="AE663" s="4" t="str">
        <f>CONCATENATE(Table136[[#This Row],[Capacitance]],Table136[[#This Row],[Stock]])</f>
        <v>0.015ÂuF</v>
      </c>
    </row>
    <row r="664" spans="1:31" hidden="1">
      <c r="A664" t="s">
        <v>2793</v>
      </c>
      <c r="B664" t="s">
        <v>2716</v>
      </c>
      <c r="C664" t="s">
        <v>2993</v>
      </c>
      <c r="D664" t="s">
        <v>2994</v>
      </c>
      <c r="E664" t="s">
        <v>2719</v>
      </c>
      <c r="F664" t="s">
        <v>2995</v>
      </c>
      <c r="G664">
        <v>655</v>
      </c>
      <c r="H664">
        <v>0</v>
      </c>
      <c r="I664">
        <v>0.34</v>
      </c>
      <c r="J664">
        <v>0</v>
      </c>
      <c r="K664">
        <v>1</v>
      </c>
      <c r="L664" t="s">
        <v>2721</v>
      </c>
      <c r="M664" t="s">
        <v>2722</v>
      </c>
      <c r="N664" t="s">
        <v>226</v>
      </c>
      <c r="O664" t="s">
        <v>72</v>
      </c>
      <c r="P664" t="s">
        <v>178</v>
      </c>
      <c r="Q664" t="s">
        <v>73</v>
      </c>
      <c r="R664" t="s">
        <v>2723</v>
      </c>
      <c r="S664" t="s">
        <v>41</v>
      </c>
      <c r="T664" t="s">
        <v>42</v>
      </c>
      <c r="U664" t="s">
        <v>43</v>
      </c>
      <c r="V664" t="s">
        <v>2724</v>
      </c>
      <c r="W664" t="s">
        <v>2725</v>
      </c>
      <c r="X664" t="s">
        <v>2726</v>
      </c>
      <c r="Y664" t="s">
        <v>43</v>
      </c>
      <c r="Z664" t="s">
        <v>2727</v>
      </c>
      <c r="AA664" t="s">
        <v>43</v>
      </c>
      <c r="AB664" t="s">
        <v>2728</v>
      </c>
      <c r="AC664" s="4" t="e">
        <f>VLOOKUP(Table136[[#This Row],[Capacitance]],Values!A$13:B$50,2,0)</f>
        <v>#N/A</v>
      </c>
      <c r="AE664" s="4" t="str">
        <f>CONCATENATE(Table136[[#This Row],[Capacitance]],Table136[[#This Row],[Stock]])</f>
        <v>150pF</v>
      </c>
    </row>
    <row r="665" spans="1:31" hidden="1">
      <c r="A665" t="s">
        <v>2715</v>
      </c>
      <c r="B665" t="s">
        <v>2794</v>
      </c>
      <c r="C665" t="s">
        <v>4677</v>
      </c>
      <c r="D665" t="s">
        <v>4678</v>
      </c>
      <c r="E665" t="s">
        <v>2719</v>
      </c>
      <c r="F665" t="s">
        <v>3462</v>
      </c>
      <c r="G665">
        <v>0</v>
      </c>
      <c r="H665">
        <v>0</v>
      </c>
      <c r="I665">
        <v>0.18889</v>
      </c>
      <c r="J665">
        <v>0</v>
      </c>
      <c r="K665">
        <v>2000</v>
      </c>
      <c r="L665" t="s">
        <v>2721</v>
      </c>
      <c r="M665" t="s">
        <v>2722</v>
      </c>
      <c r="N665" t="s">
        <v>6751</v>
      </c>
      <c r="O665" t="s">
        <v>52</v>
      </c>
      <c r="P665" t="s">
        <v>53</v>
      </c>
      <c r="Q665" t="s">
        <v>54</v>
      </c>
      <c r="R665" t="s">
        <v>2723</v>
      </c>
      <c r="S665" t="s">
        <v>55</v>
      </c>
      <c r="T665" t="s">
        <v>42</v>
      </c>
      <c r="U665" t="s">
        <v>43</v>
      </c>
      <c r="V665" t="s">
        <v>2724</v>
      </c>
      <c r="W665" t="s">
        <v>2798</v>
      </c>
      <c r="X665" t="s">
        <v>2799</v>
      </c>
      <c r="Y665" t="s">
        <v>43</v>
      </c>
      <c r="Z665" t="s">
        <v>2727</v>
      </c>
      <c r="AA665" t="s">
        <v>43</v>
      </c>
      <c r="AB665" t="s">
        <v>2728</v>
      </c>
      <c r="AC665" s="4" t="str">
        <f>VLOOKUP(Table136[[#This Row],[Capacitance]],Values!A$13:B$50,2,0)</f>
        <v>STOCK</v>
      </c>
      <c r="AE665" s="4" t="str">
        <f>CONCATENATE(Table136[[#This Row],[Capacitance]],Table136[[#This Row],[Stock]])</f>
        <v>22ÂuF</v>
      </c>
    </row>
    <row r="666" spans="1:31" hidden="1">
      <c r="A666" t="s">
        <v>2715</v>
      </c>
      <c r="B666" t="s">
        <v>2789</v>
      </c>
      <c r="C666" t="s">
        <v>4719</v>
      </c>
      <c r="D666" t="s">
        <v>4720</v>
      </c>
      <c r="E666" t="s">
        <v>2719</v>
      </c>
      <c r="F666" t="s">
        <v>4721</v>
      </c>
      <c r="G666">
        <v>0</v>
      </c>
      <c r="H666">
        <v>0</v>
      </c>
      <c r="I666" t="s">
        <v>1067</v>
      </c>
      <c r="J666">
        <v>0</v>
      </c>
      <c r="K666">
        <v>1</v>
      </c>
      <c r="L666" t="s">
        <v>2721</v>
      </c>
      <c r="M666" t="s">
        <v>2722</v>
      </c>
      <c r="N666" t="s">
        <v>6751</v>
      </c>
      <c r="O666" t="s">
        <v>189</v>
      </c>
      <c r="P666" t="s">
        <v>53</v>
      </c>
      <c r="Q666" t="s">
        <v>190</v>
      </c>
      <c r="R666" t="s">
        <v>2723</v>
      </c>
      <c r="S666" t="s">
        <v>191</v>
      </c>
      <c r="T666" t="s">
        <v>42</v>
      </c>
      <c r="U666" t="s">
        <v>43</v>
      </c>
      <c r="V666" t="s">
        <v>2724</v>
      </c>
      <c r="W666" t="s">
        <v>2792</v>
      </c>
      <c r="X666" t="s">
        <v>2726</v>
      </c>
      <c r="Y666" t="s">
        <v>43</v>
      </c>
      <c r="Z666" t="s">
        <v>3107</v>
      </c>
      <c r="AA666" t="s">
        <v>43</v>
      </c>
      <c r="AB666" t="s">
        <v>2728</v>
      </c>
      <c r="AC666" s="4" t="str">
        <f>VLOOKUP(Table136[[#This Row],[Capacitance]],Values!A$13:B$50,2,0)</f>
        <v>STOCK</v>
      </c>
      <c r="AE666" s="4" t="str">
        <f>CONCATENATE(Table136[[#This Row],[Capacitance]],Table136[[#This Row],[Stock]])</f>
        <v>22ÂuF</v>
      </c>
    </row>
    <row r="667" spans="1:31" hidden="1">
      <c r="A667" t="s">
        <v>2793</v>
      </c>
      <c r="B667" t="s">
        <v>2716</v>
      </c>
      <c r="C667" t="s">
        <v>4420</v>
      </c>
      <c r="D667" t="s">
        <v>4421</v>
      </c>
      <c r="E667" t="s">
        <v>2719</v>
      </c>
      <c r="F667" t="s">
        <v>3048</v>
      </c>
      <c r="G667">
        <v>750</v>
      </c>
      <c r="H667">
        <v>0</v>
      </c>
      <c r="I667">
        <v>0.35</v>
      </c>
      <c r="J667">
        <v>0</v>
      </c>
      <c r="K667">
        <v>1</v>
      </c>
      <c r="L667" t="s">
        <v>2721</v>
      </c>
      <c r="M667" t="s">
        <v>2722</v>
      </c>
      <c r="N667" t="s">
        <v>259</v>
      </c>
      <c r="O667" t="s">
        <v>72</v>
      </c>
      <c r="P667" t="s">
        <v>178</v>
      </c>
      <c r="Q667" t="s">
        <v>73</v>
      </c>
      <c r="R667" t="s">
        <v>2723</v>
      </c>
      <c r="S667" t="s">
        <v>41</v>
      </c>
      <c r="T667" t="s">
        <v>42</v>
      </c>
      <c r="U667" t="s">
        <v>43</v>
      </c>
      <c r="V667" t="s">
        <v>2724</v>
      </c>
      <c r="W667" t="s">
        <v>2725</v>
      </c>
      <c r="X667" t="s">
        <v>2726</v>
      </c>
      <c r="Y667" t="s">
        <v>43</v>
      </c>
      <c r="Z667" t="s">
        <v>3107</v>
      </c>
      <c r="AA667" t="s">
        <v>43</v>
      </c>
      <c r="AB667" t="s">
        <v>2728</v>
      </c>
      <c r="AC667" s="4" t="e">
        <f>VLOOKUP(Table136[[#This Row],[Capacitance]],Values!A$13:B$50,2,0)</f>
        <v>#N/A</v>
      </c>
      <c r="AE667" s="4" t="str">
        <f>CONCATENATE(Table136[[#This Row],[Capacitance]],Table136[[#This Row],[Stock]])</f>
        <v>180pF</v>
      </c>
    </row>
    <row r="668" spans="1:31" hidden="1">
      <c r="A668" t="s">
        <v>2715</v>
      </c>
      <c r="B668" t="s">
        <v>2789</v>
      </c>
      <c r="C668" t="s">
        <v>2999</v>
      </c>
      <c r="D668" t="s">
        <v>3000</v>
      </c>
      <c r="E668" t="s">
        <v>2719</v>
      </c>
      <c r="F668" t="s">
        <v>2921</v>
      </c>
      <c r="G668">
        <v>619</v>
      </c>
      <c r="H668">
        <v>0</v>
      </c>
      <c r="I668">
        <v>0.4</v>
      </c>
      <c r="J668">
        <v>0</v>
      </c>
      <c r="K668">
        <v>1</v>
      </c>
      <c r="L668" t="s">
        <v>2721</v>
      </c>
      <c r="M668" t="s">
        <v>2722</v>
      </c>
      <c r="N668" t="s">
        <v>95</v>
      </c>
      <c r="O668" t="s">
        <v>72</v>
      </c>
      <c r="P668" t="s">
        <v>38</v>
      </c>
      <c r="Q668" t="s">
        <v>73</v>
      </c>
      <c r="R668" t="s">
        <v>2723</v>
      </c>
      <c r="S668" t="s">
        <v>41</v>
      </c>
      <c r="T668" t="s">
        <v>42</v>
      </c>
      <c r="U668" t="s">
        <v>43</v>
      </c>
      <c r="V668" t="s">
        <v>2724</v>
      </c>
      <c r="W668" t="s">
        <v>2792</v>
      </c>
      <c r="X668" t="s">
        <v>2726</v>
      </c>
      <c r="Y668" t="s">
        <v>43</v>
      </c>
      <c r="Z668" t="s">
        <v>2727</v>
      </c>
      <c r="AA668" t="s">
        <v>43</v>
      </c>
      <c r="AB668" t="s">
        <v>2728</v>
      </c>
      <c r="AC668" s="4" t="e">
        <f>VLOOKUP(Table136[[#This Row],[Capacitance]],Values!A$13:B$50,2,0)</f>
        <v>#N/A</v>
      </c>
      <c r="AE668" s="4" t="str">
        <f>CONCATENATE(Table136[[#This Row],[Capacitance]],Table136[[#This Row],[Stock]])</f>
        <v>6800pF</v>
      </c>
    </row>
    <row r="669" spans="1:31" hidden="1">
      <c r="A669" t="s">
        <v>2715</v>
      </c>
      <c r="B669" t="s">
        <v>2789</v>
      </c>
      <c r="C669" t="s">
        <v>4422</v>
      </c>
      <c r="D669" t="s">
        <v>4423</v>
      </c>
      <c r="E669" t="s">
        <v>2719</v>
      </c>
      <c r="F669" t="s">
        <v>3971</v>
      </c>
      <c r="G669">
        <v>569</v>
      </c>
      <c r="H669">
        <v>0</v>
      </c>
      <c r="I669">
        <v>0.4</v>
      </c>
      <c r="J669">
        <v>0</v>
      </c>
      <c r="K669">
        <v>1</v>
      </c>
      <c r="L669" t="s">
        <v>2721</v>
      </c>
      <c r="M669" t="s">
        <v>2722</v>
      </c>
      <c r="N669" t="s">
        <v>6768</v>
      </c>
      <c r="O669" t="s">
        <v>37</v>
      </c>
      <c r="P669" t="s">
        <v>83</v>
      </c>
      <c r="Q669" t="s">
        <v>39</v>
      </c>
      <c r="R669" t="s">
        <v>2723</v>
      </c>
      <c r="S669" t="s">
        <v>41</v>
      </c>
      <c r="T669" t="s">
        <v>42</v>
      </c>
      <c r="U669" t="s">
        <v>43</v>
      </c>
      <c r="V669" t="s">
        <v>2724</v>
      </c>
      <c r="W669" t="s">
        <v>2792</v>
      </c>
      <c r="X669" t="s">
        <v>2726</v>
      </c>
      <c r="Y669" t="s">
        <v>43</v>
      </c>
      <c r="Z669" t="s">
        <v>2727</v>
      </c>
      <c r="AA669" t="s">
        <v>43</v>
      </c>
      <c r="AB669" t="s">
        <v>2728</v>
      </c>
      <c r="AC669" s="4" t="e">
        <f>VLOOKUP(Table136[[#This Row],[Capacitance]],Values!A$13:B$50,2,0)</f>
        <v>#N/A</v>
      </c>
      <c r="AE669" s="4" t="str">
        <f>CONCATENATE(Table136[[#This Row],[Capacitance]],Table136[[#This Row],[Stock]])</f>
        <v>0.68ÂuF</v>
      </c>
    </row>
    <row r="670" spans="1:31" hidden="1">
      <c r="A670" t="s">
        <v>2715</v>
      </c>
      <c r="B670" t="s">
        <v>2789</v>
      </c>
      <c r="C670" t="s">
        <v>4424</v>
      </c>
      <c r="D670" t="s">
        <v>4425</v>
      </c>
      <c r="E670" t="s">
        <v>2719</v>
      </c>
      <c r="F670" t="s">
        <v>3660</v>
      </c>
      <c r="G670">
        <v>532</v>
      </c>
      <c r="H670">
        <v>0</v>
      </c>
      <c r="I670">
        <v>0.4</v>
      </c>
      <c r="J670">
        <v>0</v>
      </c>
      <c r="K670">
        <v>1</v>
      </c>
      <c r="L670" t="s">
        <v>2721</v>
      </c>
      <c r="M670" t="s">
        <v>2722</v>
      </c>
      <c r="N670" t="s">
        <v>6768</v>
      </c>
      <c r="O670" t="s">
        <v>37</v>
      </c>
      <c r="P670" t="s">
        <v>78</v>
      </c>
      <c r="Q670" t="s">
        <v>39</v>
      </c>
      <c r="R670" t="s">
        <v>2723</v>
      </c>
      <c r="S670" t="s">
        <v>41</v>
      </c>
      <c r="T670" t="s">
        <v>42</v>
      </c>
      <c r="U670" t="s">
        <v>43</v>
      </c>
      <c r="V670" t="s">
        <v>2724</v>
      </c>
      <c r="W670" t="s">
        <v>2792</v>
      </c>
      <c r="X670" t="s">
        <v>2726</v>
      </c>
      <c r="Y670" t="s">
        <v>43</v>
      </c>
      <c r="Z670" t="s">
        <v>3107</v>
      </c>
      <c r="AA670" t="s">
        <v>43</v>
      </c>
      <c r="AB670" t="s">
        <v>2728</v>
      </c>
      <c r="AC670" s="4" t="e">
        <f>VLOOKUP(Table136[[#This Row],[Capacitance]],Values!A$13:B$50,2,0)</f>
        <v>#N/A</v>
      </c>
      <c r="AE670" s="4" t="str">
        <f>CONCATENATE(Table136[[#This Row],[Capacitance]],Table136[[#This Row],[Stock]])</f>
        <v>0.68ÂuF</v>
      </c>
    </row>
    <row r="671" spans="1:31" hidden="1">
      <c r="A671" t="s">
        <v>2793</v>
      </c>
      <c r="B671" t="s">
        <v>2716</v>
      </c>
      <c r="C671" t="s">
        <v>4426</v>
      </c>
      <c r="D671" t="s">
        <v>4427</v>
      </c>
      <c r="E671" t="s">
        <v>2719</v>
      </c>
      <c r="F671" t="s">
        <v>3727</v>
      </c>
      <c r="G671">
        <v>500</v>
      </c>
      <c r="H671">
        <v>0</v>
      </c>
      <c r="I671">
        <v>0.4</v>
      </c>
      <c r="J671">
        <v>0</v>
      </c>
      <c r="K671">
        <v>1</v>
      </c>
      <c r="L671" t="s">
        <v>2721</v>
      </c>
      <c r="M671" t="s">
        <v>2722</v>
      </c>
      <c r="N671" t="s">
        <v>6760</v>
      </c>
      <c r="O671" t="s">
        <v>37</v>
      </c>
      <c r="P671" t="s">
        <v>178</v>
      </c>
      <c r="Q671" t="s">
        <v>1060</v>
      </c>
      <c r="R671" t="s">
        <v>2723</v>
      </c>
      <c r="S671" t="s">
        <v>41</v>
      </c>
      <c r="T671" t="s">
        <v>42</v>
      </c>
      <c r="U671" t="s">
        <v>43</v>
      </c>
      <c r="V671" t="s">
        <v>2724</v>
      </c>
      <c r="W671" t="s">
        <v>2725</v>
      </c>
      <c r="X671" t="s">
        <v>2726</v>
      </c>
      <c r="Y671" t="s">
        <v>43</v>
      </c>
      <c r="Z671" t="s">
        <v>2727</v>
      </c>
      <c r="AA671" t="s">
        <v>43</v>
      </c>
      <c r="AB671" t="s">
        <v>2728</v>
      </c>
      <c r="AC671" s="4" t="e">
        <f>VLOOKUP(Table136[[#This Row],[Capacitance]],Values!A$13:B$50,2,0)</f>
        <v>#N/A</v>
      </c>
      <c r="AE671" s="4" t="str">
        <f>CONCATENATE(Table136[[#This Row],[Capacitance]],Table136[[#This Row],[Stock]])</f>
        <v>0.047ÂuF</v>
      </c>
    </row>
    <row r="672" spans="1:31" hidden="1">
      <c r="A672" t="s">
        <v>2715</v>
      </c>
      <c r="B672" t="s">
        <v>2789</v>
      </c>
      <c r="C672" t="s">
        <v>4428</v>
      </c>
      <c r="D672" t="s">
        <v>4429</v>
      </c>
      <c r="E672" t="s">
        <v>2719</v>
      </c>
      <c r="F672" t="s">
        <v>2939</v>
      </c>
      <c r="G672">
        <v>283</v>
      </c>
      <c r="H672">
        <v>0</v>
      </c>
      <c r="I672">
        <v>0.4</v>
      </c>
      <c r="J672">
        <v>0</v>
      </c>
      <c r="K672">
        <v>1</v>
      </c>
      <c r="L672" t="s">
        <v>2721</v>
      </c>
      <c r="M672" t="s">
        <v>2722</v>
      </c>
      <c r="N672" t="s">
        <v>1002</v>
      </c>
      <c r="O672" t="s">
        <v>72</v>
      </c>
      <c r="P672" t="s">
        <v>38</v>
      </c>
      <c r="Q672" t="s">
        <v>73</v>
      </c>
      <c r="R672" t="s">
        <v>2723</v>
      </c>
      <c r="S672" t="s">
        <v>41</v>
      </c>
      <c r="T672" t="s">
        <v>42</v>
      </c>
      <c r="U672" t="s">
        <v>43</v>
      </c>
      <c r="V672" t="s">
        <v>2724</v>
      </c>
      <c r="W672" t="s">
        <v>2792</v>
      </c>
      <c r="X672" t="s">
        <v>2726</v>
      </c>
      <c r="Y672" t="s">
        <v>43</v>
      </c>
      <c r="Z672" t="s">
        <v>3107</v>
      </c>
      <c r="AA672" t="s">
        <v>43</v>
      </c>
      <c r="AB672" t="s">
        <v>2728</v>
      </c>
      <c r="AC672" s="4" t="e">
        <f>VLOOKUP(Table136[[#This Row],[Capacitance]],Values!A$13:B$50,2,0)</f>
        <v>#N/A</v>
      </c>
      <c r="AE672" s="4" t="str">
        <f>CONCATENATE(Table136[[#This Row],[Capacitance]],Table136[[#This Row],[Stock]])</f>
        <v>3900pF</v>
      </c>
    </row>
    <row r="673" spans="1:31" hidden="1">
      <c r="A673" t="s">
        <v>2715</v>
      </c>
      <c r="B673" t="s">
        <v>2794</v>
      </c>
      <c r="C673" t="s">
        <v>4731</v>
      </c>
      <c r="D673" t="s">
        <v>4732</v>
      </c>
      <c r="E673" t="s">
        <v>2719</v>
      </c>
      <c r="F673" t="s">
        <v>4733</v>
      </c>
      <c r="G673">
        <v>0</v>
      </c>
      <c r="H673">
        <v>0</v>
      </c>
      <c r="I673" t="s">
        <v>1067</v>
      </c>
      <c r="J673">
        <v>0</v>
      </c>
      <c r="K673">
        <v>1</v>
      </c>
      <c r="L673" t="s">
        <v>2721</v>
      </c>
      <c r="M673" t="s">
        <v>2722</v>
      </c>
      <c r="N673" t="s">
        <v>6751</v>
      </c>
      <c r="O673" t="s">
        <v>189</v>
      </c>
      <c r="P673" t="s">
        <v>64</v>
      </c>
      <c r="Q673" t="s">
        <v>190</v>
      </c>
      <c r="R673" t="s">
        <v>2723</v>
      </c>
      <c r="S673" t="s">
        <v>191</v>
      </c>
      <c r="T673" t="s">
        <v>42</v>
      </c>
      <c r="U673" t="s">
        <v>43</v>
      </c>
      <c r="V673" t="s">
        <v>2724</v>
      </c>
      <c r="W673" t="s">
        <v>2798</v>
      </c>
      <c r="X673" t="s">
        <v>2799</v>
      </c>
      <c r="Y673" t="s">
        <v>43</v>
      </c>
      <c r="Z673" t="s">
        <v>3107</v>
      </c>
      <c r="AA673" t="s">
        <v>43</v>
      </c>
      <c r="AB673" t="s">
        <v>2728</v>
      </c>
      <c r="AC673" s="4" t="str">
        <f>VLOOKUP(Table136[[#This Row],[Capacitance]],Values!A$13:B$50,2,0)</f>
        <v>STOCK</v>
      </c>
      <c r="AE673" s="4" t="str">
        <f>CONCATENATE(Table136[[#This Row],[Capacitance]],Table136[[#This Row],[Stock]])</f>
        <v>22ÂuF</v>
      </c>
    </row>
    <row r="674" spans="1:31" hidden="1">
      <c r="A674" t="s">
        <v>2793</v>
      </c>
      <c r="B674" t="s">
        <v>2789</v>
      </c>
      <c r="C674" t="s">
        <v>4432</v>
      </c>
      <c r="D674" t="s">
        <v>4433</v>
      </c>
      <c r="E674" t="s">
        <v>2719</v>
      </c>
      <c r="F674" t="s">
        <v>3077</v>
      </c>
      <c r="G674">
        <v>957</v>
      </c>
      <c r="H674">
        <v>0</v>
      </c>
      <c r="I674">
        <v>0.41</v>
      </c>
      <c r="J674">
        <v>0</v>
      </c>
      <c r="K674">
        <v>1</v>
      </c>
      <c r="L674" t="s">
        <v>2721</v>
      </c>
      <c r="M674" t="s">
        <v>2722</v>
      </c>
      <c r="N674" t="s">
        <v>242</v>
      </c>
      <c r="O674" t="s">
        <v>72</v>
      </c>
      <c r="P674" t="s">
        <v>178</v>
      </c>
      <c r="Q674" t="s">
        <v>73</v>
      </c>
      <c r="R674" t="s">
        <v>2723</v>
      </c>
      <c r="S674" t="s">
        <v>41</v>
      </c>
      <c r="T674" t="s">
        <v>42</v>
      </c>
      <c r="U674" t="s">
        <v>43</v>
      </c>
      <c r="V674" t="s">
        <v>2724</v>
      </c>
      <c r="W674" t="s">
        <v>2792</v>
      </c>
      <c r="X674" t="s">
        <v>2726</v>
      </c>
      <c r="Y674" t="s">
        <v>43</v>
      </c>
      <c r="Z674" t="s">
        <v>3107</v>
      </c>
      <c r="AA674" t="s">
        <v>43</v>
      </c>
      <c r="AB674" t="s">
        <v>2728</v>
      </c>
      <c r="AC674" s="4" t="e">
        <f>VLOOKUP(Table136[[#This Row],[Capacitance]],Values!A$13:B$50,2,0)</f>
        <v>#N/A</v>
      </c>
      <c r="AE674" s="4" t="str">
        <f>CONCATENATE(Table136[[#This Row],[Capacitance]],Table136[[#This Row],[Stock]])</f>
        <v>1800pF</v>
      </c>
    </row>
    <row r="675" spans="1:31" hidden="1">
      <c r="A675" t="s">
        <v>2715</v>
      </c>
      <c r="B675" t="s">
        <v>2876</v>
      </c>
      <c r="C675" t="s">
        <v>4434</v>
      </c>
      <c r="D675" t="s">
        <v>4435</v>
      </c>
      <c r="E675" t="s">
        <v>2719</v>
      </c>
      <c r="F675" t="s">
        <v>3875</v>
      </c>
      <c r="G675">
        <v>863</v>
      </c>
      <c r="H675">
        <v>0</v>
      </c>
      <c r="I675">
        <v>0.41</v>
      </c>
      <c r="J675">
        <v>0</v>
      </c>
      <c r="K675">
        <v>1</v>
      </c>
      <c r="L675" t="s">
        <v>2721</v>
      </c>
      <c r="M675" t="s">
        <v>2722</v>
      </c>
      <c r="N675" t="s">
        <v>6768</v>
      </c>
      <c r="O675" t="s">
        <v>37</v>
      </c>
      <c r="P675" t="s">
        <v>38</v>
      </c>
      <c r="Q675" t="s">
        <v>39</v>
      </c>
      <c r="R675" t="s">
        <v>2723</v>
      </c>
      <c r="S675" t="s">
        <v>41</v>
      </c>
      <c r="T675" t="s">
        <v>42</v>
      </c>
      <c r="U675" t="s">
        <v>43</v>
      </c>
      <c r="V675" t="s">
        <v>2724</v>
      </c>
      <c r="W675" t="s">
        <v>2880</v>
      </c>
      <c r="X675" t="s">
        <v>2726</v>
      </c>
      <c r="Y675" t="s">
        <v>43</v>
      </c>
      <c r="Z675" t="s">
        <v>2727</v>
      </c>
      <c r="AA675" t="s">
        <v>43</v>
      </c>
      <c r="AB675" t="s">
        <v>2728</v>
      </c>
      <c r="AC675" s="4" t="e">
        <f>VLOOKUP(Table136[[#This Row],[Capacitance]],Values!A$13:B$50,2,0)</f>
        <v>#N/A</v>
      </c>
      <c r="AE675" s="4" t="str">
        <f>CONCATENATE(Table136[[#This Row],[Capacitance]],Table136[[#This Row],[Stock]])</f>
        <v>0.68ÂuF</v>
      </c>
    </row>
    <row r="676" spans="1:31" hidden="1">
      <c r="A676" t="s">
        <v>2715</v>
      </c>
      <c r="B676" t="s">
        <v>2789</v>
      </c>
      <c r="C676" t="s">
        <v>4436</v>
      </c>
      <c r="D676" t="s">
        <v>4437</v>
      </c>
      <c r="E676" t="s">
        <v>2719</v>
      </c>
      <c r="F676" t="s">
        <v>3660</v>
      </c>
      <c r="G676">
        <v>838</v>
      </c>
      <c r="H676">
        <v>0</v>
      </c>
      <c r="I676">
        <v>0.41</v>
      </c>
      <c r="J676">
        <v>0</v>
      </c>
      <c r="K676">
        <v>1</v>
      </c>
      <c r="L676" t="s">
        <v>2721</v>
      </c>
      <c r="M676" t="s">
        <v>2722</v>
      </c>
      <c r="N676" t="s">
        <v>6768</v>
      </c>
      <c r="O676" t="s">
        <v>37</v>
      </c>
      <c r="P676" t="s">
        <v>78</v>
      </c>
      <c r="Q676" t="s">
        <v>39</v>
      </c>
      <c r="R676" t="s">
        <v>2723</v>
      </c>
      <c r="S676" t="s">
        <v>41</v>
      </c>
      <c r="T676" t="s">
        <v>42</v>
      </c>
      <c r="U676" t="s">
        <v>43</v>
      </c>
      <c r="V676" t="s">
        <v>2724</v>
      </c>
      <c r="W676" t="s">
        <v>2792</v>
      </c>
      <c r="X676" t="s">
        <v>2726</v>
      </c>
      <c r="Y676" t="s">
        <v>43</v>
      </c>
      <c r="Z676" t="s">
        <v>2727</v>
      </c>
      <c r="AA676" t="s">
        <v>43</v>
      </c>
      <c r="AB676" t="s">
        <v>2728</v>
      </c>
      <c r="AC676" s="4" t="e">
        <f>VLOOKUP(Table136[[#This Row],[Capacitance]],Values!A$13:B$50,2,0)</f>
        <v>#N/A</v>
      </c>
      <c r="AE676" s="4" t="str">
        <f>CONCATENATE(Table136[[#This Row],[Capacitance]],Table136[[#This Row],[Stock]])</f>
        <v>0.68ÂuF</v>
      </c>
    </row>
    <row r="677" spans="1:31" hidden="1">
      <c r="A677" t="s">
        <v>2715</v>
      </c>
      <c r="B677" t="s">
        <v>2789</v>
      </c>
      <c r="C677" t="s">
        <v>4438</v>
      </c>
      <c r="D677" t="s">
        <v>4439</v>
      </c>
      <c r="E677" t="s">
        <v>2719</v>
      </c>
      <c r="F677" t="s">
        <v>3971</v>
      </c>
      <c r="G677">
        <v>696</v>
      </c>
      <c r="H677">
        <v>0</v>
      </c>
      <c r="I677">
        <v>0.41</v>
      </c>
      <c r="J677">
        <v>0</v>
      </c>
      <c r="K677">
        <v>1</v>
      </c>
      <c r="L677" t="s">
        <v>2721</v>
      </c>
      <c r="M677" t="s">
        <v>2722</v>
      </c>
      <c r="N677" t="s">
        <v>6768</v>
      </c>
      <c r="O677" t="s">
        <v>37</v>
      </c>
      <c r="P677" t="s">
        <v>83</v>
      </c>
      <c r="Q677" t="s">
        <v>39</v>
      </c>
      <c r="R677" t="s">
        <v>2723</v>
      </c>
      <c r="S677" t="s">
        <v>41</v>
      </c>
      <c r="T677" t="s">
        <v>42</v>
      </c>
      <c r="U677" t="s">
        <v>43</v>
      </c>
      <c r="V677" t="s">
        <v>2724</v>
      </c>
      <c r="W677" t="s">
        <v>2792</v>
      </c>
      <c r="X677" t="s">
        <v>2726</v>
      </c>
      <c r="Y677" t="s">
        <v>43</v>
      </c>
      <c r="Z677" t="s">
        <v>3107</v>
      </c>
      <c r="AA677" t="s">
        <v>43</v>
      </c>
      <c r="AB677" t="s">
        <v>2728</v>
      </c>
      <c r="AC677" s="4" t="e">
        <f>VLOOKUP(Table136[[#This Row],[Capacitance]],Values!A$13:B$50,2,0)</f>
        <v>#N/A</v>
      </c>
      <c r="AE677" s="4" t="str">
        <f>CONCATENATE(Table136[[#This Row],[Capacitance]],Table136[[#This Row],[Stock]])</f>
        <v>0.68ÂuF</v>
      </c>
    </row>
    <row r="678" spans="1:31" hidden="1">
      <c r="A678" t="s">
        <v>2715</v>
      </c>
      <c r="B678" t="s">
        <v>2806</v>
      </c>
      <c r="C678" t="s">
        <v>4745</v>
      </c>
      <c r="D678" t="s">
        <v>4746</v>
      </c>
      <c r="E678" t="s">
        <v>2719</v>
      </c>
      <c r="F678" t="s">
        <v>4747</v>
      </c>
      <c r="G678">
        <v>0</v>
      </c>
      <c r="H678">
        <v>0</v>
      </c>
      <c r="I678" t="s">
        <v>1067</v>
      </c>
      <c r="J678">
        <v>0</v>
      </c>
      <c r="K678">
        <v>2000</v>
      </c>
      <c r="L678" t="s">
        <v>2721</v>
      </c>
      <c r="M678" t="s">
        <v>2722</v>
      </c>
      <c r="N678" t="s">
        <v>6751</v>
      </c>
      <c r="O678" t="s">
        <v>189</v>
      </c>
      <c r="P678" t="s">
        <v>78</v>
      </c>
      <c r="Q678" t="s">
        <v>190</v>
      </c>
      <c r="R678" t="s">
        <v>2723</v>
      </c>
      <c r="S678" t="s">
        <v>191</v>
      </c>
      <c r="T678" t="s">
        <v>42</v>
      </c>
      <c r="U678" t="s">
        <v>43</v>
      </c>
      <c r="V678" t="s">
        <v>2724</v>
      </c>
      <c r="W678" t="s">
        <v>2809</v>
      </c>
      <c r="X678" t="s">
        <v>2810</v>
      </c>
      <c r="Y678" t="s">
        <v>43</v>
      </c>
      <c r="Z678" t="s">
        <v>3107</v>
      </c>
      <c r="AA678" t="s">
        <v>43</v>
      </c>
      <c r="AB678" t="s">
        <v>2728</v>
      </c>
      <c r="AC678" s="4" t="str">
        <f>VLOOKUP(Table136[[#This Row],[Capacitance]],Values!A$13:B$50,2,0)</f>
        <v>STOCK</v>
      </c>
      <c r="AE678" s="4" t="str">
        <f>CONCATENATE(Table136[[#This Row],[Capacitance]],Table136[[#This Row],[Stock]])</f>
        <v>22ÂuF</v>
      </c>
    </row>
    <row r="679" spans="1:31" hidden="1">
      <c r="A679" t="s">
        <v>2715</v>
      </c>
      <c r="B679" t="s">
        <v>2789</v>
      </c>
      <c r="C679" t="s">
        <v>4442</v>
      </c>
      <c r="D679" t="s">
        <v>4443</v>
      </c>
      <c r="E679" t="s">
        <v>2719</v>
      </c>
      <c r="F679" t="s">
        <v>3753</v>
      </c>
      <c r="G679">
        <v>456</v>
      </c>
      <c r="H679">
        <v>0</v>
      </c>
      <c r="I679">
        <v>0.41</v>
      </c>
      <c r="J679">
        <v>0</v>
      </c>
      <c r="K679">
        <v>1</v>
      </c>
      <c r="L679" t="s">
        <v>2721</v>
      </c>
      <c r="M679" t="s">
        <v>2722</v>
      </c>
      <c r="N679" t="s">
        <v>6770</v>
      </c>
      <c r="O679" t="s">
        <v>37</v>
      </c>
      <c r="P679" t="s">
        <v>83</v>
      </c>
      <c r="Q679" t="s">
        <v>39</v>
      </c>
      <c r="R679" t="s">
        <v>2723</v>
      </c>
      <c r="S679" t="s">
        <v>41</v>
      </c>
      <c r="T679" t="s">
        <v>42</v>
      </c>
      <c r="U679" t="s">
        <v>43</v>
      </c>
      <c r="V679" t="s">
        <v>2724</v>
      </c>
      <c r="W679" t="s">
        <v>2792</v>
      </c>
      <c r="X679" t="s">
        <v>2726</v>
      </c>
      <c r="Y679" t="s">
        <v>43</v>
      </c>
      <c r="Z679" t="s">
        <v>2727</v>
      </c>
      <c r="AA679" t="s">
        <v>43</v>
      </c>
      <c r="AB679" t="s">
        <v>2728</v>
      </c>
      <c r="AC679" s="4" t="e">
        <f>VLOOKUP(Table136[[#This Row],[Capacitance]],Values!A$13:B$50,2,0)</f>
        <v>#N/A</v>
      </c>
      <c r="AE679" s="4" t="str">
        <f>CONCATENATE(Table136[[#This Row],[Capacitance]],Table136[[#This Row],[Stock]])</f>
        <v>1.5ÂuF</v>
      </c>
    </row>
    <row r="680" spans="1:31" hidden="1">
      <c r="A680" t="s">
        <v>2793</v>
      </c>
      <c r="B680" t="s">
        <v>2789</v>
      </c>
      <c r="C680" t="s">
        <v>4444</v>
      </c>
      <c r="D680" t="s">
        <v>4445</v>
      </c>
      <c r="E680" t="s">
        <v>2719</v>
      </c>
      <c r="F680" t="s">
        <v>3727</v>
      </c>
      <c r="G680">
        <v>360</v>
      </c>
      <c r="H680">
        <v>0</v>
      </c>
      <c r="I680">
        <v>0.41</v>
      </c>
      <c r="J680">
        <v>0</v>
      </c>
      <c r="K680">
        <v>1</v>
      </c>
      <c r="L680" t="s">
        <v>2721</v>
      </c>
      <c r="M680" t="s">
        <v>2722</v>
      </c>
      <c r="N680" t="s">
        <v>6760</v>
      </c>
      <c r="O680" t="s">
        <v>37</v>
      </c>
      <c r="P680" t="s">
        <v>178</v>
      </c>
      <c r="Q680" t="s">
        <v>39</v>
      </c>
      <c r="R680" t="s">
        <v>2723</v>
      </c>
      <c r="S680" t="s">
        <v>41</v>
      </c>
      <c r="T680" t="s">
        <v>42</v>
      </c>
      <c r="U680" t="s">
        <v>43</v>
      </c>
      <c r="V680" t="s">
        <v>2724</v>
      </c>
      <c r="W680" t="s">
        <v>2792</v>
      </c>
      <c r="X680" t="s">
        <v>2726</v>
      </c>
      <c r="Y680" t="s">
        <v>43</v>
      </c>
      <c r="Z680" t="s">
        <v>2727</v>
      </c>
      <c r="AA680" t="s">
        <v>43</v>
      </c>
      <c r="AB680" t="s">
        <v>2728</v>
      </c>
      <c r="AC680" s="4" t="e">
        <f>VLOOKUP(Table136[[#This Row],[Capacitance]],Values!A$13:B$50,2,0)</f>
        <v>#N/A</v>
      </c>
      <c r="AE680" s="4" t="str">
        <f>CONCATENATE(Table136[[#This Row],[Capacitance]],Table136[[#This Row],[Stock]])</f>
        <v>0.047ÂuF</v>
      </c>
    </row>
    <row r="681" spans="1:31" hidden="1">
      <c r="A681" t="s">
        <v>2715</v>
      </c>
      <c r="B681" t="s">
        <v>3135</v>
      </c>
      <c r="C681" t="s">
        <v>4757</v>
      </c>
      <c r="D681" t="s">
        <v>4758</v>
      </c>
      <c r="E681" t="s">
        <v>2719</v>
      </c>
      <c r="F681" t="s">
        <v>4759</v>
      </c>
      <c r="G681">
        <v>0</v>
      </c>
      <c r="H681">
        <v>0</v>
      </c>
      <c r="I681" t="s">
        <v>1067</v>
      </c>
      <c r="J681">
        <v>0</v>
      </c>
      <c r="K681">
        <v>1</v>
      </c>
      <c r="L681" t="s">
        <v>2721</v>
      </c>
      <c r="M681" t="s">
        <v>2722</v>
      </c>
      <c r="N681" t="s">
        <v>6751</v>
      </c>
      <c r="O681" t="s">
        <v>189</v>
      </c>
      <c r="P681" t="s">
        <v>83</v>
      </c>
      <c r="Q681" t="s">
        <v>190</v>
      </c>
      <c r="R681" t="s">
        <v>2723</v>
      </c>
      <c r="S681" t="s">
        <v>191</v>
      </c>
      <c r="T681" t="s">
        <v>42</v>
      </c>
      <c r="U681" t="s">
        <v>43</v>
      </c>
      <c r="V681" t="s">
        <v>2724</v>
      </c>
      <c r="W681" t="s">
        <v>3139</v>
      </c>
      <c r="X681" t="s">
        <v>3140</v>
      </c>
      <c r="Y681" t="s">
        <v>43</v>
      </c>
      <c r="Z681" t="s">
        <v>3107</v>
      </c>
      <c r="AA681" t="s">
        <v>43</v>
      </c>
      <c r="AB681" t="s">
        <v>2728</v>
      </c>
      <c r="AC681" s="4" t="str">
        <f>VLOOKUP(Table136[[#This Row],[Capacitance]],Values!A$13:B$50,2,0)</f>
        <v>STOCK</v>
      </c>
      <c r="AE681" s="4" t="str">
        <f>CONCATENATE(Table136[[#This Row],[Capacitance]],Table136[[#This Row],[Stock]])</f>
        <v>22ÂuF</v>
      </c>
    </row>
    <row r="682" spans="1:31" hidden="1">
      <c r="A682" t="s">
        <v>2793</v>
      </c>
      <c r="B682" t="s">
        <v>2794</v>
      </c>
      <c r="C682" t="s">
        <v>4448</v>
      </c>
      <c r="D682" t="s">
        <v>4449</v>
      </c>
      <c r="E682" t="s">
        <v>2719</v>
      </c>
      <c r="F682" t="s">
        <v>4450</v>
      </c>
      <c r="G682">
        <v>332</v>
      </c>
      <c r="H682">
        <v>0</v>
      </c>
      <c r="I682">
        <v>0.45</v>
      </c>
      <c r="J682">
        <v>0</v>
      </c>
      <c r="K682">
        <v>1</v>
      </c>
      <c r="L682" t="s">
        <v>2721</v>
      </c>
      <c r="M682" t="s">
        <v>2722</v>
      </c>
      <c r="N682" t="s">
        <v>6762</v>
      </c>
      <c r="O682" t="s">
        <v>37</v>
      </c>
      <c r="P682" t="s">
        <v>287</v>
      </c>
      <c r="Q682" t="s">
        <v>39</v>
      </c>
      <c r="R682" t="s">
        <v>2723</v>
      </c>
      <c r="S682" t="s">
        <v>41</v>
      </c>
      <c r="T682" t="s">
        <v>42</v>
      </c>
      <c r="U682" t="s">
        <v>43</v>
      </c>
      <c r="V682" t="s">
        <v>2724</v>
      </c>
      <c r="W682" t="s">
        <v>2798</v>
      </c>
      <c r="X682" t="s">
        <v>2799</v>
      </c>
      <c r="Y682" t="s">
        <v>43</v>
      </c>
      <c r="Z682" t="s">
        <v>3107</v>
      </c>
      <c r="AA682" t="s">
        <v>43</v>
      </c>
      <c r="AB682" t="s">
        <v>2728</v>
      </c>
      <c r="AC682" s="4" t="e">
        <f>VLOOKUP(Table136[[#This Row],[Capacitance]],Values!A$13:B$50,2,0)</f>
        <v>#N/A</v>
      </c>
      <c r="AE682" s="4" t="str">
        <f>CONCATENATE(Table136[[#This Row],[Capacitance]],Table136[[#This Row],[Stock]])</f>
        <v>0.068ÂuF</v>
      </c>
    </row>
    <row r="683" spans="1:31" hidden="1">
      <c r="A683" t="s">
        <v>2715</v>
      </c>
      <c r="B683" t="s">
        <v>2794</v>
      </c>
      <c r="C683" t="s">
        <v>4451</v>
      </c>
      <c r="D683" t="s">
        <v>4452</v>
      </c>
      <c r="E683" t="s">
        <v>2719</v>
      </c>
      <c r="F683" t="s">
        <v>3753</v>
      </c>
      <c r="G683">
        <v>850</v>
      </c>
      <c r="H683">
        <v>0</v>
      </c>
      <c r="I683">
        <v>0.46</v>
      </c>
      <c r="J683">
        <v>0</v>
      </c>
      <c r="K683">
        <v>1</v>
      </c>
      <c r="L683" t="s">
        <v>2721</v>
      </c>
      <c r="M683" t="s">
        <v>2722</v>
      </c>
      <c r="N683" t="s">
        <v>6770</v>
      </c>
      <c r="O683" t="s">
        <v>37</v>
      </c>
      <c r="P683" t="s">
        <v>83</v>
      </c>
      <c r="Q683" t="s">
        <v>39</v>
      </c>
      <c r="R683" t="s">
        <v>2723</v>
      </c>
      <c r="S683" t="s">
        <v>41</v>
      </c>
      <c r="T683" t="s">
        <v>42</v>
      </c>
      <c r="U683" t="s">
        <v>43</v>
      </c>
      <c r="V683" t="s">
        <v>2724</v>
      </c>
      <c r="W683" t="s">
        <v>2798</v>
      </c>
      <c r="X683" t="s">
        <v>2799</v>
      </c>
      <c r="Y683" t="s">
        <v>43</v>
      </c>
      <c r="Z683" t="s">
        <v>3107</v>
      </c>
      <c r="AA683" t="s">
        <v>43</v>
      </c>
      <c r="AB683" t="s">
        <v>2728</v>
      </c>
      <c r="AC683" s="4" t="e">
        <f>VLOOKUP(Table136[[#This Row],[Capacitance]],Values!A$13:B$50,2,0)</f>
        <v>#N/A</v>
      </c>
      <c r="AE683" s="4" t="str">
        <f>CONCATENATE(Table136[[#This Row],[Capacitance]],Table136[[#This Row],[Stock]])</f>
        <v>1.5ÂuF</v>
      </c>
    </row>
    <row r="684" spans="1:31">
      <c r="A684" t="s">
        <v>2715</v>
      </c>
      <c r="B684" t="s">
        <v>2806</v>
      </c>
      <c r="C684" t="s">
        <v>3577</v>
      </c>
      <c r="D684" t="s">
        <v>3578</v>
      </c>
      <c r="E684" t="s">
        <v>2719</v>
      </c>
      <c r="F684" t="s">
        <v>3579</v>
      </c>
      <c r="G684">
        <v>2096</v>
      </c>
      <c r="H684">
        <v>0</v>
      </c>
      <c r="I684">
        <v>0.79</v>
      </c>
      <c r="J684">
        <v>0</v>
      </c>
      <c r="K684">
        <v>1</v>
      </c>
      <c r="L684" t="s">
        <v>2721</v>
      </c>
      <c r="M684" t="s">
        <v>2722</v>
      </c>
      <c r="N684" t="s">
        <v>6772</v>
      </c>
      <c r="O684" t="s">
        <v>37</v>
      </c>
      <c r="P684" t="s">
        <v>38</v>
      </c>
      <c r="Q684" t="s">
        <v>39</v>
      </c>
      <c r="R684" t="s">
        <v>2723</v>
      </c>
      <c r="S684" t="s">
        <v>41</v>
      </c>
      <c r="T684" t="s">
        <v>42</v>
      </c>
      <c r="U684" t="s">
        <v>43</v>
      </c>
      <c r="V684" t="s">
        <v>2724</v>
      </c>
      <c r="W684" t="s">
        <v>2809</v>
      </c>
      <c r="X684" t="s">
        <v>2810</v>
      </c>
      <c r="Y684" t="s">
        <v>43</v>
      </c>
      <c r="Z684" t="s">
        <v>3107</v>
      </c>
      <c r="AA684" t="s">
        <v>43</v>
      </c>
      <c r="AB684" t="s">
        <v>2728</v>
      </c>
      <c r="AC684" s="4" t="e">
        <f>VLOOKUP(Table136[[#This Row],[Capacitance]],Values!A$13:B$50,2,0)</f>
        <v>#N/A</v>
      </c>
      <c r="AE684" s="4" t="str">
        <f>CONCATENATE(Table136[[#This Row],[Capacitance]],Table136[[#This Row],[Stock]])</f>
        <v>3.3ÂuF</v>
      </c>
    </row>
    <row r="685" spans="1:31">
      <c r="A685" t="s">
        <v>2715</v>
      </c>
      <c r="B685" t="s">
        <v>2806</v>
      </c>
      <c r="C685" t="s">
        <v>3871</v>
      </c>
      <c r="D685" t="s">
        <v>3872</v>
      </c>
      <c r="E685" t="s">
        <v>2719</v>
      </c>
      <c r="F685" t="s">
        <v>3579</v>
      </c>
      <c r="G685">
        <v>1470</v>
      </c>
      <c r="H685">
        <v>0</v>
      </c>
      <c r="I685">
        <v>0.63</v>
      </c>
      <c r="J685">
        <v>0</v>
      </c>
      <c r="K685">
        <v>1</v>
      </c>
      <c r="L685" t="s">
        <v>2721</v>
      </c>
      <c r="M685" t="s">
        <v>2722</v>
      </c>
      <c r="N685" t="s">
        <v>6772</v>
      </c>
      <c r="O685" t="s">
        <v>37</v>
      </c>
      <c r="P685" t="s">
        <v>38</v>
      </c>
      <c r="Q685" t="s">
        <v>54</v>
      </c>
      <c r="R685" t="s">
        <v>2723</v>
      </c>
      <c r="S685" t="s">
        <v>55</v>
      </c>
      <c r="T685" t="s">
        <v>42</v>
      </c>
      <c r="U685" t="s">
        <v>43</v>
      </c>
      <c r="V685" t="s">
        <v>2724</v>
      </c>
      <c r="W685" t="s">
        <v>2809</v>
      </c>
      <c r="X685" t="s">
        <v>2810</v>
      </c>
      <c r="Y685" t="s">
        <v>43</v>
      </c>
      <c r="Z685" t="s">
        <v>2727</v>
      </c>
      <c r="AA685" t="s">
        <v>43</v>
      </c>
      <c r="AB685" t="s">
        <v>2728</v>
      </c>
      <c r="AC685" s="4" t="e">
        <f>VLOOKUP(Table136[[#This Row],[Capacitance]],Values!A$13:B$50,2,0)</f>
        <v>#N/A</v>
      </c>
      <c r="AD685" t="s">
        <v>1290</v>
      </c>
      <c r="AE685" s="4" t="str">
        <f>CONCATENATE(Table136[[#This Row],[Capacitance]],Table136[[#This Row],[Stock]])</f>
        <v>3.3ÂuFStock</v>
      </c>
    </row>
    <row r="686" spans="1:31" hidden="1">
      <c r="A686" t="s">
        <v>2715</v>
      </c>
      <c r="B686" t="s">
        <v>2794</v>
      </c>
      <c r="C686" t="s">
        <v>4457</v>
      </c>
      <c r="D686" t="s">
        <v>4458</v>
      </c>
      <c r="E686" t="s">
        <v>2719</v>
      </c>
      <c r="F686" t="s">
        <v>3753</v>
      </c>
      <c r="G686">
        <v>737</v>
      </c>
      <c r="H686">
        <v>0</v>
      </c>
      <c r="I686">
        <v>0.46</v>
      </c>
      <c r="J686">
        <v>0</v>
      </c>
      <c r="K686">
        <v>1</v>
      </c>
      <c r="L686" t="s">
        <v>2721</v>
      </c>
      <c r="M686" t="s">
        <v>2722</v>
      </c>
      <c r="N686" t="s">
        <v>6770</v>
      </c>
      <c r="O686" t="s">
        <v>37</v>
      </c>
      <c r="P686" t="s">
        <v>83</v>
      </c>
      <c r="Q686" t="s">
        <v>39</v>
      </c>
      <c r="R686" t="s">
        <v>2723</v>
      </c>
      <c r="S686" t="s">
        <v>41</v>
      </c>
      <c r="T686" t="s">
        <v>42</v>
      </c>
      <c r="U686" t="s">
        <v>43</v>
      </c>
      <c r="V686" t="s">
        <v>2724</v>
      </c>
      <c r="W686" t="s">
        <v>2798</v>
      </c>
      <c r="X686" t="s">
        <v>2799</v>
      </c>
      <c r="Y686" t="s">
        <v>43</v>
      </c>
      <c r="Z686" t="s">
        <v>2727</v>
      </c>
      <c r="AA686" t="s">
        <v>43</v>
      </c>
      <c r="AB686" t="s">
        <v>2728</v>
      </c>
      <c r="AC686" s="4" t="e">
        <f>VLOOKUP(Table136[[#This Row],[Capacitance]],Values!A$13:B$50,2,0)</f>
        <v>#N/A</v>
      </c>
      <c r="AE686" s="4" t="str">
        <f>CONCATENATE(Table136[[#This Row],[Capacitance]],Table136[[#This Row],[Stock]])</f>
        <v>1.5ÂuF</v>
      </c>
    </row>
    <row r="687" spans="1:31" hidden="1">
      <c r="A687" t="s">
        <v>2715</v>
      </c>
      <c r="B687" t="s">
        <v>2789</v>
      </c>
      <c r="C687" t="s">
        <v>4803</v>
      </c>
      <c r="D687" t="s">
        <v>4804</v>
      </c>
      <c r="E687" t="s">
        <v>2719</v>
      </c>
      <c r="F687" t="s">
        <v>4721</v>
      </c>
      <c r="G687">
        <v>0</v>
      </c>
      <c r="H687">
        <v>0</v>
      </c>
      <c r="I687" t="s">
        <v>1067</v>
      </c>
      <c r="J687">
        <v>0</v>
      </c>
      <c r="K687">
        <v>1</v>
      </c>
      <c r="L687" t="s">
        <v>2721</v>
      </c>
      <c r="M687" t="s">
        <v>2722</v>
      </c>
      <c r="N687" t="s">
        <v>6751</v>
      </c>
      <c r="O687" t="s">
        <v>189</v>
      </c>
      <c r="P687" t="s">
        <v>53</v>
      </c>
      <c r="Q687" t="s">
        <v>190</v>
      </c>
      <c r="R687" t="s">
        <v>2723</v>
      </c>
      <c r="S687" t="s">
        <v>191</v>
      </c>
      <c r="T687" t="s">
        <v>42</v>
      </c>
      <c r="U687" t="s">
        <v>43</v>
      </c>
      <c r="V687" t="s">
        <v>2724</v>
      </c>
      <c r="W687" t="s">
        <v>2792</v>
      </c>
      <c r="X687" t="s">
        <v>2726</v>
      </c>
      <c r="Y687" t="s">
        <v>43</v>
      </c>
      <c r="Z687" t="s">
        <v>2727</v>
      </c>
      <c r="AA687" t="s">
        <v>43</v>
      </c>
      <c r="AB687" t="s">
        <v>2728</v>
      </c>
      <c r="AC687" s="4" t="str">
        <f>VLOOKUP(Table136[[#This Row],[Capacitance]],Values!A$13:B$50,2,0)</f>
        <v>STOCK</v>
      </c>
      <c r="AE687" s="4" t="str">
        <f>CONCATENATE(Table136[[#This Row],[Capacitance]],Table136[[#This Row],[Stock]])</f>
        <v>22ÂuF</v>
      </c>
    </row>
    <row r="688" spans="1:31" hidden="1">
      <c r="A688" t="s">
        <v>2793</v>
      </c>
      <c r="B688" t="s">
        <v>2794</v>
      </c>
      <c r="C688" t="s">
        <v>4461</v>
      </c>
      <c r="D688" t="s">
        <v>4462</v>
      </c>
      <c r="E688" t="s">
        <v>2719</v>
      </c>
      <c r="F688" t="s">
        <v>4463</v>
      </c>
      <c r="G688">
        <v>261</v>
      </c>
      <c r="H688">
        <v>0</v>
      </c>
      <c r="I688">
        <v>0.46</v>
      </c>
      <c r="J688">
        <v>0</v>
      </c>
      <c r="K688">
        <v>1</v>
      </c>
      <c r="L688" t="s">
        <v>2721</v>
      </c>
      <c r="M688" t="s">
        <v>2722</v>
      </c>
      <c r="N688" t="s">
        <v>104</v>
      </c>
      <c r="O688" t="s">
        <v>72</v>
      </c>
      <c r="P688" t="s">
        <v>287</v>
      </c>
      <c r="Q688" t="s">
        <v>73</v>
      </c>
      <c r="R688" t="s">
        <v>2723</v>
      </c>
      <c r="S688" t="s">
        <v>41</v>
      </c>
      <c r="T688" t="s">
        <v>42</v>
      </c>
      <c r="U688" t="s">
        <v>43</v>
      </c>
      <c r="V688" t="s">
        <v>2724</v>
      </c>
      <c r="W688" t="s">
        <v>2798</v>
      </c>
      <c r="X688" t="s">
        <v>2799</v>
      </c>
      <c r="Y688" t="s">
        <v>43</v>
      </c>
      <c r="Z688" t="s">
        <v>3107</v>
      </c>
      <c r="AA688" t="s">
        <v>43</v>
      </c>
      <c r="AB688" t="s">
        <v>2728</v>
      </c>
      <c r="AC688" s="4" t="e">
        <f>VLOOKUP(Table136[[#This Row],[Capacitance]],Values!A$13:B$50,2,0)</f>
        <v>#N/A</v>
      </c>
      <c r="AE688" s="4" t="str">
        <f>CONCATENATE(Table136[[#This Row],[Capacitance]],Table136[[#This Row],[Stock]])</f>
        <v>8200pF</v>
      </c>
    </row>
    <row r="689" spans="1:31">
      <c r="A689" t="s">
        <v>2715</v>
      </c>
      <c r="B689" t="s">
        <v>2806</v>
      </c>
      <c r="C689" t="s">
        <v>3894</v>
      </c>
      <c r="D689" t="s">
        <v>3895</v>
      </c>
      <c r="E689" t="s">
        <v>2719</v>
      </c>
      <c r="F689" t="s">
        <v>3579</v>
      </c>
      <c r="G689">
        <v>2690</v>
      </c>
      <c r="H689">
        <v>0</v>
      </c>
      <c r="I689">
        <v>0.79</v>
      </c>
      <c r="J689">
        <v>0</v>
      </c>
      <c r="K689">
        <v>1</v>
      </c>
      <c r="L689" t="s">
        <v>2721</v>
      </c>
      <c r="M689" t="s">
        <v>2722</v>
      </c>
      <c r="N689" t="s">
        <v>6772</v>
      </c>
      <c r="O689" t="s">
        <v>37</v>
      </c>
      <c r="P689" t="s">
        <v>38</v>
      </c>
      <c r="Q689" t="s">
        <v>39</v>
      </c>
      <c r="R689" t="s">
        <v>2723</v>
      </c>
      <c r="S689" t="s">
        <v>41</v>
      </c>
      <c r="T689" t="s">
        <v>42</v>
      </c>
      <c r="U689" t="s">
        <v>43</v>
      </c>
      <c r="V689" t="s">
        <v>2724</v>
      </c>
      <c r="W689" t="s">
        <v>2809</v>
      </c>
      <c r="X689" t="s">
        <v>2810</v>
      </c>
      <c r="Y689" t="s">
        <v>43</v>
      </c>
      <c r="Z689" t="s">
        <v>2727</v>
      </c>
      <c r="AA689" t="s">
        <v>43</v>
      </c>
      <c r="AB689" t="s">
        <v>2728</v>
      </c>
      <c r="AC689" s="4" t="e">
        <f>VLOOKUP(Table136[[#This Row],[Capacitance]],Values!A$13:B$50,2,0)</f>
        <v>#N/A</v>
      </c>
      <c r="AE689" s="4" t="str">
        <f>CONCATENATE(Table136[[#This Row],[Capacitance]],Table136[[#This Row],[Stock]])</f>
        <v>3.3ÂuF</v>
      </c>
    </row>
    <row r="690" spans="1:31">
      <c r="A690" t="s">
        <v>2715</v>
      </c>
      <c r="B690" t="s">
        <v>3135</v>
      </c>
      <c r="C690" t="s">
        <v>3918</v>
      </c>
      <c r="D690" t="s">
        <v>3919</v>
      </c>
      <c r="E690" t="s">
        <v>2719</v>
      </c>
      <c r="F690" t="s">
        <v>3579</v>
      </c>
      <c r="G690">
        <v>2174</v>
      </c>
      <c r="H690">
        <v>0</v>
      </c>
      <c r="I690">
        <v>1.48</v>
      </c>
      <c r="J690">
        <v>0</v>
      </c>
      <c r="K690">
        <v>1</v>
      </c>
      <c r="L690" t="s">
        <v>2721</v>
      </c>
      <c r="M690" t="s">
        <v>2722</v>
      </c>
      <c r="N690" t="s">
        <v>6772</v>
      </c>
      <c r="O690" t="s">
        <v>37</v>
      </c>
      <c r="P690" t="s">
        <v>38</v>
      </c>
      <c r="Q690" t="s">
        <v>39</v>
      </c>
      <c r="R690" t="s">
        <v>2723</v>
      </c>
      <c r="S690" t="s">
        <v>41</v>
      </c>
      <c r="T690" t="s">
        <v>42</v>
      </c>
      <c r="U690" t="s">
        <v>43</v>
      </c>
      <c r="V690" t="s">
        <v>2724</v>
      </c>
      <c r="W690" t="s">
        <v>3139</v>
      </c>
      <c r="X690" t="s">
        <v>3140</v>
      </c>
      <c r="Y690" t="s">
        <v>43</v>
      </c>
      <c r="Z690" t="s">
        <v>3107</v>
      </c>
      <c r="AA690" t="s">
        <v>43</v>
      </c>
      <c r="AB690" t="s">
        <v>2728</v>
      </c>
      <c r="AC690" s="4" t="e">
        <f>VLOOKUP(Table136[[#This Row],[Capacitance]],Values!A$13:B$50,2,0)</f>
        <v>#N/A</v>
      </c>
      <c r="AE690" s="4" t="str">
        <f>CONCATENATE(Table136[[#This Row],[Capacitance]],Table136[[#This Row],[Stock]])</f>
        <v>3.3ÂuF</v>
      </c>
    </row>
    <row r="691" spans="1:31">
      <c r="A691" t="s">
        <v>2715</v>
      </c>
      <c r="B691" t="s">
        <v>2806</v>
      </c>
      <c r="C691" t="s">
        <v>4261</v>
      </c>
      <c r="D691" t="s">
        <v>4262</v>
      </c>
      <c r="E691" t="s">
        <v>2719</v>
      </c>
      <c r="F691" t="s">
        <v>3579</v>
      </c>
      <c r="G691">
        <v>824</v>
      </c>
      <c r="H691">
        <v>0</v>
      </c>
      <c r="I691">
        <v>0.63</v>
      </c>
      <c r="J691">
        <v>0</v>
      </c>
      <c r="K691">
        <v>1</v>
      </c>
      <c r="L691" t="s">
        <v>2721</v>
      </c>
      <c r="M691" t="s">
        <v>2722</v>
      </c>
      <c r="N691" t="s">
        <v>6772</v>
      </c>
      <c r="O691" t="s">
        <v>37</v>
      </c>
      <c r="P691" t="s">
        <v>38</v>
      </c>
      <c r="Q691" t="s">
        <v>54</v>
      </c>
      <c r="R691" t="s">
        <v>2723</v>
      </c>
      <c r="S691" t="s">
        <v>55</v>
      </c>
      <c r="T691" t="s">
        <v>42</v>
      </c>
      <c r="U691" t="s">
        <v>43</v>
      </c>
      <c r="V691" t="s">
        <v>2724</v>
      </c>
      <c r="W691" t="s">
        <v>2809</v>
      </c>
      <c r="X691" t="s">
        <v>2810</v>
      </c>
      <c r="Y691" t="s">
        <v>43</v>
      </c>
      <c r="Z691" t="s">
        <v>3107</v>
      </c>
      <c r="AA691" t="s">
        <v>43</v>
      </c>
      <c r="AB691" t="s">
        <v>2728</v>
      </c>
      <c r="AC691" s="4" t="e">
        <f>VLOOKUP(Table136[[#This Row],[Capacitance]],Values!A$13:B$50,2,0)</f>
        <v>#N/A</v>
      </c>
      <c r="AE691" s="4" t="str">
        <f>CONCATENATE(Table136[[#This Row],[Capacitance]],Table136[[#This Row],[Stock]])</f>
        <v>3.3ÂuF</v>
      </c>
    </row>
    <row r="692" spans="1:31">
      <c r="A692" t="s">
        <v>2715</v>
      </c>
      <c r="B692" t="s">
        <v>2716</v>
      </c>
      <c r="C692" t="s">
        <v>3695</v>
      </c>
      <c r="D692" t="s">
        <v>3696</v>
      </c>
      <c r="E692" t="s">
        <v>2719</v>
      </c>
      <c r="F692" t="s">
        <v>3697</v>
      </c>
      <c r="G692">
        <v>1737</v>
      </c>
      <c r="H692">
        <v>0</v>
      </c>
      <c r="I692">
        <v>0.34</v>
      </c>
      <c r="J692">
        <v>0</v>
      </c>
      <c r="K692">
        <v>1</v>
      </c>
      <c r="L692" t="s">
        <v>2721</v>
      </c>
      <c r="M692" t="s">
        <v>2722</v>
      </c>
      <c r="N692" t="s">
        <v>6772</v>
      </c>
      <c r="O692" t="s">
        <v>37</v>
      </c>
      <c r="P692" t="s">
        <v>53</v>
      </c>
      <c r="Q692" t="s">
        <v>54</v>
      </c>
      <c r="R692" t="s">
        <v>2723</v>
      </c>
      <c r="S692" t="s">
        <v>55</v>
      </c>
      <c r="T692" t="s">
        <v>42</v>
      </c>
      <c r="U692" t="s">
        <v>43</v>
      </c>
      <c r="V692" t="s">
        <v>2724</v>
      </c>
      <c r="W692" t="s">
        <v>2725</v>
      </c>
      <c r="X692" t="s">
        <v>2726</v>
      </c>
      <c r="Y692" t="s">
        <v>43</v>
      </c>
      <c r="Z692" t="s">
        <v>3107</v>
      </c>
      <c r="AA692" t="s">
        <v>43</v>
      </c>
      <c r="AB692" t="s">
        <v>2728</v>
      </c>
      <c r="AC692" s="4" t="e">
        <f>VLOOKUP(Table136[[#This Row],[Capacitance]],Values!A$13:B$50,2,0)</f>
        <v>#N/A</v>
      </c>
      <c r="AE692" s="4" t="str">
        <f>CONCATENATE(Table136[[#This Row],[Capacitance]],Table136[[#This Row],[Stock]])</f>
        <v>3.3ÂuF</v>
      </c>
    </row>
    <row r="693" spans="1:31" hidden="1">
      <c r="A693" t="s">
        <v>2715</v>
      </c>
      <c r="B693" t="s">
        <v>2794</v>
      </c>
      <c r="C693" t="s">
        <v>4811</v>
      </c>
      <c r="D693" t="s">
        <v>4812</v>
      </c>
      <c r="E693" t="s">
        <v>2719</v>
      </c>
      <c r="F693" t="s">
        <v>4733</v>
      </c>
      <c r="G693">
        <v>0</v>
      </c>
      <c r="H693">
        <v>0</v>
      </c>
      <c r="I693" t="s">
        <v>1067</v>
      </c>
      <c r="J693">
        <v>0</v>
      </c>
      <c r="K693">
        <v>1</v>
      </c>
      <c r="L693" t="s">
        <v>2721</v>
      </c>
      <c r="M693" t="s">
        <v>2722</v>
      </c>
      <c r="N693" t="s">
        <v>6751</v>
      </c>
      <c r="O693" t="s">
        <v>189</v>
      </c>
      <c r="P693" t="s">
        <v>64</v>
      </c>
      <c r="Q693" t="s">
        <v>190</v>
      </c>
      <c r="R693" t="s">
        <v>2723</v>
      </c>
      <c r="S693" t="s">
        <v>191</v>
      </c>
      <c r="T693" t="s">
        <v>42</v>
      </c>
      <c r="U693" t="s">
        <v>43</v>
      </c>
      <c r="V693" t="s">
        <v>2724</v>
      </c>
      <c r="W693" t="s">
        <v>2798</v>
      </c>
      <c r="X693" t="s">
        <v>2799</v>
      </c>
      <c r="Y693" t="s">
        <v>43</v>
      </c>
      <c r="Z693" t="s">
        <v>2727</v>
      </c>
      <c r="AA693" t="s">
        <v>43</v>
      </c>
      <c r="AB693" t="s">
        <v>2728</v>
      </c>
      <c r="AC693" s="4" t="str">
        <f>VLOOKUP(Table136[[#This Row],[Capacitance]],Values!A$13:B$50,2,0)</f>
        <v>STOCK</v>
      </c>
      <c r="AE693" s="4" t="str">
        <f>CONCATENATE(Table136[[#This Row],[Capacitance]],Table136[[#This Row],[Stock]])</f>
        <v>22ÂuF</v>
      </c>
    </row>
    <row r="694" spans="1:31" hidden="1">
      <c r="A694" t="s">
        <v>2715</v>
      </c>
      <c r="B694" t="s">
        <v>2806</v>
      </c>
      <c r="C694" t="s">
        <v>4819</v>
      </c>
      <c r="D694" t="s">
        <v>4820</v>
      </c>
      <c r="E694" t="s">
        <v>2719</v>
      </c>
      <c r="F694" t="s">
        <v>4747</v>
      </c>
      <c r="G694">
        <v>0</v>
      </c>
      <c r="H694">
        <v>0</v>
      </c>
      <c r="I694" t="s">
        <v>1067</v>
      </c>
      <c r="J694">
        <v>0</v>
      </c>
      <c r="K694">
        <v>1</v>
      </c>
      <c r="L694" t="s">
        <v>2721</v>
      </c>
      <c r="M694" t="s">
        <v>2722</v>
      </c>
      <c r="N694" t="s">
        <v>6751</v>
      </c>
      <c r="O694" t="s">
        <v>189</v>
      </c>
      <c r="P694" t="s">
        <v>78</v>
      </c>
      <c r="Q694" t="s">
        <v>190</v>
      </c>
      <c r="R694" t="s">
        <v>2723</v>
      </c>
      <c r="S694" t="s">
        <v>191</v>
      </c>
      <c r="T694" t="s">
        <v>42</v>
      </c>
      <c r="U694" t="s">
        <v>43</v>
      </c>
      <c r="V694" t="s">
        <v>2724</v>
      </c>
      <c r="W694" t="s">
        <v>2809</v>
      </c>
      <c r="X694" t="s">
        <v>2810</v>
      </c>
      <c r="Y694" t="s">
        <v>43</v>
      </c>
      <c r="Z694" t="s">
        <v>2727</v>
      </c>
      <c r="AA694" t="s">
        <v>43</v>
      </c>
      <c r="AB694" t="s">
        <v>2728</v>
      </c>
      <c r="AC694" s="4" t="str">
        <f>VLOOKUP(Table136[[#This Row],[Capacitance]],Values!A$13:B$50,2,0)</f>
        <v>STOCK</v>
      </c>
      <c r="AE694" s="4" t="str">
        <f>CONCATENATE(Table136[[#This Row],[Capacitance]],Table136[[#This Row],[Stock]])</f>
        <v>22ÂuF</v>
      </c>
    </row>
    <row r="695" spans="1:31">
      <c r="A695" t="s">
        <v>2715</v>
      </c>
      <c r="B695" t="s">
        <v>2716</v>
      </c>
      <c r="C695" t="s">
        <v>3959</v>
      </c>
      <c r="D695" t="s">
        <v>3960</v>
      </c>
      <c r="E695" t="s">
        <v>2719</v>
      </c>
      <c r="F695" t="s">
        <v>3697</v>
      </c>
      <c r="G695">
        <v>1498</v>
      </c>
      <c r="H695">
        <v>0</v>
      </c>
      <c r="I695">
        <v>0.34</v>
      </c>
      <c r="J695">
        <v>0</v>
      </c>
      <c r="K695">
        <v>1</v>
      </c>
      <c r="L695" t="s">
        <v>2721</v>
      </c>
      <c r="M695" t="s">
        <v>2722</v>
      </c>
      <c r="N695" t="s">
        <v>6772</v>
      </c>
      <c r="O695" t="s">
        <v>37</v>
      </c>
      <c r="P695" t="s">
        <v>53</v>
      </c>
      <c r="Q695" t="s">
        <v>54</v>
      </c>
      <c r="R695" t="s">
        <v>2723</v>
      </c>
      <c r="S695" t="s">
        <v>55</v>
      </c>
      <c r="T695" t="s">
        <v>42</v>
      </c>
      <c r="U695" t="s">
        <v>43</v>
      </c>
      <c r="V695" t="s">
        <v>2724</v>
      </c>
      <c r="W695" t="s">
        <v>2725</v>
      </c>
      <c r="X695" t="s">
        <v>2726</v>
      </c>
      <c r="Y695" t="s">
        <v>43</v>
      </c>
      <c r="Z695" t="s">
        <v>2727</v>
      </c>
      <c r="AA695" t="s">
        <v>43</v>
      </c>
      <c r="AB695" t="s">
        <v>2728</v>
      </c>
      <c r="AC695" s="4" t="e">
        <f>VLOOKUP(Table136[[#This Row],[Capacitance]],Values!A$13:B$50,2,0)</f>
        <v>#N/A</v>
      </c>
      <c r="AE695" s="4" t="str">
        <f>CONCATENATE(Table136[[#This Row],[Capacitance]],Table136[[#This Row],[Stock]])</f>
        <v>3.3ÂuF</v>
      </c>
    </row>
    <row r="696" spans="1:31" hidden="1">
      <c r="A696" t="s">
        <v>2715</v>
      </c>
      <c r="B696" t="s">
        <v>2806</v>
      </c>
      <c r="C696" t="s">
        <v>4827</v>
      </c>
      <c r="D696" t="s">
        <v>4828</v>
      </c>
      <c r="E696" t="s">
        <v>2719</v>
      </c>
      <c r="F696" t="s">
        <v>4759</v>
      </c>
      <c r="G696">
        <v>0</v>
      </c>
      <c r="H696">
        <v>0</v>
      </c>
      <c r="I696" t="s">
        <v>1067</v>
      </c>
      <c r="J696">
        <v>0</v>
      </c>
      <c r="K696">
        <v>1</v>
      </c>
      <c r="L696" t="s">
        <v>2721</v>
      </c>
      <c r="M696" t="s">
        <v>2722</v>
      </c>
      <c r="N696" t="s">
        <v>6751</v>
      </c>
      <c r="O696" t="s">
        <v>189</v>
      </c>
      <c r="P696" t="s">
        <v>83</v>
      </c>
      <c r="Q696" t="s">
        <v>190</v>
      </c>
      <c r="R696" t="s">
        <v>2723</v>
      </c>
      <c r="S696" t="s">
        <v>191</v>
      </c>
      <c r="T696" t="s">
        <v>42</v>
      </c>
      <c r="U696" t="s">
        <v>43</v>
      </c>
      <c r="V696" t="s">
        <v>2724</v>
      </c>
      <c r="W696" t="s">
        <v>2809</v>
      </c>
      <c r="X696" t="s">
        <v>2810</v>
      </c>
      <c r="Y696" t="s">
        <v>43</v>
      </c>
      <c r="Z696" t="s">
        <v>2727</v>
      </c>
      <c r="AA696" t="s">
        <v>43</v>
      </c>
      <c r="AB696" t="s">
        <v>2728</v>
      </c>
      <c r="AC696" s="4" t="str">
        <f>VLOOKUP(Table136[[#This Row],[Capacitance]],Values!A$13:B$50,2,0)</f>
        <v>STOCK</v>
      </c>
      <c r="AE696" s="4" t="str">
        <f>CONCATENATE(Table136[[#This Row],[Capacitance]],Table136[[#This Row],[Stock]])</f>
        <v>22ÂuF</v>
      </c>
    </row>
    <row r="697" spans="1:31" hidden="1">
      <c r="A697" t="s">
        <v>2715</v>
      </c>
      <c r="B697" t="s">
        <v>2806</v>
      </c>
      <c r="C697" t="s">
        <v>4478</v>
      </c>
      <c r="D697" t="s">
        <v>4479</v>
      </c>
      <c r="E697" t="s">
        <v>2719</v>
      </c>
      <c r="F697" t="s">
        <v>4480</v>
      </c>
      <c r="G697">
        <v>476</v>
      </c>
      <c r="H697">
        <v>0</v>
      </c>
      <c r="I697">
        <v>0.63</v>
      </c>
      <c r="J697">
        <v>0</v>
      </c>
      <c r="K697">
        <v>1</v>
      </c>
      <c r="L697" t="s">
        <v>2721</v>
      </c>
      <c r="M697" t="s">
        <v>2722</v>
      </c>
      <c r="N697" t="s">
        <v>6776</v>
      </c>
      <c r="O697" t="s">
        <v>52</v>
      </c>
      <c r="P697" t="s">
        <v>64</v>
      </c>
      <c r="Q697" t="s">
        <v>54</v>
      </c>
      <c r="R697" t="s">
        <v>2723</v>
      </c>
      <c r="S697" t="s">
        <v>55</v>
      </c>
      <c r="T697" t="s">
        <v>42</v>
      </c>
      <c r="U697" t="s">
        <v>43</v>
      </c>
      <c r="V697" t="s">
        <v>2724</v>
      </c>
      <c r="W697" t="s">
        <v>2809</v>
      </c>
      <c r="X697" t="s">
        <v>2810</v>
      </c>
      <c r="Y697" t="s">
        <v>43</v>
      </c>
      <c r="Z697" t="s">
        <v>3107</v>
      </c>
      <c r="AA697" t="s">
        <v>43</v>
      </c>
      <c r="AB697" t="s">
        <v>2728</v>
      </c>
      <c r="AC697" s="4" t="str">
        <f>VLOOKUP(Table136[[#This Row],[Capacitance]],Values!A$13:B$50,2,0)</f>
        <v>STOCK</v>
      </c>
      <c r="AE697" s="4" t="str">
        <f>CONCATENATE(Table136[[#This Row],[Capacitance]],Table136[[#This Row],[Stock]])</f>
        <v>15ÂuF</v>
      </c>
    </row>
    <row r="698" spans="1:31" hidden="1">
      <c r="A698" t="s">
        <v>2793</v>
      </c>
      <c r="B698" t="s">
        <v>2806</v>
      </c>
      <c r="C698" t="s">
        <v>4481</v>
      </c>
      <c r="D698" t="s">
        <v>4482</v>
      </c>
      <c r="E698" t="s">
        <v>2719</v>
      </c>
      <c r="F698" t="s">
        <v>2886</v>
      </c>
      <c r="G698">
        <v>417</v>
      </c>
      <c r="H698">
        <v>0</v>
      </c>
      <c r="I698">
        <v>0.63</v>
      </c>
      <c r="J698">
        <v>0</v>
      </c>
      <c r="K698">
        <v>1</v>
      </c>
      <c r="L698" t="s">
        <v>2721</v>
      </c>
      <c r="M698" t="s">
        <v>2722</v>
      </c>
      <c r="N698" t="s">
        <v>6754</v>
      </c>
      <c r="O698" t="s">
        <v>72</v>
      </c>
      <c r="P698" t="s">
        <v>178</v>
      </c>
      <c r="Q698" t="s">
        <v>73</v>
      </c>
      <c r="R698" t="s">
        <v>2723</v>
      </c>
      <c r="S698" t="s">
        <v>41</v>
      </c>
      <c r="T698" t="s">
        <v>42</v>
      </c>
      <c r="U698" t="s">
        <v>43</v>
      </c>
      <c r="V698" t="s">
        <v>2724</v>
      </c>
      <c r="W698" t="s">
        <v>2809</v>
      </c>
      <c r="X698" t="s">
        <v>2810</v>
      </c>
      <c r="Y698" t="s">
        <v>43</v>
      </c>
      <c r="Z698" t="s">
        <v>3107</v>
      </c>
      <c r="AA698" t="s">
        <v>43</v>
      </c>
      <c r="AB698" t="s">
        <v>2728</v>
      </c>
      <c r="AC698" s="4" t="e">
        <f>VLOOKUP(Table136[[#This Row],[Capacitance]],Values!A$13:B$50,2,0)</f>
        <v>#N/A</v>
      </c>
      <c r="AE698" s="4" t="str">
        <f>CONCATENATE(Table136[[#This Row],[Capacitance]],Table136[[#This Row],[Stock]])</f>
        <v>0.015ÂuF</v>
      </c>
    </row>
    <row r="699" spans="1:31" hidden="1">
      <c r="A699" t="s">
        <v>2715</v>
      </c>
      <c r="B699" t="s">
        <v>2794</v>
      </c>
      <c r="C699" t="s">
        <v>4483</v>
      </c>
      <c r="D699" t="s">
        <v>4484</v>
      </c>
      <c r="E699" t="s">
        <v>2719</v>
      </c>
      <c r="F699" t="s">
        <v>3778</v>
      </c>
      <c r="G699">
        <v>853</v>
      </c>
      <c r="H699">
        <v>0</v>
      </c>
      <c r="I699">
        <v>0.64</v>
      </c>
      <c r="J699">
        <v>0</v>
      </c>
      <c r="K699">
        <v>1</v>
      </c>
      <c r="L699" t="s">
        <v>2721</v>
      </c>
      <c r="M699" t="s">
        <v>2722</v>
      </c>
      <c r="N699" t="s">
        <v>6776</v>
      </c>
      <c r="O699" t="s">
        <v>52</v>
      </c>
      <c r="P699" t="s">
        <v>53</v>
      </c>
      <c r="Q699" t="s">
        <v>54</v>
      </c>
      <c r="R699" t="s">
        <v>2723</v>
      </c>
      <c r="S699" t="s">
        <v>55</v>
      </c>
      <c r="T699" t="s">
        <v>42</v>
      </c>
      <c r="U699" t="s">
        <v>43</v>
      </c>
      <c r="V699" t="s">
        <v>2724</v>
      </c>
      <c r="W699" t="s">
        <v>2798</v>
      </c>
      <c r="X699" t="s">
        <v>2799</v>
      </c>
      <c r="Y699" t="s">
        <v>43</v>
      </c>
      <c r="Z699" t="s">
        <v>3107</v>
      </c>
      <c r="AA699" t="s">
        <v>43</v>
      </c>
      <c r="AB699" t="s">
        <v>2728</v>
      </c>
      <c r="AC699" s="4" t="str">
        <f>VLOOKUP(Table136[[#This Row],[Capacitance]],Values!A$13:B$50,2,0)</f>
        <v>STOCK</v>
      </c>
      <c r="AE699" s="4" t="str">
        <f>CONCATENATE(Table136[[#This Row],[Capacitance]],Table136[[#This Row],[Stock]])</f>
        <v>15ÂuF</v>
      </c>
    </row>
    <row r="700" spans="1:31" hidden="1">
      <c r="A700" t="s">
        <v>2715</v>
      </c>
      <c r="B700" t="s">
        <v>2794</v>
      </c>
      <c r="C700" t="s">
        <v>4837</v>
      </c>
      <c r="D700" t="s">
        <v>4838</v>
      </c>
      <c r="E700" t="s">
        <v>2719</v>
      </c>
      <c r="F700" t="s">
        <v>4747</v>
      </c>
      <c r="G700">
        <v>0</v>
      </c>
      <c r="H700">
        <v>0</v>
      </c>
      <c r="I700" t="s">
        <v>1067</v>
      </c>
      <c r="J700">
        <v>0</v>
      </c>
      <c r="K700">
        <v>1</v>
      </c>
      <c r="L700" t="s">
        <v>2721</v>
      </c>
      <c r="M700" t="s">
        <v>2722</v>
      </c>
      <c r="N700" t="s">
        <v>6751</v>
      </c>
      <c r="O700" t="s">
        <v>189</v>
      </c>
      <c r="P700" t="s">
        <v>78</v>
      </c>
      <c r="Q700" t="s">
        <v>190</v>
      </c>
      <c r="R700" t="s">
        <v>2723</v>
      </c>
      <c r="S700" t="s">
        <v>191</v>
      </c>
      <c r="T700" t="s">
        <v>42</v>
      </c>
      <c r="U700" t="s">
        <v>43</v>
      </c>
      <c r="V700" t="s">
        <v>2724</v>
      </c>
      <c r="W700" t="s">
        <v>2798</v>
      </c>
      <c r="X700" t="s">
        <v>2799</v>
      </c>
      <c r="Y700" t="s">
        <v>43</v>
      </c>
      <c r="Z700" t="s">
        <v>2727</v>
      </c>
      <c r="AA700" t="s">
        <v>43</v>
      </c>
      <c r="AB700" t="s">
        <v>2728</v>
      </c>
      <c r="AC700" s="4" t="str">
        <f>VLOOKUP(Table136[[#This Row],[Capacitance]],Values!A$13:B$50,2,0)</f>
        <v>STOCK</v>
      </c>
      <c r="AE700" s="4" t="str">
        <f>CONCATENATE(Table136[[#This Row],[Capacitance]],Table136[[#This Row],[Stock]])</f>
        <v>22ÂuF</v>
      </c>
    </row>
    <row r="701" spans="1:31" hidden="1">
      <c r="A701" t="s">
        <v>2715</v>
      </c>
      <c r="B701" t="s">
        <v>2806</v>
      </c>
      <c r="C701" t="s">
        <v>4487</v>
      </c>
      <c r="D701" t="s">
        <v>4488</v>
      </c>
      <c r="E701" t="s">
        <v>2719</v>
      </c>
      <c r="F701" t="s">
        <v>3875</v>
      </c>
      <c r="G701">
        <v>395</v>
      </c>
      <c r="H701">
        <v>0</v>
      </c>
      <c r="I701">
        <v>0.64</v>
      </c>
      <c r="J701">
        <v>0</v>
      </c>
      <c r="K701">
        <v>1</v>
      </c>
      <c r="L701" t="s">
        <v>2721</v>
      </c>
      <c r="M701" t="s">
        <v>2722</v>
      </c>
      <c r="N701" t="s">
        <v>6768</v>
      </c>
      <c r="O701" t="s">
        <v>37</v>
      </c>
      <c r="P701" t="s">
        <v>38</v>
      </c>
      <c r="Q701" t="s">
        <v>39</v>
      </c>
      <c r="R701" t="s">
        <v>2723</v>
      </c>
      <c r="S701" t="s">
        <v>41</v>
      </c>
      <c r="T701" t="s">
        <v>42</v>
      </c>
      <c r="U701" t="s">
        <v>43</v>
      </c>
      <c r="V701" t="s">
        <v>2724</v>
      </c>
      <c r="W701" t="s">
        <v>2809</v>
      </c>
      <c r="X701" t="s">
        <v>2810</v>
      </c>
      <c r="Y701" t="s">
        <v>43</v>
      </c>
      <c r="Z701" t="s">
        <v>2727</v>
      </c>
      <c r="AA701" t="s">
        <v>43</v>
      </c>
      <c r="AB701" t="s">
        <v>2728</v>
      </c>
      <c r="AC701" s="4" t="e">
        <f>VLOOKUP(Table136[[#This Row],[Capacitance]],Values!A$13:B$50,2,0)</f>
        <v>#N/A</v>
      </c>
      <c r="AE701" s="4" t="str">
        <f>CONCATENATE(Table136[[#This Row],[Capacitance]],Table136[[#This Row],[Stock]])</f>
        <v>0.68ÂuF</v>
      </c>
    </row>
    <row r="702" spans="1:31" hidden="1">
      <c r="A702" t="s">
        <v>2715</v>
      </c>
      <c r="B702" t="s">
        <v>2806</v>
      </c>
      <c r="C702" t="s">
        <v>4489</v>
      </c>
      <c r="D702" t="s">
        <v>4490</v>
      </c>
      <c r="E702" t="s">
        <v>2719</v>
      </c>
      <c r="F702" t="s">
        <v>4480</v>
      </c>
      <c r="G702">
        <v>938</v>
      </c>
      <c r="H702">
        <v>0</v>
      </c>
      <c r="I702">
        <v>0.65</v>
      </c>
      <c r="J702">
        <v>0</v>
      </c>
      <c r="K702">
        <v>1</v>
      </c>
      <c r="L702" t="s">
        <v>2721</v>
      </c>
      <c r="M702" t="s">
        <v>2722</v>
      </c>
      <c r="N702" t="s">
        <v>6776</v>
      </c>
      <c r="O702" t="s">
        <v>52</v>
      </c>
      <c r="P702" t="s">
        <v>64</v>
      </c>
      <c r="Q702" t="s">
        <v>54</v>
      </c>
      <c r="R702" t="s">
        <v>2723</v>
      </c>
      <c r="S702" t="s">
        <v>55</v>
      </c>
      <c r="T702" t="s">
        <v>42</v>
      </c>
      <c r="U702" t="s">
        <v>43</v>
      </c>
      <c r="V702" t="s">
        <v>2724</v>
      </c>
      <c r="W702" t="s">
        <v>2809</v>
      </c>
      <c r="X702" t="s">
        <v>2810</v>
      </c>
      <c r="Y702" t="s">
        <v>43</v>
      </c>
      <c r="Z702" t="s">
        <v>2727</v>
      </c>
      <c r="AA702" t="s">
        <v>43</v>
      </c>
      <c r="AB702" t="s">
        <v>2728</v>
      </c>
      <c r="AC702" s="4" t="str">
        <f>VLOOKUP(Table136[[#This Row],[Capacitance]],Values!A$13:B$50,2,0)</f>
        <v>STOCK</v>
      </c>
      <c r="AE702" s="4" t="str">
        <f>CONCATENATE(Table136[[#This Row],[Capacitance]],Table136[[#This Row],[Stock]])</f>
        <v>15ÂuF</v>
      </c>
    </row>
    <row r="703" spans="1:31" hidden="1">
      <c r="A703" t="s">
        <v>2715</v>
      </c>
      <c r="B703" t="s">
        <v>2806</v>
      </c>
      <c r="C703" t="s">
        <v>4853</v>
      </c>
      <c r="D703" t="s">
        <v>4854</v>
      </c>
      <c r="E703" t="s">
        <v>2719</v>
      </c>
      <c r="F703" t="s">
        <v>4759</v>
      </c>
      <c r="G703">
        <v>0</v>
      </c>
      <c r="H703">
        <v>0</v>
      </c>
      <c r="I703" t="s">
        <v>1067</v>
      </c>
      <c r="J703">
        <v>0</v>
      </c>
      <c r="K703">
        <v>1</v>
      </c>
      <c r="L703" t="s">
        <v>2721</v>
      </c>
      <c r="M703" t="s">
        <v>2722</v>
      </c>
      <c r="N703" t="s">
        <v>6751</v>
      </c>
      <c r="O703" t="s">
        <v>189</v>
      </c>
      <c r="P703" t="s">
        <v>83</v>
      </c>
      <c r="Q703" t="s">
        <v>190</v>
      </c>
      <c r="R703" t="s">
        <v>2723</v>
      </c>
      <c r="S703" t="s">
        <v>191</v>
      </c>
      <c r="T703" t="s">
        <v>42</v>
      </c>
      <c r="U703" t="s">
        <v>43</v>
      </c>
      <c r="V703" t="s">
        <v>2724</v>
      </c>
      <c r="W703" t="s">
        <v>2809</v>
      </c>
      <c r="X703" t="s">
        <v>2810</v>
      </c>
      <c r="Y703" t="s">
        <v>43</v>
      </c>
      <c r="Z703" t="s">
        <v>3107</v>
      </c>
      <c r="AA703" t="s">
        <v>43</v>
      </c>
      <c r="AB703" t="s">
        <v>2728</v>
      </c>
      <c r="AC703" s="4" t="str">
        <f>VLOOKUP(Table136[[#This Row],[Capacitance]],Values!A$13:B$50,2,0)</f>
        <v>STOCK</v>
      </c>
      <c r="AE703" s="4" t="str">
        <f>CONCATENATE(Table136[[#This Row],[Capacitance]],Table136[[#This Row],[Stock]])</f>
        <v>22ÂuF</v>
      </c>
    </row>
    <row r="704" spans="1:31" hidden="1">
      <c r="A704" t="s">
        <v>2715</v>
      </c>
      <c r="B704" t="s">
        <v>2794</v>
      </c>
      <c r="C704" t="s">
        <v>4863</v>
      </c>
      <c r="D704" t="s">
        <v>4864</v>
      </c>
      <c r="E704" t="s">
        <v>2719</v>
      </c>
      <c r="F704" t="s">
        <v>4747</v>
      </c>
      <c r="G704">
        <v>0</v>
      </c>
      <c r="H704">
        <v>0</v>
      </c>
      <c r="I704" t="s">
        <v>1067</v>
      </c>
      <c r="J704">
        <v>0</v>
      </c>
      <c r="K704">
        <v>1</v>
      </c>
      <c r="L704" t="s">
        <v>2721</v>
      </c>
      <c r="M704" t="s">
        <v>2722</v>
      </c>
      <c r="N704" t="s">
        <v>6751</v>
      </c>
      <c r="O704" t="s">
        <v>189</v>
      </c>
      <c r="P704" t="s">
        <v>78</v>
      </c>
      <c r="Q704" t="s">
        <v>190</v>
      </c>
      <c r="R704" t="s">
        <v>2723</v>
      </c>
      <c r="S704" t="s">
        <v>191</v>
      </c>
      <c r="T704" t="s">
        <v>42</v>
      </c>
      <c r="U704" t="s">
        <v>43</v>
      </c>
      <c r="V704" t="s">
        <v>2724</v>
      </c>
      <c r="W704" t="s">
        <v>2798</v>
      </c>
      <c r="X704" t="s">
        <v>2799</v>
      </c>
      <c r="Y704" t="s">
        <v>43</v>
      </c>
      <c r="Z704" t="s">
        <v>3107</v>
      </c>
      <c r="AA704" t="s">
        <v>43</v>
      </c>
      <c r="AB704" t="s">
        <v>2728</v>
      </c>
      <c r="AC704" s="4" t="str">
        <f>VLOOKUP(Table136[[#This Row],[Capacitance]],Values!A$13:B$50,2,0)</f>
        <v>STOCK</v>
      </c>
      <c r="AE704" s="4" t="str">
        <f>CONCATENATE(Table136[[#This Row],[Capacitance]],Table136[[#This Row],[Stock]])</f>
        <v>22ÂuF</v>
      </c>
    </row>
    <row r="705" spans="1:31" hidden="1">
      <c r="A705" t="s">
        <v>2715</v>
      </c>
      <c r="B705" t="s">
        <v>2806</v>
      </c>
      <c r="C705" t="s">
        <v>4495</v>
      </c>
      <c r="D705" t="s">
        <v>4496</v>
      </c>
      <c r="E705" t="s">
        <v>2719</v>
      </c>
      <c r="F705" t="s">
        <v>3541</v>
      </c>
      <c r="G705">
        <v>629</v>
      </c>
      <c r="H705">
        <v>0</v>
      </c>
      <c r="I705">
        <v>0.65</v>
      </c>
      <c r="J705">
        <v>0</v>
      </c>
      <c r="K705">
        <v>1</v>
      </c>
      <c r="L705" t="s">
        <v>2721</v>
      </c>
      <c r="M705" t="s">
        <v>2722</v>
      </c>
      <c r="N705" t="s">
        <v>6776</v>
      </c>
      <c r="O705" t="s">
        <v>52</v>
      </c>
      <c r="P705" t="s">
        <v>78</v>
      </c>
      <c r="Q705" t="s">
        <v>39</v>
      </c>
      <c r="R705" t="s">
        <v>2723</v>
      </c>
      <c r="S705" t="s">
        <v>41</v>
      </c>
      <c r="T705" t="s">
        <v>42</v>
      </c>
      <c r="U705" t="s">
        <v>43</v>
      </c>
      <c r="V705" t="s">
        <v>2724</v>
      </c>
      <c r="W705" t="s">
        <v>2809</v>
      </c>
      <c r="X705" t="s">
        <v>2810</v>
      </c>
      <c r="Y705" t="s">
        <v>43</v>
      </c>
      <c r="Z705" t="s">
        <v>2727</v>
      </c>
      <c r="AA705" t="s">
        <v>43</v>
      </c>
      <c r="AB705" t="s">
        <v>2728</v>
      </c>
      <c r="AC705" s="4" t="str">
        <f>VLOOKUP(Table136[[#This Row],[Capacitance]],Values!A$13:B$50,2,0)</f>
        <v>STOCK</v>
      </c>
      <c r="AE705" s="4" t="str">
        <f>CONCATENATE(Table136[[#This Row],[Capacitance]],Table136[[#This Row],[Stock]])</f>
        <v>15ÂuF</v>
      </c>
    </row>
    <row r="706" spans="1:31" hidden="1">
      <c r="A706" t="s">
        <v>2793</v>
      </c>
      <c r="B706" t="s">
        <v>2789</v>
      </c>
      <c r="C706" t="s">
        <v>3667</v>
      </c>
      <c r="D706" t="s">
        <v>3668</v>
      </c>
      <c r="E706" t="s">
        <v>2719</v>
      </c>
      <c r="F706" t="s">
        <v>3669</v>
      </c>
      <c r="G706">
        <v>2053</v>
      </c>
      <c r="H706">
        <v>0</v>
      </c>
      <c r="I706">
        <v>0.33</v>
      </c>
      <c r="J706">
        <v>0</v>
      </c>
      <c r="K706">
        <v>1</v>
      </c>
      <c r="L706" t="s">
        <v>2721</v>
      </c>
      <c r="M706" t="s">
        <v>2722</v>
      </c>
      <c r="N706" t="s">
        <v>296</v>
      </c>
      <c r="O706" t="s">
        <v>37</v>
      </c>
      <c r="P706" t="s">
        <v>287</v>
      </c>
      <c r="Q706" t="s">
        <v>39</v>
      </c>
      <c r="R706" t="s">
        <v>2723</v>
      </c>
      <c r="S706" t="s">
        <v>41</v>
      </c>
      <c r="T706" t="s">
        <v>42</v>
      </c>
      <c r="U706" t="s">
        <v>43</v>
      </c>
      <c r="V706" t="s">
        <v>2724</v>
      </c>
      <c r="W706" t="s">
        <v>2792</v>
      </c>
      <c r="X706" t="s">
        <v>2726</v>
      </c>
      <c r="Y706" t="s">
        <v>43</v>
      </c>
      <c r="Z706" t="s">
        <v>3107</v>
      </c>
      <c r="AA706" t="s">
        <v>43</v>
      </c>
      <c r="AB706" t="s">
        <v>2728</v>
      </c>
      <c r="AC706" s="4" t="str">
        <f>VLOOKUP(Table136[[#This Row],[Capacitance]],Values!A$13:B$50,2,0)</f>
        <v>STOCK</v>
      </c>
      <c r="AD706" t="s">
        <v>1247</v>
      </c>
      <c r="AE706" s="4" t="str">
        <f>CONCATENATE(Table136[[#This Row],[Capacitance]],Table136[[#This Row],[Stock]])</f>
        <v>3300pFSTOCK</v>
      </c>
    </row>
    <row r="707" spans="1:31" hidden="1">
      <c r="A707" t="s">
        <v>2715</v>
      </c>
      <c r="B707" t="s">
        <v>2716</v>
      </c>
      <c r="C707" t="s">
        <v>2756</v>
      </c>
      <c r="D707" t="s">
        <v>2757</v>
      </c>
      <c r="E707" t="s">
        <v>2719</v>
      </c>
      <c r="F707" t="s">
        <v>2758</v>
      </c>
      <c r="G707">
        <v>1377</v>
      </c>
      <c r="H707">
        <v>0</v>
      </c>
      <c r="I707">
        <v>0.28999999999999998</v>
      </c>
      <c r="J707">
        <v>0</v>
      </c>
      <c r="K707">
        <v>1</v>
      </c>
      <c r="L707" t="s">
        <v>2721</v>
      </c>
      <c r="M707" t="s">
        <v>2722</v>
      </c>
      <c r="N707" t="s">
        <v>504</v>
      </c>
      <c r="O707" t="s">
        <v>72</v>
      </c>
      <c r="P707" t="s">
        <v>38</v>
      </c>
      <c r="Q707" t="s">
        <v>73</v>
      </c>
      <c r="R707" t="s">
        <v>2723</v>
      </c>
      <c r="S707" t="s">
        <v>41</v>
      </c>
      <c r="T707" t="s">
        <v>42</v>
      </c>
      <c r="U707" t="s">
        <v>43</v>
      </c>
      <c r="V707" t="s">
        <v>2724</v>
      </c>
      <c r="W707" t="s">
        <v>2725</v>
      </c>
      <c r="X707" t="s">
        <v>2726</v>
      </c>
      <c r="Y707" t="s">
        <v>43</v>
      </c>
      <c r="Z707" t="s">
        <v>2727</v>
      </c>
      <c r="AA707" t="s">
        <v>43</v>
      </c>
      <c r="AB707" t="s">
        <v>2728</v>
      </c>
      <c r="AC707" s="4" t="str">
        <f>VLOOKUP(Table136[[#This Row],[Capacitance]],Values!A$13:B$50,2,0)</f>
        <v>STOCK</v>
      </c>
      <c r="AE707" s="4" t="str">
        <f>CONCATENATE(Table136[[#This Row],[Capacitance]],Table136[[#This Row],[Stock]])</f>
        <v>22pF</v>
      </c>
    </row>
    <row r="708" spans="1:31" hidden="1">
      <c r="A708" t="s">
        <v>2793</v>
      </c>
      <c r="B708" t="s">
        <v>2794</v>
      </c>
      <c r="C708" t="s">
        <v>3795</v>
      </c>
      <c r="D708" t="s">
        <v>3796</v>
      </c>
      <c r="E708" t="s">
        <v>2719</v>
      </c>
      <c r="F708" t="s">
        <v>3797</v>
      </c>
      <c r="G708">
        <v>1261</v>
      </c>
      <c r="H708">
        <v>0</v>
      </c>
      <c r="I708">
        <v>0.46</v>
      </c>
      <c r="J708">
        <v>0</v>
      </c>
      <c r="K708">
        <v>1</v>
      </c>
      <c r="L708" t="s">
        <v>2721</v>
      </c>
      <c r="M708" t="s">
        <v>2722</v>
      </c>
      <c r="N708" t="s">
        <v>296</v>
      </c>
      <c r="O708" t="s">
        <v>37</v>
      </c>
      <c r="P708" t="s">
        <v>3113</v>
      </c>
      <c r="Q708" t="s">
        <v>39</v>
      </c>
      <c r="R708" t="s">
        <v>2723</v>
      </c>
      <c r="S708" t="s">
        <v>41</v>
      </c>
      <c r="T708" t="s">
        <v>42</v>
      </c>
      <c r="U708" t="s">
        <v>43</v>
      </c>
      <c r="V708" t="s">
        <v>2724</v>
      </c>
      <c r="W708" t="s">
        <v>2798</v>
      </c>
      <c r="X708" t="s">
        <v>2799</v>
      </c>
      <c r="Y708" t="s">
        <v>43</v>
      </c>
      <c r="Z708" t="s">
        <v>3107</v>
      </c>
      <c r="AA708" t="s">
        <v>43</v>
      </c>
      <c r="AB708" t="s">
        <v>2728</v>
      </c>
      <c r="AC708" s="4" t="str">
        <f>VLOOKUP(Table136[[#This Row],[Capacitance]],Values!A$13:B$50,2,0)</f>
        <v>STOCK</v>
      </c>
      <c r="AE708" s="4" t="str">
        <f>CONCATENATE(Table136[[#This Row],[Capacitance]],Table136[[#This Row],[Stock]])</f>
        <v>3300pF</v>
      </c>
    </row>
    <row r="709" spans="1:31" hidden="1">
      <c r="A709" t="s">
        <v>2715</v>
      </c>
      <c r="B709" t="s">
        <v>2806</v>
      </c>
      <c r="C709" t="s">
        <v>3004</v>
      </c>
      <c r="D709" t="s">
        <v>3005</v>
      </c>
      <c r="E709" t="s">
        <v>2719</v>
      </c>
      <c r="F709" t="s">
        <v>2952</v>
      </c>
      <c r="G709">
        <v>997</v>
      </c>
      <c r="H709">
        <v>0</v>
      </c>
      <c r="I709">
        <v>0.81</v>
      </c>
      <c r="J709">
        <v>0</v>
      </c>
      <c r="K709">
        <v>1</v>
      </c>
      <c r="L709" t="s">
        <v>2721</v>
      </c>
      <c r="M709" t="s">
        <v>2722</v>
      </c>
      <c r="N709" t="s">
        <v>6762</v>
      </c>
      <c r="O709" t="s">
        <v>72</v>
      </c>
      <c r="P709" t="s">
        <v>38</v>
      </c>
      <c r="Q709" t="s">
        <v>73</v>
      </c>
      <c r="R709" t="s">
        <v>2723</v>
      </c>
      <c r="S709" t="s">
        <v>41</v>
      </c>
      <c r="T709" t="s">
        <v>42</v>
      </c>
      <c r="U709" t="s">
        <v>43</v>
      </c>
      <c r="V709" t="s">
        <v>2724</v>
      </c>
      <c r="W709" t="s">
        <v>2809</v>
      </c>
      <c r="X709" t="s">
        <v>2810</v>
      </c>
      <c r="Y709" t="s">
        <v>43</v>
      </c>
      <c r="Z709" t="s">
        <v>2727</v>
      </c>
      <c r="AA709" t="s">
        <v>43</v>
      </c>
      <c r="AB709" t="s">
        <v>2728</v>
      </c>
      <c r="AC709" s="4" t="e">
        <f>VLOOKUP(Table136[[#This Row],[Capacitance]],Values!A$13:B$50,2,0)</f>
        <v>#N/A</v>
      </c>
      <c r="AE709" s="4" t="str">
        <f>CONCATENATE(Table136[[#This Row],[Capacitance]],Table136[[#This Row],[Stock]])</f>
        <v>0.068ÂuF</v>
      </c>
    </row>
    <row r="710" spans="1:31" hidden="1">
      <c r="A710" t="s">
        <v>2793</v>
      </c>
      <c r="B710" t="s">
        <v>2806</v>
      </c>
      <c r="C710" t="s">
        <v>4503</v>
      </c>
      <c r="D710" t="s">
        <v>4504</v>
      </c>
      <c r="E710" t="s">
        <v>2719</v>
      </c>
      <c r="F710" t="s">
        <v>3862</v>
      </c>
      <c r="G710">
        <v>935</v>
      </c>
      <c r="H710">
        <v>0</v>
      </c>
      <c r="I710">
        <v>0.82</v>
      </c>
      <c r="J710">
        <v>0</v>
      </c>
      <c r="K710">
        <v>1</v>
      </c>
      <c r="L710" t="s">
        <v>2721</v>
      </c>
      <c r="M710" t="s">
        <v>2722</v>
      </c>
      <c r="N710" t="s">
        <v>6770</v>
      </c>
      <c r="O710" t="s">
        <v>37</v>
      </c>
      <c r="P710" t="s">
        <v>178</v>
      </c>
      <c r="Q710" t="s">
        <v>39</v>
      </c>
      <c r="R710" t="s">
        <v>2723</v>
      </c>
      <c r="S710" t="s">
        <v>41</v>
      </c>
      <c r="T710" t="s">
        <v>42</v>
      </c>
      <c r="U710" t="s">
        <v>43</v>
      </c>
      <c r="V710" t="s">
        <v>2724</v>
      </c>
      <c r="W710" t="s">
        <v>2809</v>
      </c>
      <c r="X710" t="s">
        <v>2810</v>
      </c>
      <c r="Y710" t="s">
        <v>43</v>
      </c>
      <c r="Z710" t="s">
        <v>3107</v>
      </c>
      <c r="AA710" t="s">
        <v>43</v>
      </c>
      <c r="AB710" t="s">
        <v>2728</v>
      </c>
      <c r="AC710" s="4" t="e">
        <f>VLOOKUP(Table136[[#This Row],[Capacitance]],Values!A$13:B$50,2,0)</f>
        <v>#N/A</v>
      </c>
      <c r="AE710" s="4" t="str">
        <f>CONCATENATE(Table136[[#This Row],[Capacitance]],Table136[[#This Row],[Stock]])</f>
        <v>1.5ÂuF</v>
      </c>
    </row>
    <row r="711" spans="1:31" hidden="1">
      <c r="A711" t="s">
        <v>2793</v>
      </c>
      <c r="B711" t="s">
        <v>3135</v>
      </c>
      <c r="C711" t="s">
        <v>4505</v>
      </c>
      <c r="D711" t="s">
        <v>4506</v>
      </c>
      <c r="E711" t="s">
        <v>2719</v>
      </c>
      <c r="F711" t="s">
        <v>4507</v>
      </c>
      <c r="G711">
        <v>492</v>
      </c>
      <c r="H711">
        <v>0</v>
      </c>
      <c r="I711">
        <v>1.51</v>
      </c>
      <c r="J711">
        <v>0</v>
      </c>
      <c r="K711">
        <v>1</v>
      </c>
      <c r="L711" t="s">
        <v>2721</v>
      </c>
      <c r="M711" t="s">
        <v>2722</v>
      </c>
      <c r="N711" t="s">
        <v>6762</v>
      </c>
      <c r="O711" t="s">
        <v>72</v>
      </c>
      <c r="P711" t="s">
        <v>178</v>
      </c>
      <c r="Q711" t="s">
        <v>73</v>
      </c>
      <c r="R711" t="s">
        <v>2723</v>
      </c>
      <c r="S711" t="s">
        <v>41</v>
      </c>
      <c r="T711" t="s">
        <v>42</v>
      </c>
      <c r="U711" t="s">
        <v>43</v>
      </c>
      <c r="V711" t="s">
        <v>2724</v>
      </c>
      <c r="W711" t="s">
        <v>3139</v>
      </c>
      <c r="X711" t="s">
        <v>3140</v>
      </c>
      <c r="Y711" t="s">
        <v>43</v>
      </c>
      <c r="Z711" t="s">
        <v>3107</v>
      </c>
      <c r="AA711" t="s">
        <v>43</v>
      </c>
      <c r="AB711" t="s">
        <v>2728</v>
      </c>
      <c r="AC711" s="4" t="e">
        <f>VLOOKUP(Table136[[#This Row],[Capacitance]],Values!A$13:B$50,2,0)</f>
        <v>#N/A</v>
      </c>
      <c r="AE711" s="4" t="str">
        <f>CONCATENATE(Table136[[#This Row],[Capacitance]],Table136[[#This Row],[Stock]])</f>
        <v>0.068ÂuF</v>
      </c>
    </row>
    <row r="712" spans="1:31" hidden="1">
      <c r="A712" t="s">
        <v>2793</v>
      </c>
      <c r="B712" t="s">
        <v>2789</v>
      </c>
      <c r="C712" t="s">
        <v>4508</v>
      </c>
      <c r="D712" t="s">
        <v>4509</v>
      </c>
      <c r="E712" t="s">
        <v>2719</v>
      </c>
      <c r="F712" t="s">
        <v>4510</v>
      </c>
      <c r="G712">
        <v>480</v>
      </c>
      <c r="H712">
        <v>0</v>
      </c>
      <c r="I712">
        <v>0.32</v>
      </c>
      <c r="J712">
        <v>0</v>
      </c>
      <c r="K712">
        <v>1</v>
      </c>
      <c r="L712" t="s">
        <v>2721</v>
      </c>
      <c r="M712" t="s">
        <v>2722</v>
      </c>
      <c r="N712" t="s">
        <v>230</v>
      </c>
      <c r="O712" t="s">
        <v>37</v>
      </c>
      <c r="P712" t="s">
        <v>178</v>
      </c>
      <c r="Q712" t="s">
        <v>39</v>
      </c>
      <c r="R712" t="s">
        <v>2723</v>
      </c>
      <c r="S712" t="s">
        <v>41</v>
      </c>
      <c r="T712" t="s">
        <v>42</v>
      </c>
      <c r="U712" t="s">
        <v>43</v>
      </c>
      <c r="V712" t="s">
        <v>2724</v>
      </c>
      <c r="W712" t="s">
        <v>2792</v>
      </c>
      <c r="X712" t="s">
        <v>2726</v>
      </c>
      <c r="Y712" t="s">
        <v>43</v>
      </c>
      <c r="Z712" t="s">
        <v>2727</v>
      </c>
      <c r="AA712" t="s">
        <v>43</v>
      </c>
      <c r="AB712" t="s">
        <v>2728</v>
      </c>
      <c r="AC712" s="4" t="e">
        <f>VLOOKUP(Table136[[#This Row],[Capacitance]],Values!A$13:B$50,2,0)</f>
        <v>#N/A</v>
      </c>
      <c r="AE712" s="4" t="str">
        <f>CONCATENATE(Table136[[#This Row],[Capacitance]],Table136[[#This Row],[Stock]])</f>
        <v>1500pF</v>
      </c>
    </row>
    <row r="713" spans="1:31" hidden="1">
      <c r="A713" t="s">
        <v>2793</v>
      </c>
      <c r="B713" t="s">
        <v>2789</v>
      </c>
      <c r="C713" t="s">
        <v>4511</v>
      </c>
      <c r="D713" t="s">
        <v>4512</v>
      </c>
      <c r="E713" t="s">
        <v>2719</v>
      </c>
      <c r="F713" t="s">
        <v>4510</v>
      </c>
      <c r="G713">
        <v>425</v>
      </c>
      <c r="H713">
        <v>0</v>
      </c>
      <c r="I713">
        <v>0.32</v>
      </c>
      <c r="J713">
        <v>0</v>
      </c>
      <c r="K713">
        <v>1</v>
      </c>
      <c r="L713" t="s">
        <v>2721</v>
      </c>
      <c r="M713" t="s">
        <v>2722</v>
      </c>
      <c r="N713" t="s">
        <v>230</v>
      </c>
      <c r="O713" t="s">
        <v>37</v>
      </c>
      <c r="P713" t="s">
        <v>178</v>
      </c>
      <c r="Q713" t="s">
        <v>39</v>
      </c>
      <c r="R713" t="s">
        <v>2723</v>
      </c>
      <c r="S713" t="s">
        <v>41</v>
      </c>
      <c r="T713" t="s">
        <v>42</v>
      </c>
      <c r="U713" t="s">
        <v>43</v>
      </c>
      <c r="V713" t="s">
        <v>2724</v>
      </c>
      <c r="W713" t="s">
        <v>2792</v>
      </c>
      <c r="X713" t="s">
        <v>2726</v>
      </c>
      <c r="Y713" t="s">
        <v>43</v>
      </c>
      <c r="Z713" t="s">
        <v>3107</v>
      </c>
      <c r="AA713" t="s">
        <v>43</v>
      </c>
      <c r="AB713" t="s">
        <v>2728</v>
      </c>
      <c r="AC713" s="4" t="e">
        <f>VLOOKUP(Table136[[#This Row],[Capacitance]],Values!A$13:B$50,2,0)</f>
        <v>#N/A</v>
      </c>
      <c r="AE713" s="4" t="str">
        <f>CONCATENATE(Table136[[#This Row],[Capacitance]],Table136[[#This Row],[Stock]])</f>
        <v>1500pF</v>
      </c>
    </row>
    <row r="714" spans="1:31" hidden="1">
      <c r="A714" t="s">
        <v>2793</v>
      </c>
      <c r="B714" t="s">
        <v>2794</v>
      </c>
      <c r="C714" t="s">
        <v>4246</v>
      </c>
      <c r="D714" t="s">
        <v>4247</v>
      </c>
      <c r="E714" t="s">
        <v>2719</v>
      </c>
      <c r="F714" t="s">
        <v>4248</v>
      </c>
      <c r="G714">
        <v>254</v>
      </c>
      <c r="H714">
        <v>0</v>
      </c>
      <c r="I714">
        <v>0.45</v>
      </c>
      <c r="J714">
        <v>0</v>
      </c>
      <c r="K714">
        <v>1</v>
      </c>
      <c r="L714" t="s">
        <v>2721</v>
      </c>
      <c r="M714" t="s">
        <v>2722</v>
      </c>
      <c r="N714" t="s">
        <v>296</v>
      </c>
      <c r="O714" t="s">
        <v>72</v>
      </c>
      <c r="P714" t="s">
        <v>3113</v>
      </c>
      <c r="Q714" t="s">
        <v>73</v>
      </c>
      <c r="R714" t="s">
        <v>2723</v>
      </c>
      <c r="S714" t="s">
        <v>41</v>
      </c>
      <c r="T714" t="s">
        <v>42</v>
      </c>
      <c r="U714" t="s">
        <v>43</v>
      </c>
      <c r="V714" t="s">
        <v>2724</v>
      </c>
      <c r="W714" t="s">
        <v>2798</v>
      </c>
      <c r="X714" t="s">
        <v>2799</v>
      </c>
      <c r="Y714" t="s">
        <v>43</v>
      </c>
      <c r="Z714" t="s">
        <v>3107</v>
      </c>
      <c r="AA714" t="s">
        <v>43</v>
      </c>
      <c r="AB714" t="s">
        <v>2728</v>
      </c>
      <c r="AC714" s="4" t="str">
        <f>VLOOKUP(Table136[[#This Row],[Capacitance]],Values!A$13:B$50,2,0)</f>
        <v>STOCK</v>
      </c>
      <c r="AE714" s="4" t="str">
        <f>CONCATENATE(Table136[[#This Row],[Capacitance]],Table136[[#This Row],[Stock]])</f>
        <v>3300pF</v>
      </c>
    </row>
    <row r="715" spans="1:31" hidden="1">
      <c r="A715" t="s">
        <v>2715</v>
      </c>
      <c r="B715" t="s">
        <v>2716</v>
      </c>
      <c r="C715" t="s">
        <v>3195</v>
      </c>
      <c r="D715" t="s">
        <v>3196</v>
      </c>
      <c r="E715" t="s">
        <v>2719</v>
      </c>
      <c r="F715" t="s">
        <v>3197</v>
      </c>
      <c r="G715">
        <v>1252</v>
      </c>
      <c r="H715">
        <v>0</v>
      </c>
      <c r="I715">
        <v>0.28999999999999998</v>
      </c>
      <c r="J715">
        <v>0</v>
      </c>
      <c r="K715">
        <v>1</v>
      </c>
      <c r="L715" t="s">
        <v>2721</v>
      </c>
      <c r="M715" t="s">
        <v>2722</v>
      </c>
      <c r="N715" t="s">
        <v>296</v>
      </c>
      <c r="O715" t="s">
        <v>37</v>
      </c>
      <c r="P715" t="s">
        <v>38</v>
      </c>
      <c r="Q715" t="s">
        <v>39</v>
      </c>
      <c r="R715" t="s">
        <v>2723</v>
      </c>
      <c r="S715" t="s">
        <v>41</v>
      </c>
      <c r="T715" t="s">
        <v>42</v>
      </c>
      <c r="U715" t="s">
        <v>43</v>
      </c>
      <c r="V715" t="s">
        <v>2724</v>
      </c>
      <c r="W715" t="s">
        <v>2725</v>
      </c>
      <c r="X715" t="s">
        <v>2726</v>
      </c>
      <c r="Y715" t="s">
        <v>43</v>
      </c>
      <c r="Z715" t="s">
        <v>3107</v>
      </c>
      <c r="AA715" t="s">
        <v>43</v>
      </c>
      <c r="AB715" t="s">
        <v>2728</v>
      </c>
      <c r="AC715" s="4" t="str">
        <f>VLOOKUP(Table136[[#This Row],[Capacitance]],Values!A$13:B$50,2,0)</f>
        <v>STOCK</v>
      </c>
      <c r="AE715" s="4" t="str">
        <f>CONCATENATE(Table136[[#This Row],[Capacitance]],Table136[[#This Row],[Stock]])</f>
        <v>3300pF</v>
      </c>
    </row>
    <row r="716" spans="1:31" hidden="1">
      <c r="A716" t="s">
        <v>2715</v>
      </c>
      <c r="B716" t="s">
        <v>2716</v>
      </c>
      <c r="C716" t="s">
        <v>3227</v>
      </c>
      <c r="D716" t="s">
        <v>3228</v>
      </c>
      <c r="E716" t="s">
        <v>2719</v>
      </c>
      <c r="F716" t="s">
        <v>3197</v>
      </c>
      <c r="G716">
        <v>3250</v>
      </c>
      <c r="H716">
        <v>0</v>
      </c>
      <c r="I716">
        <v>0.3</v>
      </c>
      <c r="J716">
        <v>0</v>
      </c>
      <c r="K716">
        <v>1</v>
      </c>
      <c r="L716" t="s">
        <v>2721</v>
      </c>
      <c r="M716" t="s">
        <v>2722</v>
      </c>
      <c r="N716" t="s">
        <v>296</v>
      </c>
      <c r="O716" t="s">
        <v>37</v>
      </c>
      <c r="P716" t="s">
        <v>38</v>
      </c>
      <c r="Q716" t="s">
        <v>39</v>
      </c>
      <c r="R716" t="s">
        <v>2723</v>
      </c>
      <c r="S716" t="s">
        <v>41</v>
      </c>
      <c r="T716" t="s">
        <v>42</v>
      </c>
      <c r="U716" t="s">
        <v>43</v>
      </c>
      <c r="V716" t="s">
        <v>2724</v>
      </c>
      <c r="W716" t="s">
        <v>2725</v>
      </c>
      <c r="X716" t="s">
        <v>2726</v>
      </c>
      <c r="Y716" t="s">
        <v>43</v>
      </c>
      <c r="Z716" t="s">
        <v>2727</v>
      </c>
      <c r="AA716" t="s">
        <v>43</v>
      </c>
      <c r="AB716" t="s">
        <v>2728</v>
      </c>
      <c r="AC716" s="4" t="str">
        <f>VLOOKUP(Table136[[#This Row],[Capacitance]],Values!A$13:B$50,2,0)</f>
        <v>STOCK</v>
      </c>
      <c r="AE716" s="4" t="str">
        <f>CONCATENATE(Table136[[#This Row],[Capacitance]],Table136[[#This Row],[Stock]])</f>
        <v>3300pF</v>
      </c>
    </row>
    <row r="717" spans="1:31" hidden="1">
      <c r="A717" t="s">
        <v>2793</v>
      </c>
      <c r="B717" t="s">
        <v>2789</v>
      </c>
      <c r="C717" t="s">
        <v>4520</v>
      </c>
      <c r="D717" t="s">
        <v>4521</v>
      </c>
      <c r="E717" t="s">
        <v>2719</v>
      </c>
      <c r="F717" t="s">
        <v>3968</v>
      </c>
      <c r="G717">
        <v>275</v>
      </c>
      <c r="H717">
        <v>0</v>
      </c>
      <c r="I717">
        <v>0.32</v>
      </c>
      <c r="J717">
        <v>0</v>
      </c>
      <c r="K717">
        <v>1</v>
      </c>
      <c r="L717" t="s">
        <v>2721</v>
      </c>
      <c r="M717" t="s">
        <v>2722</v>
      </c>
      <c r="N717" t="s">
        <v>95</v>
      </c>
      <c r="O717" t="s">
        <v>37</v>
      </c>
      <c r="P717" t="s">
        <v>178</v>
      </c>
      <c r="Q717" t="s">
        <v>39</v>
      </c>
      <c r="R717" t="s">
        <v>2723</v>
      </c>
      <c r="S717" t="s">
        <v>41</v>
      </c>
      <c r="T717" t="s">
        <v>42</v>
      </c>
      <c r="U717" t="s">
        <v>43</v>
      </c>
      <c r="V717" t="s">
        <v>2724</v>
      </c>
      <c r="W717" t="s">
        <v>2792</v>
      </c>
      <c r="X717" t="s">
        <v>2726</v>
      </c>
      <c r="Y717" t="s">
        <v>43</v>
      </c>
      <c r="Z717" t="s">
        <v>2727</v>
      </c>
      <c r="AA717" t="s">
        <v>43</v>
      </c>
      <c r="AB717" t="s">
        <v>2728</v>
      </c>
      <c r="AC717" s="4" t="e">
        <f>VLOOKUP(Table136[[#This Row],[Capacitance]],Values!A$13:B$50,2,0)</f>
        <v>#N/A</v>
      </c>
      <c r="AE717" s="4" t="str">
        <f>CONCATENATE(Table136[[#This Row],[Capacitance]],Table136[[#This Row],[Stock]])</f>
        <v>6800pF</v>
      </c>
    </row>
    <row r="718" spans="1:31" hidden="1">
      <c r="A718" t="s">
        <v>2793</v>
      </c>
      <c r="B718" t="s">
        <v>2716</v>
      </c>
      <c r="C718" t="s">
        <v>4522</v>
      </c>
      <c r="D718" t="s">
        <v>4523</v>
      </c>
      <c r="E718" t="s">
        <v>2719</v>
      </c>
      <c r="F718" t="s">
        <v>4510</v>
      </c>
      <c r="G718">
        <v>128</v>
      </c>
      <c r="H718">
        <v>0</v>
      </c>
      <c r="I718">
        <v>0.34</v>
      </c>
      <c r="J718">
        <v>0</v>
      </c>
      <c r="K718">
        <v>1</v>
      </c>
      <c r="L718" t="s">
        <v>2721</v>
      </c>
      <c r="M718" t="s">
        <v>2722</v>
      </c>
      <c r="N718" t="s">
        <v>230</v>
      </c>
      <c r="O718" t="s">
        <v>37</v>
      </c>
      <c r="P718" t="s">
        <v>178</v>
      </c>
      <c r="Q718" t="s">
        <v>39</v>
      </c>
      <c r="R718" t="s">
        <v>2723</v>
      </c>
      <c r="S718" t="s">
        <v>41</v>
      </c>
      <c r="T718" t="s">
        <v>42</v>
      </c>
      <c r="U718" t="s">
        <v>43</v>
      </c>
      <c r="V718" t="s">
        <v>2724</v>
      </c>
      <c r="W718" t="s">
        <v>2725</v>
      </c>
      <c r="X718" t="s">
        <v>2726</v>
      </c>
      <c r="Y718" t="s">
        <v>43</v>
      </c>
      <c r="Z718" t="s">
        <v>3107</v>
      </c>
      <c r="AA718" t="s">
        <v>43</v>
      </c>
      <c r="AB718" t="s">
        <v>2728</v>
      </c>
      <c r="AC718" s="4" t="e">
        <f>VLOOKUP(Table136[[#This Row],[Capacitance]],Values!A$13:B$50,2,0)</f>
        <v>#N/A</v>
      </c>
      <c r="AE718" s="4" t="str">
        <f>CONCATENATE(Table136[[#This Row],[Capacitance]],Table136[[#This Row],[Stock]])</f>
        <v>1500pF</v>
      </c>
    </row>
    <row r="719" spans="1:31" hidden="1">
      <c r="A719" t="s">
        <v>2793</v>
      </c>
      <c r="B719" t="s">
        <v>2716</v>
      </c>
      <c r="C719" t="s">
        <v>3006</v>
      </c>
      <c r="D719" t="s">
        <v>3007</v>
      </c>
      <c r="E719" t="s">
        <v>2719</v>
      </c>
      <c r="F719" t="s">
        <v>3008</v>
      </c>
      <c r="G719">
        <v>406</v>
      </c>
      <c r="H719">
        <v>0</v>
      </c>
      <c r="I719">
        <v>0.36</v>
      </c>
      <c r="J719">
        <v>0</v>
      </c>
      <c r="K719">
        <v>1</v>
      </c>
      <c r="L719" t="s">
        <v>2721</v>
      </c>
      <c r="M719" t="s">
        <v>2722</v>
      </c>
      <c r="N719" t="s">
        <v>349</v>
      </c>
      <c r="O719" t="s">
        <v>72</v>
      </c>
      <c r="P719" t="s">
        <v>287</v>
      </c>
      <c r="Q719" t="s">
        <v>73</v>
      </c>
      <c r="R719" t="s">
        <v>2723</v>
      </c>
      <c r="S719" t="s">
        <v>41</v>
      </c>
      <c r="T719" t="s">
        <v>42</v>
      </c>
      <c r="U719" t="s">
        <v>43</v>
      </c>
      <c r="V719" t="s">
        <v>2724</v>
      </c>
      <c r="W719" t="s">
        <v>2725</v>
      </c>
      <c r="X719" t="s">
        <v>2726</v>
      </c>
      <c r="Y719" t="s">
        <v>43</v>
      </c>
      <c r="Z719" t="s">
        <v>2727</v>
      </c>
      <c r="AA719" t="s">
        <v>43</v>
      </c>
      <c r="AB719" t="s">
        <v>2728</v>
      </c>
      <c r="AC719" s="4" t="e">
        <f>VLOOKUP(Table136[[#This Row],[Capacitance]],Values!A$13:B$50,2,0)</f>
        <v>#N/A</v>
      </c>
      <c r="AE719" s="4" t="str">
        <f>CONCATENATE(Table136[[#This Row],[Capacitance]],Table136[[#This Row],[Stock]])</f>
        <v>390pF</v>
      </c>
    </row>
    <row r="720" spans="1:31" hidden="1">
      <c r="A720" t="s">
        <v>2793</v>
      </c>
      <c r="B720" t="s">
        <v>2716</v>
      </c>
      <c r="C720" t="s">
        <v>3009</v>
      </c>
      <c r="D720" t="s">
        <v>3010</v>
      </c>
      <c r="E720" t="s">
        <v>2719</v>
      </c>
      <c r="F720" t="s">
        <v>3011</v>
      </c>
      <c r="G720">
        <v>391</v>
      </c>
      <c r="H720">
        <v>0</v>
      </c>
      <c r="I720">
        <v>0.36</v>
      </c>
      <c r="J720">
        <v>0</v>
      </c>
      <c r="K720">
        <v>1</v>
      </c>
      <c r="L720" t="s">
        <v>2721</v>
      </c>
      <c r="M720" t="s">
        <v>2722</v>
      </c>
      <c r="N720" t="s">
        <v>314</v>
      </c>
      <c r="O720" t="s">
        <v>72</v>
      </c>
      <c r="P720" t="s">
        <v>287</v>
      </c>
      <c r="Q720" t="s">
        <v>73</v>
      </c>
      <c r="R720" t="s">
        <v>2723</v>
      </c>
      <c r="S720" t="s">
        <v>41</v>
      </c>
      <c r="T720" t="s">
        <v>42</v>
      </c>
      <c r="U720" t="s">
        <v>43</v>
      </c>
      <c r="V720" t="s">
        <v>2724</v>
      </c>
      <c r="W720" t="s">
        <v>2725</v>
      </c>
      <c r="X720" t="s">
        <v>2726</v>
      </c>
      <c r="Y720" t="s">
        <v>43</v>
      </c>
      <c r="Z720" t="s">
        <v>2727</v>
      </c>
      <c r="AA720" t="s">
        <v>43</v>
      </c>
      <c r="AB720" t="s">
        <v>2728</v>
      </c>
      <c r="AC720" s="4" t="e">
        <f>VLOOKUP(Table136[[#This Row],[Capacitance]],Values!A$13:B$50,2,0)</f>
        <v>#N/A</v>
      </c>
      <c r="AE720" s="4" t="str">
        <f>CONCATENATE(Table136[[#This Row],[Capacitance]],Table136[[#This Row],[Stock]])</f>
        <v>270pF</v>
      </c>
    </row>
    <row r="721" spans="1:31" hidden="1">
      <c r="A721" t="s">
        <v>2793</v>
      </c>
      <c r="B721" t="s">
        <v>2716</v>
      </c>
      <c r="C721" t="s">
        <v>3012</v>
      </c>
      <c r="D721" t="s">
        <v>3013</v>
      </c>
      <c r="E721" t="s">
        <v>2719</v>
      </c>
      <c r="F721" t="s">
        <v>3014</v>
      </c>
      <c r="G721">
        <v>246</v>
      </c>
      <c r="H721">
        <v>0</v>
      </c>
      <c r="I721">
        <v>0.36</v>
      </c>
      <c r="J721">
        <v>0</v>
      </c>
      <c r="K721">
        <v>1</v>
      </c>
      <c r="L721" t="s">
        <v>2721</v>
      </c>
      <c r="M721" t="s">
        <v>2722</v>
      </c>
      <c r="N721" t="s">
        <v>226</v>
      </c>
      <c r="O721" t="s">
        <v>72</v>
      </c>
      <c r="P721" t="s">
        <v>287</v>
      </c>
      <c r="Q721" t="s">
        <v>73</v>
      </c>
      <c r="R721" t="s">
        <v>2723</v>
      </c>
      <c r="S721" t="s">
        <v>41</v>
      </c>
      <c r="T721" t="s">
        <v>42</v>
      </c>
      <c r="U721" t="s">
        <v>43</v>
      </c>
      <c r="V721" t="s">
        <v>2724</v>
      </c>
      <c r="W721" t="s">
        <v>2725</v>
      </c>
      <c r="X721" t="s">
        <v>2726</v>
      </c>
      <c r="Y721" t="s">
        <v>43</v>
      </c>
      <c r="Z721" t="s">
        <v>2727</v>
      </c>
      <c r="AA721" t="s">
        <v>43</v>
      </c>
      <c r="AB721" t="s">
        <v>2728</v>
      </c>
      <c r="AC721" s="4" t="e">
        <f>VLOOKUP(Table136[[#This Row],[Capacitance]],Values!A$13:B$50,2,0)</f>
        <v>#N/A</v>
      </c>
      <c r="AE721" s="4" t="str">
        <f>CONCATENATE(Table136[[#This Row],[Capacitance]],Table136[[#This Row],[Stock]])</f>
        <v>150pF</v>
      </c>
    </row>
    <row r="722" spans="1:31" hidden="1">
      <c r="A722" t="s">
        <v>2793</v>
      </c>
      <c r="B722" t="s">
        <v>2716</v>
      </c>
      <c r="C722" t="s">
        <v>3015</v>
      </c>
      <c r="D722" t="s">
        <v>3016</v>
      </c>
      <c r="E722" t="s">
        <v>2719</v>
      </c>
      <c r="F722" t="s">
        <v>3017</v>
      </c>
      <c r="G722">
        <v>245</v>
      </c>
      <c r="H722">
        <v>0</v>
      </c>
      <c r="I722">
        <v>0.36</v>
      </c>
      <c r="J722">
        <v>0</v>
      </c>
      <c r="K722">
        <v>1</v>
      </c>
      <c r="L722" t="s">
        <v>2721</v>
      </c>
      <c r="M722" t="s">
        <v>2722</v>
      </c>
      <c r="N722" t="s">
        <v>259</v>
      </c>
      <c r="O722" t="s">
        <v>72</v>
      </c>
      <c r="P722" t="s">
        <v>287</v>
      </c>
      <c r="Q722" t="s">
        <v>73</v>
      </c>
      <c r="R722" t="s">
        <v>2723</v>
      </c>
      <c r="S722" t="s">
        <v>41</v>
      </c>
      <c r="T722" t="s">
        <v>42</v>
      </c>
      <c r="U722" t="s">
        <v>43</v>
      </c>
      <c r="V722" t="s">
        <v>2724</v>
      </c>
      <c r="W722" t="s">
        <v>2725</v>
      </c>
      <c r="X722" t="s">
        <v>2726</v>
      </c>
      <c r="Y722" t="s">
        <v>43</v>
      </c>
      <c r="Z722" t="s">
        <v>2727</v>
      </c>
      <c r="AA722" t="s">
        <v>43</v>
      </c>
      <c r="AB722" t="s">
        <v>2728</v>
      </c>
      <c r="AC722" s="4" t="e">
        <f>VLOOKUP(Table136[[#This Row],[Capacitance]],Values!A$13:B$50,2,0)</f>
        <v>#N/A</v>
      </c>
      <c r="AE722" s="4" t="str">
        <f>CONCATENATE(Table136[[#This Row],[Capacitance]],Table136[[#This Row],[Stock]])</f>
        <v>180pF</v>
      </c>
    </row>
    <row r="723" spans="1:31" hidden="1">
      <c r="A723" t="s">
        <v>2793</v>
      </c>
      <c r="B723" t="s">
        <v>2716</v>
      </c>
      <c r="C723" t="s">
        <v>3018</v>
      </c>
      <c r="D723" t="s">
        <v>3019</v>
      </c>
      <c r="E723" t="s">
        <v>2719</v>
      </c>
      <c r="F723" t="s">
        <v>3020</v>
      </c>
      <c r="G723">
        <v>403</v>
      </c>
      <c r="H723">
        <v>0</v>
      </c>
      <c r="I723">
        <v>0.37</v>
      </c>
      <c r="J723">
        <v>0</v>
      </c>
      <c r="K723">
        <v>1</v>
      </c>
      <c r="L723" t="s">
        <v>2721</v>
      </c>
      <c r="M723" t="s">
        <v>2722</v>
      </c>
      <c r="N723" t="s">
        <v>383</v>
      </c>
      <c r="O723" t="s">
        <v>72</v>
      </c>
      <c r="P723" t="s">
        <v>287</v>
      </c>
      <c r="Q723" t="s">
        <v>73</v>
      </c>
      <c r="R723" t="s">
        <v>2723</v>
      </c>
      <c r="S723" t="s">
        <v>41</v>
      </c>
      <c r="T723" t="s">
        <v>42</v>
      </c>
      <c r="U723" t="s">
        <v>43</v>
      </c>
      <c r="V723" t="s">
        <v>2724</v>
      </c>
      <c r="W723" t="s">
        <v>2725</v>
      </c>
      <c r="X723" t="s">
        <v>2726</v>
      </c>
      <c r="Y723" t="s">
        <v>43</v>
      </c>
      <c r="Z723" t="s">
        <v>2727</v>
      </c>
      <c r="AA723" t="s">
        <v>43</v>
      </c>
      <c r="AB723" t="s">
        <v>2728</v>
      </c>
      <c r="AC723" s="4" t="e">
        <f>VLOOKUP(Table136[[#This Row],[Capacitance]],Values!A$13:B$50,2,0)</f>
        <v>#N/A</v>
      </c>
      <c r="AE723" s="4" t="str">
        <f>CONCATENATE(Table136[[#This Row],[Capacitance]],Table136[[#This Row],[Stock]])</f>
        <v>680pF</v>
      </c>
    </row>
    <row r="724" spans="1:31" hidden="1">
      <c r="A724" t="s">
        <v>2793</v>
      </c>
      <c r="B724" t="s">
        <v>2789</v>
      </c>
      <c r="C724" t="s">
        <v>4524</v>
      </c>
      <c r="D724" t="s">
        <v>4525</v>
      </c>
      <c r="E724" t="s">
        <v>2719</v>
      </c>
      <c r="F724" t="s">
        <v>3655</v>
      </c>
      <c r="G724">
        <v>355</v>
      </c>
      <c r="H724">
        <v>0</v>
      </c>
      <c r="I724">
        <v>0.4</v>
      </c>
      <c r="J724">
        <v>0</v>
      </c>
      <c r="K724">
        <v>1</v>
      </c>
      <c r="L724" t="s">
        <v>2721</v>
      </c>
      <c r="M724" t="s">
        <v>2722</v>
      </c>
      <c r="N724" t="s">
        <v>230</v>
      </c>
      <c r="O724" t="s">
        <v>37</v>
      </c>
      <c r="P724" t="s">
        <v>287</v>
      </c>
      <c r="Q724" t="s">
        <v>39</v>
      </c>
      <c r="R724" t="s">
        <v>2723</v>
      </c>
      <c r="S724" t="s">
        <v>41</v>
      </c>
      <c r="T724" t="s">
        <v>42</v>
      </c>
      <c r="U724" t="s">
        <v>43</v>
      </c>
      <c r="V724" t="s">
        <v>2724</v>
      </c>
      <c r="W724" t="s">
        <v>2792</v>
      </c>
      <c r="X724" t="s">
        <v>2726</v>
      </c>
      <c r="Y724" t="s">
        <v>43</v>
      </c>
      <c r="Z724" t="s">
        <v>2727</v>
      </c>
      <c r="AA724" t="s">
        <v>43</v>
      </c>
      <c r="AB724" t="s">
        <v>2728</v>
      </c>
      <c r="AC724" s="4" t="e">
        <f>VLOOKUP(Table136[[#This Row],[Capacitance]],Values!A$13:B$50,2,0)</f>
        <v>#N/A</v>
      </c>
      <c r="AE724" s="4" t="str">
        <f>CONCATENATE(Table136[[#This Row],[Capacitance]],Table136[[#This Row],[Stock]])</f>
        <v>1500pF</v>
      </c>
    </row>
    <row r="725" spans="1:31" hidden="1">
      <c r="A725" t="s">
        <v>2793</v>
      </c>
      <c r="B725" t="s">
        <v>2794</v>
      </c>
      <c r="C725" t="s">
        <v>4526</v>
      </c>
      <c r="D725" t="s">
        <v>4527</v>
      </c>
      <c r="E725" t="s">
        <v>2719</v>
      </c>
      <c r="F725" t="s">
        <v>3724</v>
      </c>
      <c r="G725">
        <v>300</v>
      </c>
      <c r="H725">
        <v>0</v>
      </c>
      <c r="I725">
        <v>0.4</v>
      </c>
      <c r="J725">
        <v>0</v>
      </c>
      <c r="K725">
        <v>1</v>
      </c>
      <c r="L725" t="s">
        <v>2721</v>
      </c>
      <c r="M725" t="s">
        <v>2722</v>
      </c>
      <c r="N725" t="s">
        <v>6758</v>
      </c>
      <c r="O725" t="s">
        <v>37</v>
      </c>
      <c r="P725" t="s">
        <v>178</v>
      </c>
      <c r="Q725" t="s">
        <v>39</v>
      </c>
      <c r="R725" t="s">
        <v>2723</v>
      </c>
      <c r="S725" t="s">
        <v>41</v>
      </c>
      <c r="T725" t="s">
        <v>42</v>
      </c>
      <c r="U725" t="s">
        <v>43</v>
      </c>
      <c r="V725" t="s">
        <v>2724</v>
      </c>
      <c r="W725" t="s">
        <v>2798</v>
      </c>
      <c r="X725" t="s">
        <v>2799</v>
      </c>
      <c r="Y725" t="s">
        <v>43</v>
      </c>
      <c r="Z725" t="s">
        <v>3107</v>
      </c>
      <c r="AA725" t="s">
        <v>43</v>
      </c>
      <c r="AB725" t="s">
        <v>2728</v>
      </c>
      <c r="AC725" s="4" t="e">
        <f>VLOOKUP(Table136[[#This Row],[Capacitance]],Values!A$13:B$50,2,0)</f>
        <v>#N/A</v>
      </c>
      <c r="AE725" s="4" t="str">
        <f>CONCATENATE(Table136[[#This Row],[Capacitance]],Table136[[#This Row],[Stock]])</f>
        <v>0.033ÂuF</v>
      </c>
    </row>
    <row r="726" spans="1:31" hidden="1">
      <c r="A726" t="s">
        <v>2793</v>
      </c>
      <c r="B726" t="s">
        <v>2789</v>
      </c>
      <c r="C726" t="s">
        <v>4528</v>
      </c>
      <c r="D726" t="s">
        <v>4529</v>
      </c>
      <c r="E726" t="s">
        <v>2719</v>
      </c>
      <c r="F726" t="s">
        <v>3724</v>
      </c>
      <c r="G726">
        <v>253</v>
      </c>
      <c r="H726">
        <v>0</v>
      </c>
      <c r="I726">
        <v>0.4</v>
      </c>
      <c r="J726">
        <v>0</v>
      </c>
      <c r="K726">
        <v>1</v>
      </c>
      <c r="L726" t="s">
        <v>2721</v>
      </c>
      <c r="M726" t="s">
        <v>2722</v>
      </c>
      <c r="N726" t="s">
        <v>6758</v>
      </c>
      <c r="O726" t="s">
        <v>37</v>
      </c>
      <c r="P726" t="s">
        <v>178</v>
      </c>
      <c r="Q726" t="s">
        <v>39</v>
      </c>
      <c r="R726" t="s">
        <v>2723</v>
      </c>
      <c r="S726" t="s">
        <v>41</v>
      </c>
      <c r="T726" t="s">
        <v>42</v>
      </c>
      <c r="U726" t="s">
        <v>43</v>
      </c>
      <c r="V726" t="s">
        <v>2724</v>
      </c>
      <c r="W726" t="s">
        <v>2792</v>
      </c>
      <c r="X726" t="s">
        <v>2726</v>
      </c>
      <c r="Y726" t="s">
        <v>43</v>
      </c>
      <c r="Z726" t="s">
        <v>2727</v>
      </c>
      <c r="AA726" t="s">
        <v>43</v>
      </c>
      <c r="AB726" t="s">
        <v>2728</v>
      </c>
      <c r="AC726" s="4" t="e">
        <f>VLOOKUP(Table136[[#This Row],[Capacitance]],Values!A$13:B$50,2,0)</f>
        <v>#N/A</v>
      </c>
      <c r="AE726" s="4" t="str">
        <f>CONCATENATE(Table136[[#This Row],[Capacitance]],Table136[[#This Row],[Stock]])</f>
        <v>0.033ÂuF</v>
      </c>
    </row>
    <row r="727" spans="1:31" hidden="1">
      <c r="A727" t="s">
        <v>2793</v>
      </c>
      <c r="B727" t="s">
        <v>2789</v>
      </c>
      <c r="C727" t="s">
        <v>4530</v>
      </c>
      <c r="D727" t="s">
        <v>4531</v>
      </c>
      <c r="E727" t="s">
        <v>2719</v>
      </c>
      <c r="F727" t="s">
        <v>3724</v>
      </c>
      <c r="G727">
        <v>225</v>
      </c>
      <c r="H727">
        <v>0</v>
      </c>
      <c r="I727">
        <v>0.4</v>
      </c>
      <c r="J727">
        <v>0</v>
      </c>
      <c r="K727">
        <v>1</v>
      </c>
      <c r="L727" t="s">
        <v>2721</v>
      </c>
      <c r="M727" t="s">
        <v>2722</v>
      </c>
      <c r="N727" t="s">
        <v>6758</v>
      </c>
      <c r="O727" t="s">
        <v>37</v>
      </c>
      <c r="P727" t="s">
        <v>178</v>
      </c>
      <c r="Q727" t="s">
        <v>39</v>
      </c>
      <c r="R727" t="s">
        <v>2723</v>
      </c>
      <c r="S727" t="s">
        <v>41</v>
      </c>
      <c r="T727" t="s">
        <v>42</v>
      </c>
      <c r="U727" t="s">
        <v>43</v>
      </c>
      <c r="V727" t="s">
        <v>2724</v>
      </c>
      <c r="W727" t="s">
        <v>2792</v>
      </c>
      <c r="X727" t="s">
        <v>2726</v>
      </c>
      <c r="Y727" t="s">
        <v>43</v>
      </c>
      <c r="Z727" t="s">
        <v>3107</v>
      </c>
      <c r="AA727" t="s">
        <v>43</v>
      </c>
      <c r="AB727" t="s">
        <v>2728</v>
      </c>
      <c r="AC727" s="4" t="e">
        <f>VLOOKUP(Table136[[#This Row],[Capacitance]],Values!A$13:B$50,2,0)</f>
        <v>#N/A</v>
      </c>
      <c r="AE727" s="4" t="str">
        <f>CONCATENATE(Table136[[#This Row],[Capacitance]],Table136[[#This Row],[Stock]])</f>
        <v>0.033ÂuF</v>
      </c>
    </row>
    <row r="728" spans="1:31" hidden="1">
      <c r="A728" t="s">
        <v>2715</v>
      </c>
      <c r="B728" t="s">
        <v>2789</v>
      </c>
      <c r="C728" t="s">
        <v>3021</v>
      </c>
      <c r="D728" t="s">
        <v>3022</v>
      </c>
      <c r="E728" t="s">
        <v>2719</v>
      </c>
      <c r="F728" t="s">
        <v>2939</v>
      </c>
      <c r="G728">
        <v>181</v>
      </c>
      <c r="H728">
        <v>0</v>
      </c>
      <c r="I728">
        <v>0.4</v>
      </c>
      <c r="J728">
        <v>0</v>
      </c>
      <c r="K728">
        <v>1</v>
      </c>
      <c r="L728" t="s">
        <v>2721</v>
      </c>
      <c r="M728" t="s">
        <v>2722</v>
      </c>
      <c r="N728" t="s">
        <v>1002</v>
      </c>
      <c r="O728" t="s">
        <v>72</v>
      </c>
      <c r="P728" t="s">
        <v>38</v>
      </c>
      <c r="Q728" t="s">
        <v>73</v>
      </c>
      <c r="R728" t="s">
        <v>2723</v>
      </c>
      <c r="S728" t="s">
        <v>41</v>
      </c>
      <c r="T728" t="s">
        <v>42</v>
      </c>
      <c r="U728" t="s">
        <v>43</v>
      </c>
      <c r="V728" t="s">
        <v>2724</v>
      </c>
      <c r="W728" t="s">
        <v>2792</v>
      </c>
      <c r="X728" t="s">
        <v>2726</v>
      </c>
      <c r="Y728" t="s">
        <v>43</v>
      </c>
      <c r="Z728" t="s">
        <v>2727</v>
      </c>
      <c r="AA728" t="s">
        <v>43</v>
      </c>
      <c r="AB728" t="s">
        <v>2728</v>
      </c>
      <c r="AC728" s="4" t="e">
        <f>VLOOKUP(Table136[[#This Row],[Capacitance]],Values!A$13:B$50,2,0)</f>
        <v>#N/A</v>
      </c>
      <c r="AE728" s="4" t="str">
        <f>CONCATENATE(Table136[[#This Row],[Capacitance]],Table136[[#This Row],[Stock]])</f>
        <v>3900pF</v>
      </c>
    </row>
    <row r="729" spans="1:31" hidden="1">
      <c r="A729" t="s">
        <v>2793</v>
      </c>
      <c r="B729" t="s">
        <v>2794</v>
      </c>
      <c r="C729" t="s">
        <v>4532</v>
      </c>
      <c r="D729" t="s">
        <v>4533</v>
      </c>
      <c r="E729" t="s">
        <v>2719</v>
      </c>
      <c r="F729" t="s">
        <v>3727</v>
      </c>
      <c r="G729">
        <v>142</v>
      </c>
      <c r="H729">
        <v>0</v>
      </c>
      <c r="I729">
        <v>0.4</v>
      </c>
      <c r="J729">
        <v>0</v>
      </c>
      <c r="K729">
        <v>1</v>
      </c>
      <c r="L729" t="s">
        <v>2721</v>
      </c>
      <c r="M729" t="s">
        <v>2722</v>
      </c>
      <c r="N729" t="s">
        <v>6760</v>
      </c>
      <c r="O729" t="s">
        <v>37</v>
      </c>
      <c r="P729" t="s">
        <v>178</v>
      </c>
      <c r="Q729" t="s">
        <v>39</v>
      </c>
      <c r="R729" t="s">
        <v>2723</v>
      </c>
      <c r="S729" t="s">
        <v>41</v>
      </c>
      <c r="T729" t="s">
        <v>42</v>
      </c>
      <c r="U729" t="s">
        <v>43</v>
      </c>
      <c r="V729" t="s">
        <v>2724</v>
      </c>
      <c r="W729" t="s">
        <v>2798</v>
      </c>
      <c r="X729" t="s">
        <v>2799</v>
      </c>
      <c r="Y729" t="s">
        <v>43</v>
      </c>
      <c r="Z729" t="s">
        <v>3107</v>
      </c>
      <c r="AA729" t="s">
        <v>43</v>
      </c>
      <c r="AB729" t="s">
        <v>2728</v>
      </c>
      <c r="AC729" s="4" t="e">
        <f>VLOOKUP(Table136[[#This Row],[Capacitance]],Values!A$13:B$50,2,0)</f>
        <v>#N/A</v>
      </c>
      <c r="AE729" s="4" t="str">
        <f>CONCATENATE(Table136[[#This Row],[Capacitance]],Table136[[#This Row],[Stock]])</f>
        <v>0.047ÂuF</v>
      </c>
    </row>
    <row r="730" spans="1:31" hidden="1">
      <c r="A730" t="s">
        <v>2793</v>
      </c>
      <c r="B730" t="s">
        <v>2789</v>
      </c>
      <c r="C730" t="s">
        <v>3023</v>
      </c>
      <c r="D730" t="s">
        <v>3024</v>
      </c>
      <c r="E730" t="s">
        <v>2719</v>
      </c>
      <c r="F730" t="s">
        <v>3025</v>
      </c>
      <c r="G730">
        <v>336</v>
      </c>
      <c r="H730">
        <v>0</v>
      </c>
      <c r="I730">
        <v>0.42</v>
      </c>
      <c r="J730">
        <v>0</v>
      </c>
      <c r="K730">
        <v>1</v>
      </c>
      <c r="L730" t="s">
        <v>2721</v>
      </c>
      <c r="M730" t="s">
        <v>2722</v>
      </c>
      <c r="N730" t="s">
        <v>1233</v>
      </c>
      <c r="O730" t="s">
        <v>72</v>
      </c>
      <c r="P730" t="s">
        <v>287</v>
      </c>
      <c r="Q730" t="s">
        <v>73</v>
      </c>
      <c r="R730" t="s">
        <v>2723</v>
      </c>
      <c r="S730" t="s">
        <v>41</v>
      </c>
      <c r="T730" t="s">
        <v>42</v>
      </c>
      <c r="U730" t="s">
        <v>43</v>
      </c>
      <c r="V730" t="s">
        <v>2724</v>
      </c>
      <c r="W730" t="s">
        <v>2792</v>
      </c>
      <c r="X730" t="s">
        <v>2726</v>
      </c>
      <c r="Y730" t="s">
        <v>43</v>
      </c>
      <c r="Z730" t="s">
        <v>2727</v>
      </c>
      <c r="AA730" t="s">
        <v>43</v>
      </c>
      <c r="AB730" t="s">
        <v>2728</v>
      </c>
      <c r="AC730" s="4" t="e">
        <f>VLOOKUP(Table136[[#This Row],[Capacitance]],Values!A$13:B$50,2,0)</f>
        <v>#N/A</v>
      </c>
      <c r="AE730" s="4" t="str">
        <f>CONCATENATE(Table136[[#This Row],[Capacitance]],Table136[[#This Row],[Stock]])</f>
        <v>820pF</v>
      </c>
    </row>
    <row r="731" spans="1:31" hidden="1">
      <c r="A731" t="s">
        <v>2715</v>
      </c>
      <c r="B731" t="s">
        <v>2716</v>
      </c>
      <c r="C731" t="s">
        <v>3324</v>
      </c>
      <c r="D731" t="s">
        <v>3325</v>
      </c>
      <c r="E731" t="s">
        <v>2719</v>
      </c>
      <c r="F731" t="s">
        <v>2834</v>
      </c>
      <c r="G731">
        <v>11413</v>
      </c>
      <c r="H731">
        <v>0</v>
      </c>
      <c r="I731">
        <v>0.34</v>
      </c>
      <c r="J731">
        <v>0</v>
      </c>
      <c r="K731">
        <v>1</v>
      </c>
      <c r="L731" t="s">
        <v>2721</v>
      </c>
      <c r="M731" t="s">
        <v>2722</v>
      </c>
      <c r="N731" t="s">
        <v>296</v>
      </c>
      <c r="O731" t="s">
        <v>72</v>
      </c>
      <c r="P731" t="s">
        <v>38</v>
      </c>
      <c r="Q731" t="s">
        <v>73</v>
      </c>
      <c r="R731" t="s">
        <v>2723</v>
      </c>
      <c r="S731" t="s">
        <v>41</v>
      </c>
      <c r="T731" t="s">
        <v>42</v>
      </c>
      <c r="U731" t="s">
        <v>43</v>
      </c>
      <c r="V731" t="s">
        <v>2724</v>
      </c>
      <c r="W731" t="s">
        <v>2725</v>
      </c>
      <c r="X731" t="s">
        <v>2726</v>
      </c>
      <c r="Y731" t="s">
        <v>43</v>
      </c>
      <c r="Z731" t="s">
        <v>3107</v>
      </c>
      <c r="AA731" t="s">
        <v>43</v>
      </c>
      <c r="AB731" t="s">
        <v>2728</v>
      </c>
      <c r="AC731" s="4" t="str">
        <f>VLOOKUP(Table136[[#This Row],[Capacitance]],Values!A$13:B$50,2,0)</f>
        <v>STOCK</v>
      </c>
      <c r="AE731" s="4" t="str">
        <f>CONCATENATE(Table136[[#This Row],[Capacitance]],Table136[[#This Row],[Stock]])</f>
        <v>3300pF</v>
      </c>
    </row>
    <row r="732" spans="1:31" hidden="1">
      <c r="A732" t="s">
        <v>2793</v>
      </c>
      <c r="B732" t="s">
        <v>2789</v>
      </c>
      <c r="C732" t="s">
        <v>3026</v>
      </c>
      <c r="D732" t="s">
        <v>3027</v>
      </c>
      <c r="E732" t="s">
        <v>2719</v>
      </c>
      <c r="F732" t="s">
        <v>3028</v>
      </c>
      <c r="G732">
        <v>115</v>
      </c>
      <c r="H732">
        <v>0</v>
      </c>
      <c r="I732">
        <v>0.42</v>
      </c>
      <c r="J732">
        <v>0</v>
      </c>
      <c r="K732">
        <v>1</v>
      </c>
      <c r="L732" t="s">
        <v>2721</v>
      </c>
      <c r="M732" t="s">
        <v>2722</v>
      </c>
      <c r="N732" t="s">
        <v>789</v>
      </c>
      <c r="O732" t="s">
        <v>72</v>
      </c>
      <c r="P732" t="s">
        <v>287</v>
      </c>
      <c r="Q732" t="s">
        <v>73</v>
      </c>
      <c r="R732" t="s">
        <v>2723</v>
      </c>
      <c r="S732" t="s">
        <v>41</v>
      </c>
      <c r="T732" t="s">
        <v>42</v>
      </c>
      <c r="U732" t="s">
        <v>43</v>
      </c>
      <c r="V732" t="s">
        <v>2724</v>
      </c>
      <c r="W732" t="s">
        <v>2792</v>
      </c>
      <c r="X732" t="s">
        <v>2726</v>
      </c>
      <c r="Y732" t="s">
        <v>43</v>
      </c>
      <c r="Z732" t="s">
        <v>2727</v>
      </c>
      <c r="AA732" t="s">
        <v>43</v>
      </c>
      <c r="AB732" t="s">
        <v>2728</v>
      </c>
      <c r="AC732" s="4" t="e">
        <f>VLOOKUP(Table136[[#This Row],[Capacitance]],Values!A$13:B$50,2,0)</f>
        <v>#N/A</v>
      </c>
      <c r="AE732" s="4" t="str">
        <f>CONCATENATE(Table136[[#This Row],[Capacitance]],Table136[[#This Row],[Stock]])</f>
        <v>2700pF</v>
      </c>
    </row>
    <row r="733" spans="1:31" hidden="1">
      <c r="A733" t="s">
        <v>2793</v>
      </c>
      <c r="B733" t="s">
        <v>2789</v>
      </c>
      <c r="C733" t="s">
        <v>4536</v>
      </c>
      <c r="D733" t="s">
        <v>4537</v>
      </c>
      <c r="E733" t="s">
        <v>2719</v>
      </c>
      <c r="F733" t="s">
        <v>3663</v>
      </c>
      <c r="G733">
        <v>402</v>
      </c>
      <c r="H733">
        <v>0</v>
      </c>
      <c r="I733">
        <v>0.43</v>
      </c>
      <c r="J733">
        <v>0</v>
      </c>
      <c r="K733">
        <v>1</v>
      </c>
      <c r="L733" t="s">
        <v>2721</v>
      </c>
      <c r="M733" t="s">
        <v>2722</v>
      </c>
      <c r="N733" t="s">
        <v>6754</v>
      </c>
      <c r="O733" t="s">
        <v>37</v>
      </c>
      <c r="P733" t="s">
        <v>287</v>
      </c>
      <c r="Q733" t="s">
        <v>39</v>
      </c>
      <c r="R733" t="s">
        <v>2723</v>
      </c>
      <c r="S733" t="s">
        <v>41</v>
      </c>
      <c r="T733" t="s">
        <v>42</v>
      </c>
      <c r="U733" t="s">
        <v>43</v>
      </c>
      <c r="V733" t="s">
        <v>2724</v>
      </c>
      <c r="W733" t="s">
        <v>2792</v>
      </c>
      <c r="X733" t="s">
        <v>2726</v>
      </c>
      <c r="Y733" t="s">
        <v>43</v>
      </c>
      <c r="Z733" t="s">
        <v>2727</v>
      </c>
      <c r="AA733" t="s">
        <v>43</v>
      </c>
      <c r="AB733" t="s">
        <v>2728</v>
      </c>
      <c r="AC733" s="4" t="e">
        <f>VLOOKUP(Table136[[#This Row],[Capacitance]],Values!A$13:B$50,2,0)</f>
        <v>#N/A</v>
      </c>
      <c r="AE733" s="4" t="str">
        <f>CONCATENATE(Table136[[#This Row],[Capacitance]],Table136[[#This Row],[Stock]])</f>
        <v>0.015ÂuF</v>
      </c>
    </row>
    <row r="734" spans="1:31" hidden="1">
      <c r="A734" t="s">
        <v>2715</v>
      </c>
      <c r="B734" t="s">
        <v>2789</v>
      </c>
      <c r="C734" t="s">
        <v>4538</v>
      </c>
      <c r="D734" t="s">
        <v>4539</v>
      </c>
      <c r="E734" t="s">
        <v>2719</v>
      </c>
      <c r="F734" t="s">
        <v>3357</v>
      </c>
      <c r="G734">
        <v>980</v>
      </c>
      <c r="H734">
        <v>0</v>
      </c>
      <c r="I734">
        <v>0.45</v>
      </c>
      <c r="J734">
        <v>0</v>
      </c>
      <c r="K734">
        <v>1</v>
      </c>
      <c r="L734" t="s">
        <v>2721</v>
      </c>
      <c r="M734" t="s">
        <v>2722</v>
      </c>
      <c r="N734" t="s">
        <v>6775</v>
      </c>
      <c r="O734" t="s">
        <v>37</v>
      </c>
      <c r="P734" t="s">
        <v>53</v>
      </c>
      <c r="Q734" t="s">
        <v>39</v>
      </c>
      <c r="R734" t="s">
        <v>2723</v>
      </c>
      <c r="S734" t="s">
        <v>41</v>
      </c>
      <c r="T734" t="s">
        <v>42</v>
      </c>
      <c r="U734" t="s">
        <v>43</v>
      </c>
      <c r="V734" t="s">
        <v>2724</v>
      </c>
      <c r="W734" t="s">
        <v>2880</v>
      </c>
      <c r="X734" t="s">
        <v>2726</v>
      </c>
      <c r="Y734" t="s">
        <v>43</v>
      </c>
      <c r="Z734" t="s">
        <v>3107</v>
      </c>
      <c r="AA734" t="s">
        <v>43</v>
      </c>
      <c r="AB734" t="s">
        <v>2728</v>
      </c>
      <c r="AC734" s="4" t="e">
        <f>VLOOKUP(Table136[[#This Row],[Capacitance]],Values!A$13:B$50,2,0)</f>
        <v>#N/A</v>
      </c>
      <c r="AE734" s="4" t="str">
        <f>CONCATENATE(Table136[[#This Row],[Capacitance]],Table136[[#This Row],[Stock]])</f>
        <v>6.8ÂuF</v>
      </c>
    </row>
    <row r="735" spans="1:31" hidden="1">
      <c r="A735" t="s">
        <v>2793</v>
      </c>
      <c r="B735" t="s">
        <v>2794</v>
      </c>
      <c r="C735" t="s">
        <v>4540</v>
      </c>
      <c r="D735" t="s">
        <v>4541</v>
      </c>
      <c r="E735" t="s">
        <v>2719</v>
      </c>
      <c r="F735" t="s">
        <v>3663</v>
      </c>
      <c r="G735">
        <v>240</v>
      </c>
      <c r="H735">
        <v>0</v>
      </c>
      <c r="I735">
        <v>0.45</v>
      </c>
      <c r="J735">
        <v>0</v>
      </c>
      <c r="K735">
        <v>1</v>
      </c>
      <c r="L735" t="s">
        <v>2721</v>
      </c>
      <c r="M735" t="s">
        <v>2722</v>
      </c>
      <c r="N735" t="s">
        <v>6754</v>
      </c>
      <c r="O735" t="s">
        <v>37</v>
      </c>
      <c r="P735" t="s">
        <v>287</v>
      </c>
      <c r="Q735" t="s">
        <v>39</v>
      </c>
      <c r="R735" t="s">
        <v>2723</v>
      </c>
      <c r="S735" t="s">
        <v>41</v>
      </c>
      <c r="T735" t="s">
        <v>42</v>
      </c>
      <c r="U735" t="s">
        <v>43</v>
      </c>
      <c r="V735" t="s">
        <v>2724</v>
      </c>
      <c r="W735" t="s">
        <v>2798</v>
      </c>
      <c r="X735" t="s">
        <v>2799</v>
      </c>
      <c r="Y735" t="s">
        <v>43</v>
      </c>
      <c r="Z735" t="s">
        <v>3107</v>
      </c>
      <c r="AA735" t="s">
        <v>43</v>
      </c>
      <c r="AB735" t="s">
        <v>2728</v>
      </c>
      <c r="AC735" s="4" t="e">
        <f>VLOOKUP(Table136[[#This Row],[Capacitance]],Values!A$13:B$50,2,0)</f>
        <v>#N/A</v>
      </c>
      <c r="AE735" s="4" t="str">
        <f>CONCATENATE(Table136[[#This Row],[Capacitance]],Table136[[#This Row],[Stock]])</f>
        <v>0.015ÂuF</v>
      </c>
    </row>
    <row r="736" spans="1:31" hidden="1">
      <c r="A736" t="s">
        <v>2715</v>
      </c>
      <c r="B736" t="s">
        <v>2716</v>
      </c>
      <c r="C736" t="s">
        <v>2832</v>
      </c>
      <c r="D736" t="s">
        <v>2833</v>
      </c>
      <c r="E736" t="s">
        <v>2719</v>
      </c>
      <c r="F736" t="s">
        <v>2834</v>
      </c>
      <c r="G736">
        <v>2244</v>
      </c>
      <c r="H736">
        <v>0</v>
      </c>
      <c r="I736">
        <v>0.34</v>
      </c>
      <c r="J736">
        <v>0</v>
      </c>
      <c r="K736">
        <v>1</v>
      </c>
      <c r="L736" t="s">
        <v>2721</v>
      </c>
      <c r="M736" t="s">
        <v>2722</v>
      </c>
      <c r="N736" t="s">
        <v>296</v>
      </c>
      <c r="O736" t="s">
        <v>72</v>
      </c>
      <c r="P736" t="s">
        <v>38</v>
      </c>
      <c r="Q736" t="s">
        <v>73</v>
      </c>
      <c r="R736" t="s">
        <v>2723</v>
      </c>
      <c r="S736" t="s">
        <v>41</v>
      </c>
      <c r="T736" t="s">
        <v>42</v>
      </c>
      <c r="U736" t="s">
        <v>43</v>
      </c>
      <c r="V736" t="s">
        <v>2724</v>
      </c>
      <c r="W736" t="s">
        <v>2725</v>
      </c>
      <c r="X736" t="s">
        <v>2726</v>
      </c>
      <c r="Y736" t="s">
        <v>43</v>
      </c>
      <c r="Z736" t="s">
        <v>2727</v>
      </c>
      <c r="AA736" t="s">
        <v>43</v>
      </c>
      <c r="AB736" t="s">
        <v>2728</v>
      </c>
      <c r="AC736" s="4" t="str">
        <f>VLOOKUP(Table136[[#This Row],[Capacitance]],Values!A$13:B$50,2,0)</f>
        <v>STOCK</v>
      </c>
      <c r="AE736" s="4" t="str">
        <f>CONCATENATE(Table136[[#This Row],[Capacitance]],Table136[[#This Row],[Stock]])</f>
        <v>3300pF</v>
      </c>
    </row>
    <row r="737" spans="1:31" hidden="1">
      <c r="A737" t="s">
        <v>2793</v>
      </c>
      <c r="B737" t="s">
        <v>2794</v>
      </c>
      <c r="C737" t="s">
        <v>4544</v>
      </c>
      <c r="D737" t="s">
        <v>4545</v>
      </c>
      <c r="E737" t="s">
        <v>2719</v>
      </c>
      <c r="F737" t="s">
        <v>2912</v>
      </c>
      <c r="G737">
        <v>172</v>
      </c>
      <c r="H737">
        <v>0</v>
      </c>
      <c r="I737">
        <v>0.48</v>
      </c>
      <c r="J737">
        <v>0</v>
      </c>
      <c r="K737">
        <v>1</v>
      </c>
      <c r="L737" t="s">
        <v>2721</v>
      </c>
      <c r="M737" t="s">
        <v>2722</v>
      </c>
      <c r="N737" t="s">
        <v>1002</v>
      </c>
      <c r="O737" t="s">
        <v>72</v>
      </c>
      <c r="P737" t="s">
        <v>178</v>
      </c>
      <c r="Q737" t="s">
        <v>73</v>
      </c>
      <c r="R737" t="s">
        <v>2723</v>
      </c>
      <c r="S737" t="s">
        <v>41</v>
      </c>
      <c r="T737" t="s">
        <v>42</v>
      </c>
      <c r="U737" t="s">
        <v>43</v>
      </c>
      <c r="V737" t="s">
        <v>2724</v>
      </c>
      <c r="W737" t="s">
        <v>2798</v>
      </c>
      <c r="X737" t="s">
        <v>2799</v>
      </c>
      <c r="Y737" t="s">
        <v>43</v>
      </c>
      <c r="Z737" t="s">
        <v>3107</v>
      </c>
      <c r="AA737" t="s">
        <v>43</v>
      </c>
      <c r="AB737" t="s">
        <v>2728</v>
      </c>
      <c r="AC737" s="4" t="e">
        <f>VLOOKUP(Table136[[#This Row],[Capacitance]],Values!A$13:B$50,2,0)</f>
        <v>#N/A</v>
      </c>
      <c r="AE737" s="4" t="str">
        <f>CONCATENATE(Table136[[#This Row],[Capacitance]],Table136[[#This Row],[Stock]])</f>
        <v>3900pF</v>
      </c>
    </row>
    <row r="738" spans="1:31" hidden="1">
      <c r="A738" t="s">
        <v>2793</v>
      </c>
      <c r="B738" t="s">
        <v>2789</v>
      </c>
      <c r="C738" t="s">
        <v>3029</v>
      </c>
      <c r="D738" t="s">
        <v>3030</v>
      </c>
      <c r="E738" t="s">
        <v>2719</v>
      </c>
      <c r="F738" t="s">
        <v>3031</v>
      </c>
      <c r="G738">
        <v>468</v>
      </c>
      <c r="H738">
        <v>0</v>
      </c>
      <c r="I738">
        <v>0.49</v>
      </c>
      <c r="J738">
        <v>0</v>
      </c>
      <c r="K738">
        <v>1</v>
      </c>
      <c r="L738" t="s">
        <v>2721</v>
      </c>
      <c r="M738" t="s">
        <v>2722</v>
      </c>
      <c r="N738" t="s">
        <v>230</v>
      </c>
      <c r="O738" t="s">
        <v>72</v>
      </c>
      <c r="P738" t="s">
        <v>287</v>
      </c>
      <c r="Q738" t="s">
        <v>73</v>
      </c>
      <c r="R738" t="s">
        <v>2723</v>
      </c>
      <c r="S738" t="s">
        <v>41</v>
      </c>
      <c r="T738" t="s">
        <v>42</v>
      </c>
      <c r="U738" t="s">
        <v>43</v>
      </c>
      <c r="V738" t="s">
        <v>2724</v>
      </c>
      <c r="W738" t="s">
        <v>2792</v>
      </c>
      <c r="X738" t="s">
        <v>2726</v>
      </c>
      <c r="Y738" t="s">
        <v>43</v>
      </c>
      <c r="Z738" t="s">
        <v>2727</v>
      </c>
      <c r="AA738" t="s">
        <v>43</v>
      </c>
      <c r="AB738" t="s">
        <v>2728</v>
      </c>
      <c r="AC738" s="4" t="e">
        <f>VLOOKUP(Table136[[#This Row],[Capacitance]],Values!A$13:B$50,2,0)</f>
        <v>#N/A</v>
      </c>
      <c r="AE738" s="4" t="str">
        <f>CONCATENATE(Table136[[#This Row],[Capacitance]],Table136[[#This Row],[Stock]])</f>
        <v>1500pF</v>
      </c>
    </row>
    <row r="739" spans="1:31" hidden="1">
      <c r="A739" t="s">
        <v>2715</v>
      </c>
      <c r="B739" t="s">
        <v>2794</v>
      </c>
      <c r="C739" t="s">
        <v>3032</v>
      </c>
      <c r="D739" t="s">
        <v>3033</v>
      </c>
      <c r="E739" t="s">
        <v>2719</v>
      </c>
      <c r="F739" t="s">
        <v>2831</v>
      </c>
      <c r="G739">
        <v>800</v>
      </c>
      <c r="H739">
        <v>0</v>
      </c>
      <c r="I739">
        <v>0.52</v>
      </c>
      <c r="J739">
        <v>0</v>
      </c>
      <c r="K739">
        <v>1</v>
      </c>
      <c r="L739" t="s">
        <v>2721</v>
      </c>
      <c r="M739" t="s">
        <v>2722</v>
      </c>
      <c r="N739" t="s">
        <v>104</v>
      </c>
      <c r="O739" t="s">
        <v>72</v>
      </c>
      <c r="P739" t="s">
        <v>38</v>
      </c>
      <c r="Q739" t="s">
        <v>73</v>
      </c>
      <c r="R739" t="s">
        <v>2723</v>
      </c>
      <c r="S739" t="s">
        <v>41</v>
      </c>
      <c r="T739" t="s">
        <v>42</v>
      </c>
      <c r="U739" t="s">
        <v>43</v>
      </c>
      <c r="V739" t="s">
        <v>2724</v>
      </c>
      <c r="W739" t="s">
        <v>2798</v>
      </c>
      <c r="X739" t="s">
        <v>2799</v>
      </c>
      <c r="Y739" t="s">
        <v>43</v>
      </c>
      <c r="Z739" t="s">
        <v>2727</v>
      </c>
      <c r="AA739" t="s">
        <v>43</v>
      </c>
      <c r="AB739" t="s">
        <v>2728</v>
      </c>
      <c r="AC739" s="4" t="e">
        <f>VLOOKUP(Table136[[#This Row],[Capacitance]],Values!A$13:B$50,2,0)</f>
        <v>#N/A</v>
      </c>
      <c r="AE739" s="4" t="str">
        <f>CONCATENATE(Table136[[#This Row],[Capacitance]],Table136[[#This Row],[Stock]])</f>
        <v>8200pF</v>
      </c>
    </row>
    <row r="740" spans="1:31" hidden="1">
      <c r="A740" t="s">
        <v>2793</v>
      </c>
      <c r="B740" t="s">
        <v>3135</v>
      </c>
      <c r="C740" t="s">
        <v>4546</v>
      </c>
      <c r="D740" t="s">
        <v>4547</v>
      </c>
      <c r="E740" t="s">
        <v>2719</v>
      </c>
      <c r="F740" t="s">
        <v>3554</v>
      </c>
      <c r="G740">
        <v>359</v>
      </c>
      <c r="H740">
        <v>0</v>
      </c>
      <c r="I740">
        <v>0.91</v>
      </c>
      <c r="J740">
        <v>0</v>
      </c>
      <c r="K740">
        <v>1</v>
      </c>
      <c r="L740" t="s">
        <v>2721</v>
      </c>
      <c r="M740" t="s">
        <v>2722</v>
      </c>
      <c r="N740" t="s">
        <v>6762</v>
      </c>
      <c r="O740" t="s">
        <v>37</v>
      </c>
      <c r="P740" t="s">
        <v>3113</v>
      </c>
      <c r="Q740" t="s">
        <v>39</v>
      </c>
      <c r="R740" t="s">
        <v>2723</v>
      </c>
      <c r="S740" t="s">
        <v>41</v>
      </c>
      <c r="T740" t="s">
        <v>42</v>
      </c>
      <c r="U740" t="s">
        <v>43</v>
      </c>
      <c r="V740" t="s">
        <v>2724</v>
      </c>
      <c r="W740" t="s">
        <v>3139</v>
      </c>
      <c r="X740" t="s">
        <v>3140</v>
      </c>
      <c r="Y740" t="s">
        <v>43</v>
      </c>
      <c r="Z740" t="s">
        <v>3107</v>
      </c>
      <c r="AA740" t="s">
        <v>43</v>
      </c>
      <c r="AB740" t="s">
        <v>2728</v>
      </c>
      <c r="AC740" s="4" t="e">
        <f>VLOOKUP(Table136[[#This Row],[Capacitance]],Values!A$13:B$50,2,0)</f>
        <v>#N/A</v>
      </c>
      <c r="AE740" s="4" t="str">
        <f>CONCATENATE(Table136[[#This Row],[Capacitance]],Table136[[#This Row],[Stock]])</f>
        <v>0.068ÂuF</v>
      </c>
    </row>
    <row r="741" spans="1:31" hidden="1">
      <c r="A741" t="s">
        <v>2793</v>
      </c>
      <c r="B741" t="s">
        <v>3135</v>
      </c>
      <c r="C741" t="s">
        <v>4548</v>
      </c>
      <c r="D741" t="s">
        <v>4549</v>
      </c>
      <c r="E741" t="s">
        <v>2719</v>
      </c>
      <c r="F741" t="s">
        <v>4550</v>
      </c>
      <c r="G741">
        <v>125</v>
      </c>
      <c r="H741">
        <v>0</v>
      </c>
      <c r="I741">
        <v>1.27</v>
      </c>
      <c r="J741">
        <v>0</v>
      </c>
      <c r="K741">
        <v>1</v>
      </c>
      <c r="L741" t="s">
        <v>2721</v>
      </c>
      <c r="M741" t="s">
        <v>2722</v>
      </c>
      <c r="N741" t="s">
        <v>6756</v>
      </c>
      <c r="O741" t="s">
        <v>72</v>
      </c>
      <c r="P741" t="s">
        <v>287</v>
      </c>
      <c r="Q741" t="s">
        <v>73</v>
      </c>
      <c r="R741" t="s">
        <v>2723</v>
      </c>
      <c r="S741" t="s">
        <v>41</v>
      </c>
      <c r="T741" t="s">
        <v>42</v>
      </c>
      <c r="U741" t="s">
        <v>43</v>
      </c>
      <c r="V741" t="s">
        <v>2724</v>
      </c>
      <c r="W741" t="s">
        <v>3139</v>
      </c>
      <c r="X741" t="s">
        <v>3140</v>
      </c>
      <c r="Y741" t="s">
        <v>43</v>
      </c>
      <c r="Z741" t="s">
        <v>3107</v>
      </c>
      <c r="AA741" t="s">
        <v>43</v>
      </c>
      <c r="AB741" t="s">
        <v>2728</v>
      </c>
      <c r="AC741" s="4" t="e">
        <f>VLOOKUP(Table136[[#This Row],[Capacitance]],Values!A$13:B$50,2,0)</f>
        <v>#N/A</v>
      </c>
      <c r="AE741" s="4" t="str">
        <f>CONCATENATE(Table136[[#This Row],[Capacitance]],Table136[[#This Row],[Stock]])</f>
        <v>0.022ÂuF</v>
      </c>
    </row>
    <row r="742" spans="1:31" hidden="1">
      <c r="A742" t="s">
        <v>2715</v>
      </c>
      <c r="B742" t="s">
        <v>2789</v>
      </c>
      <c r="C742" t="s">
        <v>3756</v>
      </c>
      <c r="D742" t="s">
        <v>3757</v>
      </c>
      <c r="E742" t="s">
        <v>2719</v>
      </c>
      <c r="F742" t="s">
        <v>2834</v>
      </c>
      <c r="G742">
        <v>1070</v>
      </c>
      <c r="H742">
        <v>0</v>
      </c>
      <c r="I742">
        <v>0.41</v>
      </c>
      <c r="J742">
        <v>0</v>
      </c>
      <c r="K742">
        <v>1</v>
      </c>
      <c r="L742" t="s">
        <v>2721</v>
      </c>
      <c r="M742" t="s">
        <v>2722</v>
      </c>
      <c r="N742" t="s">
        <v>296</v>
      </c>
      <c r="O742" t="s">
        <v>72</v>
      </c>
      <c r="P742" t="s">
        <v>38</v>
      </c>
      <c r="Q742" t="s">
        <v>73</v>
      </c>
      <c r="R742" t="s">
        <v>2723</v>
      </c>
      <c r="S742" t="s">
        <v>41</v>
      </c>
      <c r="T742" t="s">
        <v>42</v>
      </c>
      <c r="U742" t="s">
        <v>43</v>
      </c>
      <c r="V742" t="s">
        <v>2724</v>
      </c>
      <c r="W742" t="s">
        <v>2880</v>
      </c>
      <c r="X742" t="s">
        <v>2726</v>
      </c>
      <c r="Y742" t="s">
        <v>43</v>
      </c>
      <c r="Z742" t="s">
        <v>3107</v>
      </c>
      <c r="AA742" t="s">
        <v>43</v>
      </c>
      <c r="AB742" t="s">
        <v>2728</v>
      </c>
      <c r="AC742" s="4" t="str">
        <f>VLOOKUP(Table136[[#This Row],[Capacitance]],Values!A$13:B$50,2,0)</f>
        <v>STOCK</v>
      </c>
      <c r="AE742" s="4" t="str">
        <f>CONCATENATE(Table136[[#This Row],[Capacitance]],Table136[[#This Row],[Stock]])</f>
        <v>3300pF</v>
      </c>
    </row>
    <row r="743" spans="1:31" hidden="1">
      <c r="A743" t="s">
        <v>2715</v>
      </c>
      <c r="B743" t="s">
        <v>2876</v>
      </c>
      <c r="C743" t="s">
        <v>2890</v>
      </c>
      <c r="D743" t="s">
        <v>2891</v>
      </c>
      <c r="E743" t="s">
        <v>2719</v>
      </c>
      <c r="F743" t="s">
        <v>2834</v>
      </c>
      <c r="G743">
        <v>2078</v>
      </c>
      <c r="H743">
        <v>0</v>
      </c>
      <c r="I743">
        <v>0.4</v>
      </c>
      <c r="J743">
        <v>0</v>
      </c>
      <c r="K743">
        <v>1</v>
      </c>
      <c r="L743" t="s">
        <v>2721</v>
      </c>
      <c r="M743" t="s">
        <v>2722</v>
      </c>
      <c r="N743" t="s">
        <v>296</v>
      </c>
      <c r="O743" t="s">
        <v>72</v>
      </c>
      <c r="P743" t="s">
        <v>38</v>
      </c>
      <c r="Q743" t="s">
        <v>73</v>
      </c>
      <c r="R743" t="s">
        <v>2723</v>
      </c>
      <c r="S743" t="s">
        <v>41</v>
      </c>
      <c r="T743" t="s">
        <v>42</v>
      </c>
      <c r="U743" t="s">
        <v>43</v>
      </c>
      <c r="V743" t="s">
        <v>2724</v>
      </c>
      <c r="W743" t="s">
        <v>2880</v>
      </c>
      <c r="X743" t="s">
        <v>2726</v>
      </c>
      <c r="Y743" t="s">
        <v>43</v>
      </c>
      <c r="Z743" t="s">
        <v>2727</v>
      </c>
      <c r="AA743" t="s">
        <v>43</v>
      </c>
      <c r="AB743" t="s">
        <v>2728</v>
      </c>
      <c r="AC743" s="4" t="str">
        <f>VLOOKUP(Table136[[#This Row],[Capacitance]],Values!A$13:B$50,2,0)</f>
        <v>STOCK</v>
      </c>
      <c r="AE743" s="4" t="str">
        <f>CONCATENATE(Table136[[#This Row],[Capacitance]],Table136[[#This Row],[Stock]])</f>
        <v>3300pF</v>
      </c>
    </row>
    <row r="744" spans="1:31" hidden="1">
      <c r="A744" t="s">
        <v>2793</v>
      </c>
      <c r="B744" t="s">
        <v>2789</v>
      </c>
      <c r="C744" t="s">
        <v>3980</v>
      </c>
      <c r="D744" t="s">
        <v>3981</v>
      </c>
      <c r="E744" t="s">
        <v>2719</v>
      </c>
      <c r="F744" t="s">
        <v>3039</v>
      </c>
      <c r="G744">
        <v>1347</v>
      </c>
      <c r="H744">
        <v>0</v>
      </c>
      <c r="I744">
        <v>0.4</v>
      </c>
      <c r="J744">
        <v>0</v>
      </c>
      <c r="K744">
        <v>1</v>
      </c>
      <c r="L744" t="s">
        <v>2721</v>
      </c>
      <c r="M744" t="s">
        <v>2722</v>
      </c>
      <c r="N744" t="s">
        <v>296</v>
      </c>
      <c r="O744" t="s">
        <v>72</v>
      </c>
      <c r="P744" t="s">
        <v>178</v>
      </c>
      <c r="Q744" t="s">
        <v>73</v>
      </c>
      <c r="R744" t="s">
        <v>2723</v>
      </c>
      <c r="S744" t="s">
        <v>41</v>
      </c>
      <c r="T744" t="s">
        <v>42</v>
      </c>
      <c r="U744" t="s">
        <v>43</v>
      </c>
      <c r="V744" t="s">
        <v>2724</v>
      </c>
      <c r="W744" t="s">
        <v>2792</v>
      </c>
      <c r="X744" t="s">
        <v>2726</v>
      </c>
      <c r="Y744" t="s">
        <v>43</v>
      </c>
      <c r="Z744" t="s">
        <v>3107</v>
      </c>
      <c r="AA744" t="s">
        <v>43</v>
      </c>
      <c r="AB744" t="s">
        <v>2728</v>
      </c>
      <c r="AC744" s="4" t="str">
        <f>VLOOKUP(Table136[[#This Row],[Capacitance]],Values!A$13:B$50,2,0)</f>
        <v>STOCK</v>
      </c>
      <c r="AD744" t="s">
        <v>1247</v>
      </c>
      <c r="AE744" s="4" t="str">
        <f>CONCATENATE(Table136[[#This Row],[Capacitance]],Table136[[#This Row],[Stock]])</f>
        <v>3300pFSTOCK</v>
      </c>
    </row>
    <row r="745" spans="1:31" hidden="1">
      <c r="A745" t="s">
        <v>2793</v>
      </c>
      <c r="B745" t="s">
        <v>2789</v>
      </c>
      <c r="C745" t="s">
        <v>4534</v>
      </c>
      <c r="D745" t="s">
        <v>4535</v>
      </c>
      <c r="E745" t="s">
        <v>2719</v>
      </c>
      <c r="F745" t="s">
        <v>3669</v>
      </c>
      <c r="G745">
        <v>285</v>
      </c>
      <c r="H745">
        <v>0</v>
      </c>
      <c r="I745">
        <v>0.42</v>
      </c>
      <c r="J745">
        <v>0</v>
      </c>
      <c r="K745">
        <v>1</v>
      </c>
      <c r="L745" t="s">
        <v>2721</v>
      </c>
      <c r="M745" t="s">
        <v>2722</v>
      </c>
      <c r="N745" t="s">
        <v>296</v>
      </c>
      <c r="O745" t="s">
        <v>37</v>
      </c>
      <c r="P745" t="s">
        <v>287</v>
      </c>
      <c r="Q745" t="s">
        <v>39</v>
      </c>
      <c r="R745" t="s">
        <v>2723</v>
      </c>
      <c r="S745" t="s">
        <v>41</v>
      </c>
      <c r="T745" t="s">
        <v>42</v>
      </c>
      <c r="U745" t="s">
        <v>43</v>
      </c>
      <c r="V745" t="s">
        <v>2724</v>
      </c>
      <c r="W745" t="s">
        <v>2792</v>
      </c>
      <c r="X745" t="s">
        <v>2726</v>
      </c>
      <c r="Y745" t="s">
        <v>43</v>
      </c>
      <c r="Z745" t="s">
        <v>2727</v>
      </c>
      <c r="AA745" t="s">
        <v>43</v>
      </c>
      <c r="AB745" t="s">
        <v>2728</v>
      </c>
      <c r="AC745" s="4" t="str">
        <f>VLOOKUP(Table136[[#This Row],[Capacitance]],Values!A$13:B$50,2,0)</f>
        <v>STOCK</v>
      </c>
      <c r="AE745" s="4" t="str">
        <f>CONCATENATE(Table136[[#This Row],[Capacitance]],Table136[[#This Row],[Stock]])</f>
        <v>3300pF</v>
      </c>
    </row>
    <row r="746" spans="1:31" hidden="1">
      <c r="A746" t="s">
        <v>2793</v>
      </c>
      <c r="B746" t="s">
        <v>2716</v>
      </c>
      <c r="C746" t="s">
        <v>3343</v>
      </c>
      <c r="D746" t="s">
        <v>3344</v>
      </c>
      <c r="E746" t="s">
        <v>2719</v>
      </c>
      <c r="F746" t="s">
        <v>3345</v>
      </c>
      <c r="G746">
        <v>1949</v>
      </c>
      <c r="H746">
        <v>0</v>
      </c>
      <c r="I746">
        <v>0.34</v>
      </c>
      <c r="J746">
        <v>0</v>
      </c>
      <c r="K746">
        <v>1</v>
      </c>
      <c r="L746" t="s">
        <v>2721</v>
      </c>
      <c r="M746" t="s">
        <v>2722</v>
      </c>
      <c r="N746" t="s">
        <v>296</v>
      </c>
      <c r="O746" t="s">
        <v>37</v>
      </c>
      <c r="P746" t="s">
        <v>178</v>
      </c>
      <c r="Q746" t="s">
        <v>39</v>
      </c>
      <c r="R746" t="s">
        <v>2723</v>
      </c>
      <c r="S746" t="s">
        <v>41</v>
      </c>
      <c r="T746" t="s">
        <v>42</v>
      </c>
      <c r="U746" t="s">
        <v>43</v>
      </c>
      <c r="V746" t="s">
        <v>2724</v>
      </c>
      <c r="W746" t="s">
        <v>2725</v>
      </c>
      <c r="X746" t="s">
        <v>2726</v>
      </c>
      <c r="Y746" t="s">
        <v>43</v>
      </c>
      <c r="Z746" t="s">
        <v>2727</v>
      </c>
      <c r="AA746" t="s">
        <v>43</v>
      </c>
      <c r="AB746" t="s">
        <v>2728</v>
      </c>
      <c r="AC746" s="4" t="str">
        <f>VLOOKUP(Table136[[#This Row],[Capacitance]],Values!A$13:B$50,2,0)</f>
        <v>STOCK</v>
      </c>
      <c r="AE746" s="4" t="str">
        <f>CONCATENATE(Table136[[#This Row],[Capacitance]],Table136[[#This Row],[Stock]])</f>
        <v>3300pF</v>
      </c>
    </row>
    <row r="747" spans="1:31" hidden="1">
      <c r="A747" t="s">
        <v>2715</v>
      </c>
      <c r="B747" t="s">
        <v>2716</v>
      </c>
      <c r="C747" t="s">
        <v>3034</v>
      </c>
      <c r="D747" t="s">
        <v>3035</v>
      </c>
      <c r="E747" t="s">
        <v>2719</v>
      </c>
      <c r="F747" t="s">
        <v>3036</v>
      </c>
      <c r="G747">
        <v>2323</v>
      </c>
      <c r="H747">
        <v>0</v>
      </c>
      <c r="I747">
        <v>0.28999999999999998</v>
      </c>
      <c r="J747">
        <v>0</v>
      </c>
      <c r="K747">
        <v>1</v>
      </c>
      <c r="L747" t="s">
        <v>2721</v>
      </c>
      <c r="M747" t="s">
        <v>2722</v>
      </c>
      <c r="N747" t="s">
        <v>1261</v>
      </c>
      <c r="O747" t="s">
        <v>1257</v>
      </c>
      <c r="P747" t="s">
        <v>38</v>
      </c>
      <c r="Q747" t="s">
        <v>73</v>
      </c>
      <c r="R747" t="s">
        <v>2723</v>
      </c>
      <c r="S747" t="s">
        <v>41</v>
      </c>
      <c r="T747" t="s">
        <v>42</v>
      </c>
      <c r="U747" t="s">
        <v>43</v>
      </c>
      <c r="V747" t="s">
        <v>2724</v>
      </c>
      <c r="W747" t="s">
        <v>2725</v>
      </c>
      <c r="X747" t="s">
        <v>2726</v>
      </c>
      <c r="Y747" t="s">
        <v>43</v>
      </c>
      <c r="Z747" t="s">
        <v>2727</v>
      </c>
      <c r="AA747" t="s">
        <v>43</v>
      </c>
      <c r="AB747" t="s">
        <v>2728</v>
      </c>
      <c r="AC747" s="4" t="e">
        <f>VLOOKUP(Table136[[#This Row],[Capacitance]],Values!A$13:B$50,2,0)</f>
        <v>#N/A</v>
      </c>
      <c r="AE747" s="4" t="str">
        <f>CONCATENATE(Table136[[#This Row],[Capacitance]],Table136[[#This Row],[Stock]])</f>
        <v>1.5pF</v>
      </c>
    </row>
    <row r="748" spans="1:31" hidden="1">
      <c r="A748" t="s">
        <v>2793</v>
      </c>
      <c r="B748" t="s">
        <v>2789</v>
      </c>
      <c r="C748" t="s">
        <v>3741</v>
      </c>
      <c r="D748" t="s">
        <v>3742</v>
      </c>
      <c r="E748" t="s">
        <v>2719</v>
      </c>
      <c r="F748" t="s">
        <v>3003</v>
      </c>
      <c r="G748">
        <v>3774</v>
      </c>
      <c r="H748">
        <v>0</v>
      </c>
      <c r="I748">
        <v>0.41</v>
      </c>
      <c r="J748">
        <v>0</v>
      </c>
      <c r="K748">
        <v>1</v>
      </c>
      <c r="L748" t="s">
        <v>2721</v>
      </c>
      <c r="M748" t="s">
        <v>2722</v>
      </c>
      <c r="N748" t="s">
        <v>71</v>
      </c>
      <c r="O748" t="s">
        <v>72</v>
      </c>
      <c r="P748" t="s">
        <v>178</v>
      </c>
      <c r="Q748" t="s">
        <v>73</v>
      </c>
      <c r="R748" t="s">
        <v>2723</v>
      </c>
      <c r="S748" t="s">
        <v>41</v>
      </c>
      <c r="T748" t="s">
        <v>42</v>
      </c>
      <c r="U748" t="s">
        <v>43</v>
      </c>
      <c r="V748" t="s">
        <v>2724</v>
      </c>
      <c r="W748" t="s">
        <v>2792</v>
      </c>
      <c r="X748" t="s">
        <v>2726</v>
      </c>
      <c r="Y748" t="s">
        <v>43</v>
      </c>
      <c r="Z748" t="s">
        <v>3107</v>
      </c>
      <c r="AA748" t="s">
        <v>43</v>
      </c>
      <c r="AB748" t="s">
        <v>2728</v>
      </c>
      <c r="AC748" s="4" t="str">
        <f>VLOOKUP(Table136[[#This Row],[Capacitance]],Values!A$13:B$50,2,0)</f>
        <v>STOCK</v>
      </c>
      <c r="AD748" t="s">
        <v>1247</v>
      </c>
      <c r="AE748" s="4" t="str">
        <f>CONCATENATE(Table136[[#This Row],[Capacitance]],Table136[[#This Row],[Stock]])</f>
        <v>4700pFSTOCK</v>
      </c>
    </row>
    <row r="749" spans="1:31" hidden="1">
      <c r="A749" t="s">
        <v>2793</v>
      </c>
      <c r="B749" t="s">
        <v>2789</v>
      </c>
      <c r="C749" t="s">
        <v>4561</v>
      </c>
      <c r="D749" t="s">
        <v>4562</v>
      </c>
      <c r="E749" t="s">
        <v>2719</v>
      </c>
      <c r="F749" t="s">
        <v>3727</v>
      </c>
      <c r="G749">
        <v>2000</v>
      </c>
      <c r="H749">
        <v>0</v>
      </c>
      <c r="I749">
        <v>0.41</v>
      </c>
      <c r="J749">
        <v>0</v>
      </c>
      <c r="K749">
        <v>1</v>
      </c>
      <c r="L749" t="s">
        <v>2721</v>
      </c>
      <c r="M749" t="s">
        <v>2722</v>
      </c>
      <c r="N749" t="s">
        <v>6760</v>
      </c>
      <c r="O749" t="s">
        <v>37</v>
      </c>
      <c r="P749" t="s">
        <v>178</v>
      </c>
      <c r="Q749" t="s">
        <v>39</v>
      </c>
      <c r="R749" t="s">
        <v>2723</v>
      </c>
      <c r="S749" t="s">
        <v>41</v>
      </c>
      <c r="T749" t="s">
        <v>42</v>
      </c>
      <c r="U749" t="s">
        <v>43</v>
      </c>
      <c r="V749" t="s">
        <v>2724</v>
      </c>
      <c r="W749" t="s">
        <v>2792</v>
      </c>
      <c r="X749" t="s">
        <v>2726</v>
      </c>
      <c r="Y749" t="s">
        <v>43</v>
      </c>
      <c r="Z749" t="s">
        <v>3107</v>
      </c>
      <c r="AA749" t="s">
        <v>43</v>
      </c>
      <c r="AB749" t="s">
        <v>2728</v>
      </c>
      <c r="AC749" s="4" t="e">
        <f>VLOOKUP(Table136[[#This Row],[Capacitance]],Values!A$13:B$50,2,0)</f>
        <v>#N/A</v>
      </c>
      <c r="AE749" s="4" t="str">
        <f>CONCATENATE(Table136[[#This Row],[Capacitance]],Table136[[#This Row],[Stock]])</f>
        <v>0.047ÂuF</v>
      </c>
    </row>
    <row r="750" spans="1:31" hidden="1">
      <c r="A750" t="s">
        <v>2793</v>
      </c>
      <c r="B750" t="s">
        <v>2794</v>
      </c>
      <c r="C750" t="s">
        <v>4563</v>
      </c>
      <c r="D750" t="s">
        <v>4564</v>
      </c>
      <c r="E750" t="s">
        <v>2719</v>
      </c>
      <c r="F750" t="s">
        <v>4565</v>
      </c>
      <c r="G750">
        <v>0</v>
      </c>
      <c r="H750">
        <v>0</v>
      </c>
      <c r="I750">
        <v>0.45</v>
      </c>
      <c r="J750">
        <v>0</v>
      </c>
      <c r="K750">
        <v>1</v>
      </c>
      <c r="L750" t="s">
        <v>2721</v>
      </c>
      <c r="M750" t="s">
        <v>2722</v>
      </c>
      <c r="N750" t="s">
        <v>6758</v>
      </c>
      <c r="O750" t="s">
        <v>37</v>
      </c>
      <c r="P750" t="s">
        <v>287</v>
      </c>
      <c r="Q750" t="s">
        <v>39</v>
      </c>
      <c r="R750" t="s">
        <v>2723</v>
      </c>
      <c r="S750" t="s">
        <v>41</v>
      </c>
      <c r="T750" t="s">
        <v>42</v>
      </c>
      <c r="U750" t="s">
        <v>43</v>
      </c>
      <c r="V750" t="s">
        <v>2724</v>
      </c>
      <c r="W750" t="s">
        <v>2798</v>
      </c>
      <c r="X750" t="s">
        <v>2799</v>
      </c>
      <c r="Y750" t="s">
        <v>43</v>
      </c>
      <c r="Z750" t="s">
        <v>3107</v>
      </c>
      <c r="AA750" t="s">
        <v>43</v>
      </c>
      <c r="AB750" t="s">
        <v>2728</v>
      </c>
      <c r="AC750" s="4" t="e">
        <f>VLOOKUP(Table136[[#This Row],[Capacitance]],Values!A$13:B$50,2,0)</f>
        <v>#N/A</v>
      </c>
      <c r="AE750" s="4" t="str">
        <f>CONCATENATE(Table136[[#This Row],[Capacitance]],Table136[[#This Row],[Stock]])</f>
        <v>0.033ÂuF</v>
      </c>
    </row>
    <row r="751" spans="1:31" hidden="1">
      <c r="A751" t="s">
        <v>2793</v>
      </c>
      <c r="B751" t="s">
        <v>2789</v>
      </c>
      <c r="C751" t="s">
        <v>4566</v>
      </c>
      <c r="D751" t="s">
        <v>4567</v>
      </c>
      <c r="E751" t="s">
        <v>2719</v>
      </c>
      <c r="F751" t="s">
        <v>3526</v>
      </c>
      <c r="G751">
        <v>48</v>
      </c>
      <c r="H751">
        <v>0</v>
      </c>
      <c r="I751">
        <v>0.46</v>
      </c>
      <c r="J751">
        <v>0</v>
      </c>
      <c r="K751">
        <v>1</v>
      </c>
      <c r="L751" t="s">
        <v>2721</v>
      </c>
      <c r="M751" t="s">
        <v>2722</v>
      </c>
      <c r="N751" t="s">
        <v>6766</v>
      </c>
      <c r="O751" t="s">
        <v>37</v>
      </c>
      <c r="P751" t="s">
        <v>178</v>
      </c>
      <c r="Q751" t="s">
        <v>1060</v>
      </c>
      <c r="R751" t="s">
        <v>2723</v>
      </c>
      <c r="S751" t="s">
        <v>41</v>
      </c>
      <c r="T751" t="s">
        <v>42</v>
      </c>
      <c r="U751" t="s">
        <v>43</v>
      </c>
      <c r="V751" t="s">
        <v>2724</v>
      </c>
      <c r="W751" t="s">
        <v>2880</v>
      </c>
      <c r="X751" t="s">
        <v>2726</v>
      </c>
      <c r="Y751" t="s">
        <v>43</v>
      </c>
      <c r="Z751" t="s">
        <v>3107</v>
      </c>
      <c r="AA751" t="s">
        <v>43</v>
      </c>
      <c r="AB751" t="s">
        <v>2728</v>
      </c>
      <c r="AC751" s="4" t="e">
        <f>VLOOKUP(Table136[[#This Row],[Capacitance]],Values!A$13:B$50,2,0)</f>
        <v>#N/A</v>
      </c>
      <c r="AE751" s="4" t="str">
        <f>CONCATENATE(Table136[[#This Row],[Capacitance]],Table136[[#This Row],[Stock]])</f>
        <v>0.47ÂuF</v>
      </c>
    </row>
    <row r="752" spans="1:31" hidden="1">
      <c r="A752" t="s">
        <v>2793</v>
      </c>
      <c r="B752" t="s">
        <v>2789</v>
      </c>
      <c r="C752" t="s">
        <v>4513</v>
      </c>
      <c r="D752" t="s">
        <v>4514</v>
      </c>
      <c r="E752" t="s">
        <v>2719</v>
      </c>
      <c r="F752" t="s">
        <v>3345</v>
      </c>
      <c r="G752">
        <v>410</v>
      </c>
      <c r="H752">
        <v>0</v>
      </c>
      <c r="I752">
        <v>0.32</v>
      </c>
      <c r="J752">
        <v>0</v>
      </c>
      <c r="K752">
        <v>1</v>
      </c>
      <c r="L752" t="s">
        <v>2721</v>
      </c>
      <c r="M752" t="s">
        <v>2722</v>
      </c>
      <c r="N752" t="s">
        <v>296</v>
      </c>
      <c r="O752" t="s">
        <v>37</v>
      </c>
      <c r="P752" t="s">
        <v>178</v>
      </c>
      <c r="Q752" t="s">
        <v>39</v>
      </c>
      <c r="R752" t="s">
        <v>2723</v>
      </c>
      <c r="S752" t="s">
        <v>41</v>
      </c>
      <c r="T752" t="s">
        <v>42</v>
      </c>
      <c r="U752" t="s">
        <v>43</v>
      </c>
      <c r="V752" t="s">
        <v>2724</v>
      </c>
      <c r="W752" t="s">
        <v>2792</v>
      </c>
      <c r="X752" t="s">
        <v>2726</v>
      </c>
      <c r="Y752" t="s">
        <v>43</v>
      </c>
      <c r="Z752" t="s">
        <v>3107</v>
      </c>
      <c r="AA752" t="s">
        <v>43</v>
      </c>
      <c r="AB752" t="s">
        <v>2728</v>
      </c>
      <c r="AC752" s="4" t="str">
        <f>VLOOKUP(Table136[[#This Row],[Capacitance]],Values!A$13:B$50,2,0)</f>
        <v>STOCK</v>
      </c>
      <c r="AE752" s="4" t="str">
        <f>CONCATENATE(Table136[[#This Row],[Capacitance]],Table136[[#This Row],[Stock]])</f>
        <v>3300pF</v>
      </c>
    </row>
    <row r="753" spans="1:31" hidden="1">
      <c r="A753" t="s">
        <v>2793</v>
      </c>
      <c r="B753" t="s">
        <v>2789</v>
      </c>
      <c r="C753" t="s">
        <v>4515</v>
      </c>
      <c r="D753" t="s">
        <v>4516</v>
      </c>
      <c r="E753" t="s">
        <v>2719</v>
      </c>
      <c r="F753" t="s">
        <v>3345</v>
      </c>
      <c r="G753">
        <v>390</v>
      </c>
      <c r="H753">
        <v>0</v>
      </c>
      <c r="I753">
        <v>0.32</v>
      </c>
      <c r="J753">
        <v>0</v>
      </c>
      <c r="K753">
        <v>1</v>
      </c>
      <c r="L753" t="s">
        <v>2721</v>
      </c>
      <c r="M753" t="s">
        <v>2722</v>
      </c>
      <c r="N753" t="s">
        <v>296</v>
      </c>
      <c r="O753" t="s">
        <v>37</v>
      </c>
      <c r="P753" t="s">
        <v>178</v>
      </c>
      <c r="Q753" t="s">
        <v>39</v>
      </c>
      <c r="R753" t="s">
        <v>2723</v>
      </c>
      <c r="S753" t="s">
        <v>41</v>
      </c>
      <c r="T753" t="s">
        <v>42</v>
      </c>
      <c r="U753" t="s">
        <v>43</v>
      </c>
      <c r="V753" t="s">
        <v>2724</v>
      </c>
      <c r="W753" t="s">
        <v>2792</v>
      </c>
      <c r="X753" t="s">
        <v>2726</v>
      </c>
      <c r="Y753" t="s">
        <v>43</v>
      </c>
      <c r="Z753" t="s">
        <v>2727</v>
      </c>
      <c r="AA753" t="s">
        <v>43</v>
      </c>
      <c r="AB753" t="s">
        <v>2728</v>
      </c>
      <c r="AC753" s="4" t="str">
        <f>VLOOKUP(Table136[[#This Row],[Capacitance]],Values!A$13:B$50,2,0)</f>
        <v>STOCK</v>
      </c>
      <c r="AE753" s="4" t="str">
        <f>CONCATENATE(Table136[[#This Row],[Capacitance]],Table136[[#This Row],[Stock]])</f>
        <v>3300pF</v>
      </c>
    </row>
    <row r="754" spans="1:31" hidden="1">
      <c r="A754" t="s">
        <v>2793</v>
      </c>
      <c r="B754" t="s">
        <v>2789</v>
      </c>
      <c r="C754" t="s">
        <v>3037</v>
      </c>
      <c r="D754" t="s">
        <v>3038</v>
      </c>
      <c r="E754" t="s">
        <v>2719</v>
      </c>
      <c r="F754" t="s">
        <v>3039</v>
      </c>
      <c r="G754">
        <v>71</v>
      </c>
      <c r="H754">
        <v>0</v>
      </c>
      <c r="I754">
        <v>0.41</v>
      </c>
      <c r="J754">
        <v>0</v>
      </c>
      <c r="K754">
        <v>1</v>
      </c>
      <c r="L754" t="s">
        <v>2721</v>
      </c>
      <c r="M754" t="s">
        <v>2722</v>
      </c>
      <c r="N754" t="s">
        <v>296</v>
      </c>
      <c r="O754" t="s">
        <v>72</v>
      </c>
      <c r="P754" t="s">
        <v>178</v>
      </c>
      <c r="Q754" t="s">
        <v>73</v>
      </c>
      <c r="R754" t="s">
        <v>2723</v>
      </c>
      <c r="S754" t="s">
        <v>41</v>
      </c>
      <c r="T754" t="s">
        <v>42</v>
      </c>
      <c r="U754" t="s">
        <v>43</v>
      </c>
      <c r="V754" t="s">
        <v>2724</v>
      </c>
      <c r="W754" t="s">
        <v>2792</v>
      </c>
      <c r="X754" t="s">
        <v>2726</v>
      </c>
      <c r="Y754" t="s">
        <v>43</v>
      </c>
      <c r="Z754" t="s">
        <v>2727</v>
      </c>
      <c r="AA754" t="s">
        <v>43</v>
      </c>
      <c r="AB754" t="s">
        <v>2728</v>
      </c>
      <c r="AC754" s="4" t="str">
        <f>VLOOKUP(Table136[[#This Row],[Capacitance]],Values!A$13:B$50,2,0)</f>
        <v>STOCK</v>
      </c>
      <c r="AE754" s="4" t="str">
        <f>CONCATENATE(Table136[[#This Row],[Capacitance]],Table136[[#This Row],[Stock]])</f>
        <v>3300pF</v>
      </c>
    </row>
    <row r="755" spans="1:31" hidden="1">
      <c r="A755" t="s">
        <v>2793</v>
      </c>
      <c r="B755" t="s">
        <v>2794</v>
      </c>
      <c r="C755" t="s">
        <v>4646</v>
      </c>
      <c r="D755" t="s">
        <v>4647</v>
      </c>
      <c r="E755" t="s">
        <v>2719</v>
      </c>
      <c r="F755" t="s">
        <v>4648</v>
      </c>
      <c r="G755">
        <v>0</v>
      </c>
      <c r="H755">
        <v>0</v>
      </c>
      <c r="I755">
        <v>0.12001000000000001</v>
      </c>
      <c r="J755">
        <v>0</v>
      </c>
      <c r="K755">
        <v>2000</v>
      </c>
      <c r="L755" t="s">
        <v>2721</v>
      </c>
      <c r="M755" t="s">
        <v>2722</v>
      </c>
      <c r="N755" t="s">
        <v>296</v>
      </c>
      <c r="O755" t="s">
        <v>72</v>
      </c>
      <c r="P755" t="s">
        <v>287</v>
      </c>
      <c r="Q755" t="s">
        <v>73</v>
      </c>
      <c r="R755" t="s">
        <v>2723</v>
      </c>
      <c r="S755" t="s">
        <v>41</v>
      </c>
      <c r="T755" t="s">
        <v>42</v>
      </c>
      <c r="U755" t="s">
        <v>43</v>
      </c>
      <c r="V755" t="s">
        <v>2724</v>
      </c>
      <c r="W755" t="s">
        <v>2798</v>
      </c>
      <c r="X755" t="s">
        <v>2799</v>
      </c>
      <c r="Y755" t="s">
        <v>43</v>
      </c>
      <c r="Z755" t="s">
        <v>3107</v>
      </c>
      <c r="AA755" t="s">
        <v>43</v>
      </c>
      <c r="AB755" t="s">
        <v>2728</v>
      </c>
      <c r="AC755" s="4" t="str">
        <f>VLOOKUP(Table136[[#This Row],[Capacitance]],Values!A$13:B$50,2,0)</f>
        <v>STOCK</v>
      </c>
      <c r="AE755" s="4" t="str">
        <f>CONCATENATE(Table136[[#This Row],[Capacitance]],Table136[[#This Row],[Stock]])</f>
        <v>3300pF</v>
      </c>
    </row>
    <row r="756" spans="1:31" hidden="1">
      <c r="A756" t="s">
        <v>2793</v>
      </c>
      <c r="B756" t="s">
        <v>2716</v>
      </c>
      <c r="C756" t="s">
        <v>4683</v>
      </c>
      <c r="D756" t="s">
        <v>4684</v>
      </c>
      <c r="E756" t="s">
        <v>2719</v>
      </c>
      <c r="F756" t="s">
        <v>3345</v>
      </c>
      <c r="G756">
        <v>45</v>
      </c>
      <c r="H756">
        <v>0</v>
      </c>
      <c r="I756">
        <v>0.34</v>
      </c>
      <c r="J756">
        <v>0</v>
      </c>
      <c r="K756">
        <v>1</v>
      </c>
      <c r="L756" t="s">
        <v>2721</v>
      </c>
      <c r="M756" t="s">
        <v>2722</v>
      </c>
      <c r="N756" t="s">
        <v>296</v>
      </c>
      <c r="O756" t="s">
        <v>37</v>
      </c>
      <c r="P756" t="s">
        <v>178</v>
      </c>
      <c r="Q756" t="s">
        <v>39</v>
      </c>
      <c r="R756" t="s">
        <v>2723</v>
      </c>
      <c r="S756" t="s">
        <v>41</v>
      </c>
      <c r="T756" t="s">
        <v>42</v>
      </c>
      <c r="U756" t="s">
        <v>43</v>
      </c>
      <c r="V756" t="s">
        <v>2724</v>
      </c>
      <c r="W756" t="s">
        <v>2725</v>
      </c>
      <c r="X756" t="s">
        <v>2726</v>
      </c>
      <c r="Y756" t="s">
        <v>43</v>
      </c>
      <c r="Z756" t="s">
        <v>3107</v>
      </c>
      <c r="AA756" t="s">
        <v>43</v>
      </c>
      <c r="AB756" t="s">
        <v>2728</v>
      </c>
      <c r="AC756" s="4" t="str">
        <f>VLOOKUP(Table136[[#This Row],[Capacitance]],Values!A$13:B$50,2,0)</f>
        <v>STOCK</v>
      </c>
      <c r="AE756" s="4" t="str">
        <f>CONCATENATE(Table136[[#This Row],[Capacitance]],Table136[[#This Row],[Stock]])</f>
        <v>3300pF</v>
      </c>
    </row>
    <row r="757" spans="1:31" hidden="1">
      <c r="A757" t="s">
        <v>2715</v>
      </c>
      <c r="B757" t="s">
        <v>2789</v>
      </c>
      <c r="C757" t="s">
        <v>4578</v>
      </c>
      <c r="D757" t="s">
        <v>4579</v>
      </c>
      <c r="E757" t="s">
        <v>2719</v>
      </c>
      <c r="F757" t="s">
        <v>4216</v>
      </c>
      <c r="G757">
        <v>59</v>
      </c>
      <c r="H757">
        <v>0</v>
      </c>
      <c r="I757">
        <v>0.33</v>
      </c>
      <c r="J757">
        <v>0</v>
      </c>
      <c r="K757">
        <v>1</v>
      </c>
      <c r="L757" t="s">
        <v>2721</v>
      </c>
      <c r="M757" t="s">
        <v>2722</v>
      </c>
      <c r="N757" t="s">
        <v>6763</v>
      </c>
      <c r="O757" t="s">
        <v>37</v>
      </c>
      <c r="P757" t="s">
        <v>38</v>
      </c>
      <c r="Q757" t="s">
        <v>39</v>
      </c>
      <c r="R757" t="s">
        <v>2723</v>
      </c>
      <c r="S757" t="s">
        <v>41</v>
      </c>
      <c r="T757" t="s">
        <v>42</v>
      </c>
      <c r="U757" t="s">
        <v>43</v>
      </c>
      <c r="V757" t="s">
        <v>2724</v>
      </c>
      <c r="W757" t="s">
        <v>2792</v>
      </c>
      <c r="X757" t="s">
        <v>2726</v>
      </c>
      <c r="Y757" t="s">
        <v>43</v>
      </c>
      <c r="Z757" t="s">
        <v>2727</v>
      </c>
      <c r="AA757" t="s">
        <v>43</v>
      </c>
      <c r="AB757" t="s">
        <v>2728</v>
      </c>
      <c r="AC757" s="4" t="e">
        <f>VLOOKUP(Table136[[#This Row],[Capacitance]],Values!A$13:B$50,2,0)</f>
        <v>#N/A</v>
      </c>
      <c r="AE757" s="4" t="str">
        <f>CONCATENATE(Table136[[#This Row],[Capacitance]],Table136[[#This Row],[Stock]])</f>
        <v>0.15ÂuF</v>
      </c>
    </row>
    <row r="758" spans="1:31" hidden="1">
      <c r="A758" t="s">
        <v>2793</v>
      </c>
      <c r="B758" t="s">
        <v>2789</v>
      </c>
      <c r="C758" t="s">
        <v>4580</v>
      </c>
      <c r="D758" t="s">
        <v>4581</v>
      </c>
      <c r="E758" t="s">
        <v>2719</v>
      </c>
      <c r="F758" t="s">
        <v>4582</v>
      </c>
      <c r="G758">
        <v>0</v>
      </c>
      <c r="H758">
        <v>0</v>
      </c>
      <c r="I758">
        <v>0.33</v>
      </c>
      <c r="J758">
        <v>0</v>
      </c>
      <c r="K758">
        <v>1</v>
      </c>
      <c r="L758" t="s">
        <v>2721</v>
      </c>
      <c r="M758" t="s">
        <v>2722</v>
      </c>
      <c r="N758" t="s">
        <v>95</v>
      </c>
      <c r="O758" t="s">
        <v>37</v>
      </c>
      <c r="P758" t="s">
        <v>287</v>
      </c>
      <c r="Q758" t="s">
        <v>39</v>
      </c>
      <c r="R758" t="s">
        <v>2723</v>
      </c>
      <c r="S758" t="s">
        <v>41</v>
      </c>
      <c r="T758" t="s">
        <v>42</v>
      </c>
      <c r="U758" t="s">
        <v>43</v>
      </c>
      <c r="V758" t="s">
        <v>2724</v>
      </c>
      <c r="W758" t="s">
        <v>2792</v>
      </c>
      <c r="X758" t="s">
        <v>2726</v>
      </c>
      <c r="Y758" t="s">
        <v>43</v>
      </c>
      <c r="Z758" t="s">
        <v>3107</v>
      </c>
      <c r="AA758" t="s">
        <v>43</v>
      </c>
      <c r="AB758" t="s">
        <v>2728</v>
      </c>
      <c r="AC758" s="4" t="e">
        <f>VLOOKUP(Table136[[#This Row],[Capacitance]],Values!A$13:B$50,2,0)</f>
        <v>#N/A</v>
      </c>
      <c r="AE758" s="4" t="str">
        <f>CONCATENATE(Table136[[#This Row],[Capacitance]],Table136[[#This Row],[Stock]])</f>
        <v>6800pF</v>
      </c>
    </row>
    <row r="759" spans="1:31" hidden="1">
      <c r="A759" t="s">
        <v>2715</v>
      </c>
      <c r="B759" t="s">
        <v>2789</v>
      </c>
      <c r="C759" t="s">
        <v>3704</v>
      </c>
      <c r="D759" t="s">
        <v>3705</v>
      </c>
      <c r="E759" t="s">
        <v>2719</v>
      </c>
      <c r="F759" t="s">
        <v>3706</v>
      </c>
      <c r="G759">
        <v>3683</v>
      </c>
      <c r="H759">
        <v>0</v>
      </c>
      <c r="I759">
        <v>0.4</v>
      </c>
      <c r="J759">
        <v>0</v>
      </c>
      <c r="K759">
        <v>1</v>
      </c>
      <c r="L759" t="s">
        <v>2721</v>
      </c>
      <c r="M759" t="s">
        <v>2722</v>
      </c>
      <c r="N759" t="s">
        <v>6752</v>
      </c>
      <c r="O759" t="s">
        <v>37</v>
      </c>
      <c r="P759" t="s">
        <v>53</v>
      </c>
      <c r="Q759" t="s">
        <v>54</v>
      </c>
      <c r="R759" t="s">
        <v>2723</v>
      </c>
      <c r="S759" t="s">
        <v>55</v>
      </c>
      <c r="T759" t="s">
        <v>42</v>
      </c>
      <c r="U759" t="s">
        <v>43</v>
      </c>
      <c r="V759" t="s">
        <v>2724</v>
      </c>
      <c r="W759" t="s">
        <v>2792</v>
      </c>
      <c r="X759" t="s">
        <v>2726</v>
      </c>
      <c r="Y759" t="s">
        <v>43</v>
      </c>
      <c r="Z759" t="s">
        <v>3107</v>
      </c>
      <c r="AA759" t="s">
        <v>43</v>
      </c>
      <c r="AB759" t="s">
        <v>2728</v>
      </c>
      <c r="AC759" s="4" t="str">
        <f>VLOOKUP(Table136[[#This Row],[Capacitance]],Values!A$13:B$50,2,0)</f>
        <v>STOCK</v>
      </c>
      <c r="AE759" s="4" t="str">
        <f>CONCATENATE(Table136[[#This Row],[Capacitance]],Table136[[#This Row],[Stock]])</f>
        <v>4.7ÂuF</v>
      </c>
    </row>
    <row r="760" spans="1:31" hidden="1">
      <c r="A760" t="s">
        <v>2715</v>
      </c>
      <c r="B760" t="s">
        <v>2716</v>
      </c>
      <c r="C760" t="s">
        <v>4329</v>
      </c>
      <c r="D760" t="s">
        <v>4330</v>
      </c>
      <c r="E760" t="s">
        <v>2719</v>
      </c>
      <c r="F760" t="s">
        <v>3706</v>
      </c>
      <c r="G760">
        <v>475</v>
      </c>
      <c r="H760">
        <v>0</v>
      </c>
      <c r="I760">
        <v>0.35</v>
      </c>
      <c r="J760">
        <v>0</v>
      </c>
      <c r="K760">
        <v>1</v>
      </c>
      <c r="L760" t="s">
        <v>2721</v>
      </c>
      <c r="M760" t="s">
        <v>2722</v>
      </c>
      <c r="N760" t="s">
        <v>6752</v>
      </c>
      <c r="O760" t="s">
        <v>37</v>
      </c>
      <c r="P760" t="s">
        <v>53</v>
      </c>
      <c r="Q760" t="s">
        <v>54</v>
      </c>
      <c r="R760" t="s">
        <v>2723</v>
      </c>
      <c r="S760" t="s">
        <v>55</v>
      </c>
      <c r="T760" t="s">
        <v>42</v>
      </c>
      <c r="U760" t="s">
        <v>43</v>
      </c>
      <c r="V760" t="s">
        <v>2724</v>
      </c>
      <c r="W760" t="s">
        <v>2725</v>
      </c>
      <c r="X760" t="s">
        <v>2726</v>
      </c>
      <c r="Y760" t="s">
        <v>43</v>
      </c>
      <c r="Z760" t="s">
        <v>3107</v>
      </c>
      <c r="AA760" t="s">
        <v>43</v>
      </c>
      <c r="AB760" t="s">
        <v>2728</v>
      </c>
      <c r="AC760" s="4" t="str">
        <f>VLOOKUP(Table136[[#This Row],[Capacitance]],Values!A$13:B$50,2,0)</f>
        <v>STOCK</v>
      </c>
      <c r="AE760" s="4" t="str">
        <f>CONCATENATE(Table136[[#This Row],[Capacitance]],Table136[[#This Row],[Stock]])</f>
        <v>4.7ÂuF</v>
      </c>
    </row>
    <row r="761" spans="1:31" hidden="1">
      <c r="A761" t="s">
        <v>2793</v>
      </c>
      <c r="B761" t="s">
        <v>2789</v>
      </c>
      <c r="C761" t="s">
        <v>4588</v>
      </c>
      <c r="D761" t="s">
        <v>4589</v>
      </c>
      <c r="E761" t="s">
        <v>2719</v>
      </c>
      <c r="F761" t="s">
        <v>3963</v>
      </c>
      <c r="G761">
        <v>2000</v>
      </c>
      <c r="H761">
        <v>0</v>
      </c>
      <c r="I761">
        <v>0.4</v>
      </c>
      <c r="J761">
        <v>0</v>
      </c>
      <c r="K761">
        <v>1</v>
      </c>
      <c r="L761" t="s">
        <v>2721</v>
      </c>
      <c r="M761" t="s">
        <v>2722</v>
      </c>
      <c r="N761" t="s">
        <v>6754</v>
      </c>
      <c r="O761" t="s">
        <v>37</v>
      </c>
      <c r="P761" t="s">
        <v>178</v>
      </c>
      <c r="Q761" t="s">
        <v>39</v>
      </c>
      <c r="R761" t="s">
        <v>2723</v>
      </c>
      <c r="S761" t="s">
        <v>41</v>
      </c>
      <c r="T761" t="s">
        <v>42</v>
      </c>
      <c r="U761" t="s">
        <v>43</v>
      </c>
      <c r="V761" t="s">
        <v>2724</v>
      </c>
      <c r="W761" t="s">
        <v>2792</v>
      </c>
      <c r="X761" t="s">
        <v>2726</v>
      </c>
      <c r="Y761" t="s">
        <v>43</v>
      </c>
      <c r="Z761" t="s">
        <v>3107</v>
      </c>
      <c r="AA761" t="s">
        <v>43</v>
      </c>
      <c r="AB761" t="s">
        <v>2728</v>
      </c>
      <c r="AC761" s="4" t="e">
        <f>VLOOKUP(Table136[[#This Row],[Capacitance]],Values!A$13:B$50,2,0)</f>
        <v>#N/A</v>
      </c>
      <c r="AE761" s="4" t="str">
        <f>CONCATENATE(Table136[[#This Row],[Capacitance]],Table136[[#This Row],[Stock]])</f>
        <v>0.015ÂuF</v>
      </c>
    </row>
    <row r="762" spans="1:31" hidden="1">
      <c r="A762" t="s">
        <v>2793</v>
      </c>
      <c r="B762" t="s">
        <v>2789</v>
      </c>
      <c r="C762" t="s">
        <v>4590</v>
      </c>
      <c r="D762" t="s">
        <v>4591</v>
      </c>
      <c r="E762" t="s">
        <v>2719</v>
      </c>
      <c r="F762" t="s">
        <v>3031</v>
      </c>
      <c r="G762">
        <v>94</v>
      </c>
      <c r="H762">
        <v>0</v>
      </c>
      <c r="I762">
        <v>0.41</v>
      </c>
      <c r="J762">
        <v>0</v>
      </c>
      <c r="K762">
        <v>1</v>
      </c>
      <c r="L762" t="s">
        <v>2721</v>
      </c>
      <c r="M762" t="s">
        <v>2722</v>
      </c>
      <c r="N762" t="s">
        <v>230</v>
      </c>
      <c r="O762" t="s">
        <v>72</v>
      </c>
      <c r="P762" t="s">
        <v>287</v>
      </c>
      <c r="Q762" t="s">
        <v>73</v>
      </c>
      <c r="R762" t="s">
        <v>2723</v>
      </c>
      <c r="S762" t="s">
        <v>41</v>
      </c>
      <c r="T762" t="s">
        <v>42</v>
      </c>
      <c r="U762" t="s">
        <v>43</v>
      </c>
      <c r="V762" t="s">
        <v>2724</v>
      </c>
      <c r="W762" t="s">
        <v>2792</v>
      </c>
      <c r="X762" t="s">
        <v>2726</v>
      </c>
      <c r="Y762" t="s">
        <v>43</v>
      </c>
      <c r="Z762" t="s">
        <v>3107</v>
      </c>
      <c r="AA762" t="s">
        <v>43</v>
      </c>
      <c r="AB762" t="s">
        <v>2728</v>
      </c>
      <c r="AC762" s="4" t="e">
        <f>VLOOKUP(Table136[[#This Row],[Capacitance]],Values!A$13:B$50,2,0)</f>
        <v>#N/A</v>
      </c>
      <c r="AE762" s="4" t="str">
        <f>CONCATENATE(Table136[[#This Row],[Capacitance]],Table136[[#This Row],[Stock]])</f>
        <v>1500pF</v>
      </c>
    </row>
    <row r="763" spans="1:31" hidden="1">
      <c r="A763" t="s">
        <v>2793</v>
      </c>
      <c r="B763" t="s">
        <v>2789</v>
      </c>
      <c r="C763" t="s">
        <v>4592</v>
      </c>
      <c r="D763" t="s">
        <v>4593</v>
      </c>
      <c r="E763" t="s">
        <v>2719</v>
      </c>
      <c r="F763" t="s">
        <v>3436</v>
      </c>
      <c r="G763">
        <v>1</v>
      </c>
      <c r="H763">
        <v>0</v>
      </c>
      <c r="I763">
        <v>0.44</v>
      </c>
      <c r="J763">
        <v>0</v>
      </c>
      <c r="K763">
        <v>1</v>
      </c>
      <c r="L763" t="s">
        <v>2721</v>
      </c>
      <c r="M763" t="s">
        <v>2722</v>
      </c>
      <c r="N763" t="s">
        <v>6762</v>
      </c>
      <c r="O763" t="s">
        <v>37</v>
      </c>
      <c r="P763" t="s">
        <v>178</v>
      </c>
      <c r="Q763" t="s">
        <v>39</v>
      </c>
      <c r="R763" t="s">
        <v>2723</v>
      </c>
      <c r="S763" t="s">
        <v>41</v>
      </c>
      <c r="T763" t="s">
        <v>42</v>
      </c>
      <c r="U763" t="s">
        <v>43</v>
      </c>
      <c r="V763" t="s">
        <v>2724</v>
      </c>
      <c r="W763" t="s">
        <v>2880</v>
      </c>
      <c r="X763" t="s">
        <v>2726</v>
      </c>
      <c r="Y763" t="s">
        <v>43</v>
      </c>
      <c r="Z763" t="s">
        <v>3107</v>
      </c>
      <c r="AA763" t="s">
        <v>43</v>
      </c>
      <c r="AB763" t="s">
        <v>2728</v>
      </c>
      <c r="AC763" s="4" t="e">
        <f>VLOOKUP(Table136[[#This Row],[Capacitance]],Values!A$13:B$50,2,0)</f>
        <v>#N/A</v>
      </c>
      <c r="AE763" s="4" t="str">
        <f>CONCATENATE(Table136[[#This Row],[Capacitance]],Table136[[#This Row],[Stock]])</f>
        <v>0.068ÂuF</v>
      </c>
    </row>
    <row r="764" spans="1:31" hidden="1">
      <c r="A764" t="s">
        <v>2715</v>
      </c>
      <c r="B764" t="s">
        <v>2716</v>
      </c>
      <c r="C764" t="s">
        <v>4331</v>
      </c>
      <c r="D764" t="s">
        <v>4332</v>
      </c>
      <c r="E764" t="s">
        <v>2719</v>
      </c>
      <c r="F764" t="s">
        <v>3706</v>
      </c>
      <c r="G764">
        <v>274</v>
      </c>
      <c r="H764">
        <v>0</v>
      </c>
      <c r="I764">
        <v>0.35</v>
      </c>
      <c r="J764">
        <v>0</v>
      </c>
      <c r="K764">
        <v>1</v>
      </c>
      <c r="L764" t="s">
        <v>2721</v>
      </c>
      <c r="M764" t="s">
        <v>2722</v>
      </c>
      <c r="N764" t="s">
        <v>6752</v>
      </c>
      <c r="O764" t="s">
        <v>37</v>
      </c>
      <c r="P764" t="s">
        <v>53</v>
      </c>
      <c r="Q764" t="s">
        <v>54</v>
      </c>
      <c r="R764" t="s">
        <v>2723</v>
      </c>
      <c r="S764" t="s">
        <v>55</v>
      </c>
      <c r="T764" t="s">
        <v>42</v>
      </c>
      <c r="U764" t="s">
        <v>43</v>
      </c>
      <c r="V764" t="s">
        <v>2724</v>
      </c>
      <c r="W764" t="s">
        <v>2725</v>
      </c>
      <c r="X764" t="s">
        <v>2726</v>
      </c>
      <c r="Y764" t="s">
        <v>43</v>
      </c>
      <c r="Z764" t="s">
        <v>2727</v>
      </c>
      <c r="AA764" t="s">
        <v>43</v>
      </c>
      <c r="AB764" t="s">
        <v>2728</v>
      </c>
      <c r="AC764" s="4" t="str">
        <f>VLOOKUP(Table136[[#This Row],[Capacitance]],Values!A$13:B$50,2,0)</f>
        <v>STOCK</v>
      </c>
      <c r="AE764" s="4" t="str">
        <f>CONCATENATE(Table136[[#This Row],[Capacitance]],Table136[[#This Row],[Stock]])</f>
        <v>4.7ÂuF</v>
      </c>
    </row>
    <row r="765" spans="1:31" hidden="1">
      <c r="A765" t="s">
        <v>2715</v>
      </c>
      <c r="B765" t="s">
        <v>2716</v>
      </c>
      <c r="C765" t="s">
        <v>3043</v>
      </c>
      <c r="D765" t="s">
        <v>3044</v>
      </c>
      <c r="E765" t="s">
        <v>2719</v>
      </c>
      <c r="F765" t="s">
        <v>3045</v>
      </c>
      <c r="G765">
        <v>0</v>
      </c>
      <c r="H765">
        <v>0</v>
      </c>
      <c r="I765">
        <v>6.6659999999999997E-2</v>
      </c>
      <c r="J765">
        <v>0</v>
      </c>
      <c r="K765">
        <v>2000</v>
      </c>
      <c r="L765" t="s">
        <v>2721</v>
      </c>
      <c r="M765" t="s">
        <v>2722</v>
      </c>
      <c r="N765" t="s">
        <v>259</v>
      </c>
      <c r="O765" t="s">
        <v>72</v>
      </c>
      <c r="P765" t="s">
        <v>38</v>
      </c>
      <c r="Q765" t="s">
        <v>73</v>
      </c>
      <c r="R765" t="s">
        <v>2723</v>
      </c>
      <c r="S765" t="s">
        <v>41</v>
      </c>
      <c r="T765" t="s">
        <v>42</v>
      </c>
      <c r="U765" t="s">
        <v>43</v>
      </c>
      <c r="V765" t="s">
        <v>2724</v>
      </c>
      <c r="W765" t="s">
        <v>2725</v>
      </c>
      <c r="X765" t="s">
        <v>2726</v>
      </c>
      <c r="Y765" t="s">
        <v>43</v>
      </c>
      <c r="Z765" t="s">
        <v>2727</v>
      </c>
      <c r="AA765" t="s">
        <v>43</v>
      </c>
      <c r="AB765" t="s">
        <v>2728</v>
      </c>
      <c r="AC765" s="4" t="e">
        <f>VLOOKUP(Table136[[#This Row],[Capacitance]],Values!A$13:B$50,2,0)</f>
        <v>#N/A</v>
      </c>
      <c r="AE765" s="4" t="str">
        <f>CONCATENATE(Table136[[#This Row],[Capacitance]],Table136[[#This Row],[Stock]])</f>
        <v>180pF</v>
      </c>
    </row>
    <row r="766" spans="1:31" hidden="1">
      <c r="A766" t="s">
        <v>2715</v>
      </c>
      <c r="B766" t="s">
        <v>2789</v>
      </c>
      <c r="C766" t="s">
        <v>4440</v>
      </c>
      <c r="D766" t="s">
        <v>4441</v>
      </c>
      <c r="E766" t="s">
        <v>2719</v>
      </c>
      <c r="F766" t="s">
        <v>3706</v>
      </c>
      <c r="G766">
        <v>508</v>
      </c>
      <c r="H766">
        <v>0</v>
      </c>
      <c r="I766">
        <v>0.41</v>
      </c>
      <c r="J766">
        <v>0</v>
      </c>
      <c r="K766">
        <v>1</v>
      </c>
      <c r="L766" t="s">
        <v>2721</v>
      </c>
      <c r="M766" t="s">
        <v>2722</v>
      </c>
      <c r="N766" t="s">
        <v>6752</v>
      </c>
      <c r="O766" t="s">
        <v>37</v>
      </c>
      <c r="P766" t="s">
        <v>53</v>
      </c>
      <c r="Q766" t="s">
        <v>54</v>
      </c>
      <c r="R766" t="s">
        <v>2723</v>
      </c>
      <c r="S766" t="s">
        <v>55</v>
      </c>
      <c r="T766" t="s">
        <v>42</v>
      </c>
      <c r="U766" t="s">
        <v>43</v>
      </c>
      <c r="V766" t="s">
        <v>2724</v>
      </c>
      <c r="W766" t="s">
        <v>2792</v>
      </c>
      <c r="X766" t="s">
        <v>2726</v>
      </c>
      <c r="Y766" t="s">
        <v>43</v>
      </c>
      <c r="Z766" t="s">
        <v>2727</v>
      </c>
      <c r="AA766" t="s">
        <v>43</v>
      </c>
      <c r="AB766" t="s">
        <v>2728</v>
      </c>
      <c r="AC766" s="4" t="str">
        <f>VLOOKUP(Table136[[#This Row],[Capacitance]],Values!A$13:B$50,2,0)</f>
        <v>STOCK</v>
      </c>
      <c r="AE766" s="4" t="str">
        <f>CONCATENATE(Table136[[#This Row],[Capacitance]],Table136[[#This Row],[Stock]])</f>
        <v>4.7ÂuF</v>
      </c>
    </row>
    <row r="767" spans="1:31" hidden="1">
      <c r="A767" t="s">
        <v>2793</v>
      </c>
      <c r="B767" t="s">
        <v>2716</v>
      </c>
      <c r="C767" t="s">
        <v>4596</v>
      </c>
      <c r="D767" t="s">
        <v>4597</v>
      </c>
      <c r="E767" t="s">
        <v>2719</v>
      </c>
      <c r="F767" t="s">
        <v>3065</v>
      </c>
      <c r="G767">
        <v>0</v>
      </c>
      <c r="H767">
        <v>0</v>
      </c>
      <c r="I767">
        <v>7.7780000000000002E-2</v>
      </c>
      <c r="J767">
        <v>0</v>
      </c>
      <c r="K767">
        <v>2000</v>
      </c>
      <c r="L767" t="s">
        <v>2721</v>
      </c>
      <c r="M767" t="s">
        <v>2722</v>
      </c>
      <c r="N767" t="s">
        <v>696</v>
      </c>
      <c r="O767" t="s">
        <v>72</v>
      </c>
      <c r="P767" t="s">
        <v>287</v>
      </c>
      <c r="Q767" t="s">
        <v>73</v>
      </c>
      <c r="R767" t="s">
        <v>2723</v>
      </c>
      <c r="S767" t="s">
        <v>41</v>
      </c>
      <c r="T767" t="s">
        <v>42</v>
      </c>
      <c r="U767" t="s">
        <v>43</v>
      </c>
      <c r="V767" t="s">
        <v>2724</v>
      </c>
      <c r="W767" t="s">
        <v>2725</v>
      </c>
      <c r="X767" t="s">
        <v>2726</v>
      </c>
      <c r="Y767" t="s">
        <v>43</v>
      </c>
      <c r="Z767" t="s">
        <v>3107</v>
      </c>
      <c r="AA767" t="s">
        <v>43</v>
      </c>
      <c r="AB767" t="s">
        <v>2728</v>
      </c>
      <c r="AC767" s="4" t="e">
        <f>VLOOKUP(Table136[[#This Row],[Capacitance]],Values!A$13:B$50,2,0)</f>
        <v>#N/A</v>
      </c>
      <c r="AE767" s="4" t="str">
        <f>CONCATENATE(Table136[[#This Row],[Capacitance]],Table136[[#This Row],[Stock]])</f>
        <v>220pF</v>
      </c>
    </row>
    <row r="768" spans="1:31" hidden="1">
      <c r="A768" t="s">
        <v>2715</v>
      </c>
      <c r="B768" t="s">
        <v>2806</v>
      </c>
      <c r="C768" t="s">
        <v>3582</v>
      </c>
      <c r="D768" t="s">
        <v>3583</v>
      </c>
      <c r="E768" t="s">
        <v>2719</v>
      </c>
      <c r="F768" t="s">
        <v>3584</v>
      </c>
      <c r="G768">
        <v>4945</v>
      </c>
      <c r="H768">
        <v>0</v>
      </c>
      <c r="I768">
        <v>0.81</v>
      </c>
      <c r="J768">
        <v>0</v>
      </c>
      <c r="K768">
        <v>1</v>
      </c>
      <c r="L768" t="s">
        <v>2721</v>
      </c>
      <c r="M768" t="s">
        <v>2722</v>
      </c>
      <c r="N768" t="s">
        <v>6752</v>
      </c>
      <c r="O768" t="s">
        <v>37</v>
      </c>
      <c r="P768" t="s">
        <v>38</v>
      </c>
      <c r="Q768" t="s">
        <v>1060</v>
      </c>
      <c r="R768" t="s">
        <v>2723</v>
      </c>
      <c r="S768" t="s">
        <v>41</v>
      </c>
      <c r="T768" t="s">
        <v>42</v>
      </c>
      <c r="U768" t="s">
        <v>43</v>
      </c>
      <c r="V768" t="s">
        <v>2724</v>
      </c>
      <c r="W768" t="s">
        <v>2809</v>
      </c>
      <c r="X768" t="s">
        <v>2810</v>
      </c>
      <c r="Y768" t="s">
        <v>43</v>
      </c>
      <c r="Z768" t="s">
        <v>3107</v>
      </c>
      <c r="AA768" t="s">
        <v>43</v>
      </c>
      <c r="AB768" t="s">
        <v>2728</v>
      </c>
      <c r="AC768" s="4" t="str">
        <f>VLOOKUP(Table136[[#This Row],[Capacitance]],Values!A$13:B$50,2,0)</f>
        <v>STOCK</v>
      </c>
      <c r="AE768" s="4" t="str">
        <f>CONCATENATE(Table136[[#This Row],[Capacitance]],Table136[[#This Row],[Stock]])</f>
        <v>4.7ÂuF</v>
      </c>
    </row>
    <row r="769" spans="1:31" hidden="1">
      <c r="A769" t="s">
        <v>2715</v>
      </c>
      <c r="B769" t="s">
        <v>2806</v>
      </c>
      <c r="C769" t="s">
        <v>3590</v>
      </c>
      <c r="D769" t="s">
        <v>3591</v>
      </c>
      <c r="E769" t="s">
        <v>2719</v>
      </c>
      <c r="F769" t="s">
        <v>3584</v>
      </c>
      <c r="G769">
        <v>6091</v>
      </c>
      <c r="H769">
        <v>0</v>
      </c>
      <c r="I769">
        <v>0.86</v>
      </c>
      <c r="J769">
        <v>0</v>
      </c>
      <c r="K769">
        <v>1</v>
      </c>
      <c r="L769" t="s">
        <v>2721</v>
      </c>
      <c r="M769" t="s">
        <v>2722</v>
      </c>
      <c r="N769" t="s">
        <v>6752</v>
      </c>
      <c r="O769" t="s">
        <v>37</v>
      </c>
      <c r="P769" t="s">
        <v>38</v>
      </c>
      <c r="Q769" t="s">
        <v>39</v>
      </c>
      <c r="R769" t="s">
        <v>2723</v>
      </c>
      <c r="S769" t="s">
        <v>41</v>
      </c>
      <c r="T769" t="s">
        <v>42</v>
      </c>
      <c r="U769" t="s">
        <v>43</v>
      </c>
      <c r="V769" t="s">
        <v>2724</v>
      </c>
      <c r="W769" t="s">
        <v>2809</v>
      </c>
      <c r="X769" t="s">
        <v>2810</v>
      </c>
      <c r="Y769" t="s">
        <v>43</v>
      </c>
      <c r="Z769" t="s">
        <v>3107</v>
      </c>
      <c r="AA769" t="s">
        <v>43</v>
      </c>
      <c r="AB769" t="s">
        <v>2728</v>
      </c>
      <c r="AC769" s="4" t="str">
        <f>VLOOKUP(Table136[[#This Row],[Capacitance]],Values!A$13:B$50,2,0)</f>
        <v>STOCK</v>
      </c>
      <c r="AE769" s="4" t="str">
        <f>CONCATENATE(Table136[[#This Row],[Capacitance]],Table136[[#This Row],[Stock]])</f>
        <v>4.7ÂuF</v>
      </c>
    </row>
    <row r="770" spans="1:31" hidden="1">
      <c r="A770" t="s">
        <v>2793</v>
      </c>
      <c r="B770" t="s">
        <v>2716</v>
      </c>
      <c r="C770" t="s">
        <v>4602</v>
      </c>
      <c r="D770" t="s">
        <v>4603</v>
      </c>
      <c r="E770" t="s">
        <v>2719</v>
      </c>
      <c r="F770" t="s">
        <v>4510</v>
      </c>
      <c r="G770">
        <v>0</v>
      </c>
      <c r="H770">
        <v>0</v>
      </c>
      <c r="I770">
        <v>7.7780000000000002E-2</v>
      </c>
      <c r="J770">
        <v>0</v>
      </c>
      <c r="K770">
        <v>2000</v>
      </c>
      <c r="L770" t="s">
        <v>2721</v>
      </c>
      <c r="M770" t="s">
        <v>2722</v>
      </c>
      <c r="N770" t="s">
        <v>230</v>
      </c>
      <c r="O770" t="s">
        <v>37</v>
      </c>
      <c r="P770" t="s">
        <v>178</v>
      </c>
      <c r="Q770" t="s">
        <v>39</v>
      </c>
      <c r="R770" t="s">
        <v>2723</v>
      </c>
      <c r="S770" t="s">
        <v>41</v>
      </c>
      <c r="T770" t="s">
        <v>42</v>
      </c>
      <c r="U770" t="s">
        <v>43</v>
      </c>
      <c r="V770" t="s">
        <v>2724</v>
      </c>
      <c r="W770" t="s">
        <v>2725</v>
      </c>
      <c r="X770" t="s">
        <v>2726</v>
      </c>
      <c r="Y770" t="s">
        <v>43</v>
      </c>
      <c r="Z770" t="s">
        <v>2727</v>
      </c>
      <c r="AA770" t="s">
        <v>43</v>
      </c>
      <c r="AB770" t="s">
        <v>2728</v>
      </c>
      <c r="AC770" s="4" t="e">
        <f>VLOOKUP(Table136[[#This Row],[Capacitance]],Values!A$13:B$50,2,0)</f>
        <v>#N/A</v>
      </c>
      <c r="AE770" s="4" t="str">
        <f>CONCATENATE(Table136[[#This Row],[Capacitance]],Table136[[#This Row],[Stock]])</f>
        <v>1500pF</v>
      </c>
    </row>
    <row r="771" spans="1:31" hidden="1">
      <c r="A771" t="s">
        <v>2715</v>
      </c>
      <c r="B771" t="s">
        <v>2806</v>
      </c>
      <c r="C771" t="s">
        <v>3594</v>
      </c>
      <c r="D771" t="s">
        <v>3595</v>
      </c>
      <c r="E771" t="s">
        <v>2719</v>
      </c>
      <c r="F771" t="s">
        <v>3584</v>
      </c>
      <c r="G771">
        <v>3926</v>
      </c>
      <c r="H771">
        <v>0</v>
      </c>
      <c r="I771">
        <v>0.87</v>
      </c>
      <c r="J771">
        <v>0</v>
      </c>
      <c r="K771">
        <v>1</v>
      </c>
      <c r="L771" t="s">
        <v>2721</v>
      </c>
      <c r="M771" t="s">
        <v>2722</v>
      </c>
      <c r="N771" t="s">
        <v>6752</v>
      </c>
      <c r="O771" t="s">
        <v>37</v>
      </c>
      <c r="P771" t="s">
        <v>38</v>
      </c>
      <c r="Q771" t="s">
        <v>39</v>
      </c>
      <c r="R771" t="s">
        <v>2723</v>
      </c>
      <c r="S771" t="s">
        <v>41</v>
      </c>
      <c r="T771" t="s">
        <v>42</v>
      </c>
      <c r="U771" t="s">
        <v>43</v>
      </c>
      <c r="V771" t="s">
        <v>2724</v>
      </c>
      <c r="W771" t="s">
        <v>2809</v>
      </c>
      <c r="X771" t="s">
        <v>2810</v>
      </c>
      <c r="Y771" t="s">
        <v>43</v>
      </c>
      <c r="Z771" t="s">
        <v>2727</v>
      </c>
      <c r="AA771" t="s">
        <v>43</v>
      </c>
      <c r="AB771" t="s">
        <v>2728</v>
      </c>
      <c r="AC771" s="4" t="str">
        <f>VLOOKUP(Table136[[#This Row],[Capacitance]],Values!A$13:B$50,2,0)</f>
        <v>STOCK</v>
      </c>
      <c r="AE771" s="4" t="str">
        <f>CONCATENATE(Table136[[#This Row],[Capacitance]],Table136[[#This Row],[Stock]])</f>
        <v>4.7ÂuF</v>
      </c>
    </row>
    <row r="772" spans="1:31" hidden="1">
      <c r="A772" t="s">
        <v>2793</v>
      </c>
      <c r="B772" t="s">
        <v>2716</v>
      </c>
      <c r="C772" t="s">
        <v>4606</v>
      </c>
      <c r="D772" t="s">
        <v>4607</v>
      </c>
      <c r="E772" t="s">
        <v>2719</v>
      </c>
      <c r="F772" t="s">
        <v>3968</v>
      </c>
      <c r="G772">
        <v>0</v>
      </c>
      <c r="H772">
        <v>0</v>
      </c>
      <c r="I772">
        <v>7.7780000000000002E-2</v>
      </c>
      <c r="J772">
        <v>0</v>
      </c>
      <c r="K772">
        <v>2000</v>
      </c>
      <c r="L772" t="s">
        <v>2721</v>
      </c>
      <c r="M772" t="s">
        <v>2722</v>
      </c>
      <c r="N772" t="s">
        <v>95</v>
      </c>
      <c r="O772" t="s">
        <v>37</v>
      </c>
      <c r="P772" t="s">
        <v>178</v>
      </c>
      <c r="Q772" t="s">
        <v>39</v>
      </c>
      <c r="R772" t="s">
        <v>2723</v>
      </c>
      <c r="S772" t="s">
        <v>41</v>
      </c>
      <c r="T772" t="s">
        <v>42</v>
      </c>
      <c r="U772" t="s">
        <v>43</v>
      </c>
      <c r="V772" t="s">
        <v>2724</v>
      </c>
      <c r="W772" t="s">
        <v>2725</v>
      </c>
      <c r="X772" t="s">
        <v>2726</v>
      </c>
      <c r="Y772" t="s">
        <v>43</v>
      </c>
      <c r="Z772" t="s">
        <v>2727</v>
      </c>
      <c r="AA772" t="s">
        <v>43</v>
      </c>
      <c r="AB772" t="s">
        <v>2728</v>
      </c>
      <c r="AC772" s="4" t="e">
        <f>VLOOKUP(Table136[[#This Row],[Capacitance]],Values!A$13:B$50,2,0)</f>
        <v>#N/A</v>
      </c>
      <c r="AE772" s="4" t="str">
        <f>CONCATENATE(Table136[[#This Row],[Capacitance]],Table136[[#This Row],[Stock]])</f>
        <v>6800pF</v>
      </c>
    </row>
    <row r="773" spans="1:31" hidden="1">
      <c r="A773" t="s">
        <v>2793</v>
      </c>
      <c r="B773" t="s">
        <v>2716</v>
      </c>
      <c r="C773" t="s">
        <v>4608</v>
      </c>
      <c r="D773" t="s">
        <v>4609</v>
      </c>
      <c r="E773" t="s">
        <v>2719</v>
      </c>
      <c r="F773" t="s">
        <v>3014</v>
      </c>
      <c r="G773">
        <v>0</v>
      </c>
      <c r="H773">
        <v>0</v>
      </c>
      <c r="I773">
        <v>7.7780000000000002E-2</v>
      </c>
      <c r="J773">
        <v>0</v>
      </c>
      <c r="K773">
        <v>2000</v>
      </c>
      <c r="L773" t="s">
        <v>2721</v>
      </c>
      <c r="M773" t="s">
        <v>2722</v>
      </c>
      <c r="N773" t="s">
        <v>226</v>
      </c>
      <c r="O773" t="s">
        <v>72</v>
      </c>
      <c r="P773" t="s">
        <v>287</v>
      </c>
      <c r="Q773" t="s">
        <v>73</v>
      </c>
      <c r="R773" t="s">
        <v>2723</v>
      </c>
      <c r="S773" t="s">
        <v>41</v>
      </c>
      <c r="T773" t="s">
        <v>42</v>
      </c>
      <c r="U773" t="s">
        <v>43</v>
      </c>
      <c r="V773" t="s">
        <v>2724</v>
      </c>
      <c r="W773" t="s">
        <v>2725</v>
      </c>
      <c r="X773" t="s">
        <v>2726</v>
      </c>
      <c r="Y773" t="s">
        <v>43</v>
      </c>
      <c r="Z773" t="s">
        <v>3107</v>
      </c>
      <c r="AA773" t="s">
        <v>43</v>
      </c>
      <c r="AB773" t="s">
        <v>2728</v>
      </c>
      <c r="AC773" s="4" t="e">
        <f>VLOOKUP(Table136[[#This Row],[Capacitance]],Values!A$13:B$50,2,0)</f>
        <v>#N/A</v>
      </c>
      <c r="AE773" s="4" t="str">
        <f>CONCATENATE(Table136[[#This Row],[Capacitance]],Table136[[#This Row],[Stock]])</f>
        <v>150pF</v>
      </c>
    </row>
    <row r="774" spans="1:31" hidden="1">
      <c r="A774" t="s">
        <v>2793</v>
      </c>
      <c r="B774" t="s">
        <v>2716</v>
      </c>
      <c r="C774" t="s">
        <v>4610</v>
      </c>
      <c r="D774" t="s">
        <v>4611</v>
      </c>
      <c r="E774" t="s">
        <v>2719</v>
      </c>
      <c r="F774" t="s">
        <v>3011</v>
      </c>
      <c r="G774">
        <v>0</v>
      </c>
      <c r="H774">
        <v>0</v>
      </c>
      <c r="I774">
        <v>7.7780000000000002E-2</v>
      </c>
      <c r="J774">
        <v>0</v>
      </c>
      <c r="K774">
        <v>2000</v>
      </c>
      <c r="L774" t="s">
        <v>2721</v>
      </c>
      <c r="M774" t="s">
        <v>2722</v>
      </c>
      <c r="N774" t="s">
        <v>314</v>
      </c>
      <c r="O774" t="s">
        <v>72</v>
      </c>
      <c r="P774" t="s">
        <v>287</v>
      </c>
      <c r="Q774" t="s">
        <v>73</v>
      </c>
      <c r="R774" t="s">
        <v>2723</v>
      </c>
      <c r="S774" t="s">
        <v>41</v>
      </c>
      <c r="T774" t="s">
        <v>42</v>
      </c>
      <c r="U774" t="s">
        <v>43</v>
      </c>
      <c r="V774" t="s">
        <v>2724</v>
      </c>
      <c r="W774" t="s">
        <v>2725</v>
      </c>
      <c r="X774" t="s">
        <v>2726</v>
      </c>
      <c r="Y774" t="s">
        <v>43</v>
      </c>
      <c r="Z774" t="s">
        <v>3107</v>
      </c>
      <c r="AA774" t="s">
        <v>43</v>
      </c>
      <c r="AB774" t="s">
        <v>2728</v>
      </c>
      <c r="AC774" s="4" t="e">
        <f>VLOOKUP(Table136[[#This Row],[Capacitance]],Values!A$13:B$50,2,0)</f>
        <v>#N/A</v>
      </c>
      <c r="AE774" s="4" t="str">
        <f>CONCATENATE(Table136[[#This Row],[Capacitance]],Table136[[#This Row],[Stock]])</f>
        <v>270pF</v>
      </c>
    </row>
    <row r="775" spans="1:31" hidden="1">
      <c r="A775" t="s">
        <v>2793</v>
      </c>
      <c r="B775" t="s">
        <v>2716</v>
      </c>
      <c r="C775" t="s">
        <v>4612</v>
      </c>
      <c r="D775" t="s">
        <v>4613</v>
      </c>
      <c r="E775" t="s">
        <v>2719</v>
      </c>
      <c r="F775" t="s">
        <v>3008</v>
      </c>
      <c r="G775">
        <v>0</v>
      </c>
      <c r="H775">
        <v>0</v>
      </c>
      <c r="I775">
        <v>7.7780000000000002E-2</v>
      </c>
      <c r="J775">
        <v>0</v>
      </c>
      <c r="K775">
        <v>2000</v>
      </c>
      <c r="L775" t="s">
        <v>2721</v>
      </c>
      <c r="M775" t="s">
        <v>2722</v>
      </c>
      <c r="N775" t="s">
        <v>349</v>
      </c>
      <c r="O775" t="s">
        <v>72</v>
      </c>
      <c r="P775" t="s">
        <v>287</v>
      </c>
      <c r="Q775" t="s">
        <v>73</v>
      </c>
      <c r="R775" t="s">
        <v>2723</v>
      </c>
      <c r="S775" t="s">
        <v>41</v>
      </c>
      <c r="T775" t="s">
        <v>42</v>
      </c>
      <c r="U775" t="s">
        <v>43</v>
      </c>
      <c r="V775" t="s">
        <v>2724</v>
      </c>
      <c r="W775" t="s">
        <v>2725</v>
      </c>
      <c r="X775" t="s">
        <v>2726</v>
      </c>
      <c r="Y775" t="s">
        <v>43</v>
      </c>
      <c r="Z775" t="s">
        <v>3107</v>
      </c>
      <c r="AA775" t="s">
        <v>43</v>
      </c>
      <c r="AB775" t="s">
        <v>2728</v>
      </c>
      <c r="AC775" s="4" t="e">
        <f>VLOOKUP(Table136[[#This Row],[Capacitance]],Values!A$13:B$50,2,0)</f>
        <v>#N/A</v>
      </c>
      <c r="AE775" s="4" t="str">
        <f>CONCATENATE(Table136[[#This Row],[Capacitance]],Table136[[#This Row],[Stock]])</f>
        <v>390pF</v>
      </c>
    </row>
    <row r="776" spans="1:31" hidden="1">
      <c r="A776" t="s">
        <v>2793</v>
      </c>
      <c r="B776" t="s">
        <v>2716</v>
      </c>
      <c r="C776" t="s">
        <v>3046</v>
      </c>
      <c r="D776" t="s">
        <v>3047</v>
      </c>
      <c r="E776" t="s">
        <v>2719</v>
      </c>
      <c r="F776" t="s">
        <v>3048</v>
      </c>
      <c r="G776">
        <v>0</v>
      </c>
      <c r="H776">
        <v>0</v>
      </c>
      <c r="I776">
        <v>7.7780000000000002E-2</v>
      </c>
      <c r="J776">
        <v>0</v>
      </c>
      <c r="K776">
        <v>2000</v>
      </c>
      <c r="L776" t="s">
        <v>2721</v>
      </c>
      <c r="M776" t="s">
        <v>2722</v>
      </c>
      <c r="N776" t="s">
        <v>259</v>
      </c>
      <c r="O776" t="s">
        <v>72</v>
      </c>
      <c r="P776" t="s">
        <v>178</v>
      </c>
      <c r="Q776" t="s">
        <v>73</v>
      </c>
      <c r="R776" t="s">
        <v>2723</v>
      </c>
      <c r="S776" t="s">
        <v>41</v>
      </c>
      <c r="T776" t="s">
        <v>42</v>
      </c>
      <c r="U776" t="s">
        <v>43</v>
      </c>
      <c r="V776" t="s">
        <v>2724</v>
      </c>
      <c r="W776" t="s">
        <v>2725</v>
      </c>
      <c r="X776" t="s">
        <v>2726</v>
      </c>
      <c r="Y776" t="s">
        <v>43</v>
      </c>
      <c r="Z776" t="s">
        <v>2727</v>
      </c>
      <c r="AA776" t="s">
        <v>43</v>
      </c>
      <c r="AB776" t="s">
        <v>2728</v>
      </c>
      <c r="AC776" s="4" t="e">
        <f>VLOOKUP(Table136[[#This Row],[Capacitance]],Values!A$13:B$50,2,0)</f>
        <v>#N/A</v>
      </c>
      <c r="AE776" s="4" t="str">
        <f>CONCATENATE(Table136[[#This Row],[Capacitance]],Table136[[#This Row],[Stock]])</f>
        <v>180pF</v>
      </c>
    </row>
    <row r="777" spans="1:31" hidden="1">
      <c r="A777" t="s">
        <v>2793</v>
      </c>
      <c r="B777" t="s">
        <v>2716</v>
      </c>
      <c r="C777" t="s">
        <v>3049</v>
      </c>
      <c r="D777" t="s">
        <v>3050</v>
      </c>
      <c r="E777" t="s">
        <v>2719</v>
      </c>
      <c r="F777" t="s">
        <v>3051</v>
      </c>
      <c r="G777">
        <v>0</v>
      </c>
      <c r="H777">
        <v>0</v>
      </c>
      <c r="I777">
        <v>7.7780000000000002E-2</v>
      </c>
      <c r="J777">
        <v>0</v>
      </c>
      <c r="K777">
        <v>2000</v>
      </c>
      <c r="L777" t="s">
        <v>2721</v>
      </c>
      <c r="M777" t="s">
        <v>2722</v>
      </c>
      <c r="N777" t="s">
        <v>696</v>
      </c>
      <c r="O777" t="s">
        <v>72</v>
      </c>
      <c r="P777" t="s">
        <v>178</v>
      </c>
      <c r="Q777" t="s">
        <v>73</v>
      </c>
      <c r="R777" t="s">
        <v>2723</v>
      </c>
      <c r="S777" t="s">
        <v>41</v>
      </c>
      <c r="T777" t="s">
        <v>42</v>
      </c>
      <c r="U777" t="s">
        <v>43</v>
      </c>
      <c r="V777" t="s">
        <v>2724</v>
      </c>
      <c r="W777" t="s">
        <v>2725</v>
      </c>
      <c r="X777" t="s">
        <v>2726</v>
      </c>
      <c r="Y777" t="s">
        <v>43</v>
      </c>
      <c r="Z777" t="s">
        <v>2727</v>
      </c>
      <c r="AA777" t="s">
        <v>43</v>
      </c>
      <c r="AB777" t="s">
        <v>2728</v>
      </c>
      <c r="AC777" s="4" t="e">
        <f>VLOOKUP(Table136[[#This Row],[Capacitance]],Values!A$13:B$50,2,0)</f>
        <v>#N/A</v>
      </c>
      <c r="AE777" s="4" t="str">
        <f>CONCATENATE(Table136[[#This Row],[Capacitance]],Table136[[#This Row],[Stock]])</f>
        <v>220pF</v>
      </c>
    </row>
    <row r="778" spans="1:31" hidden="1">
      <c r="A778" t="s">
        <v>2793</v>
      </c>
      <c r="B778" t="s">
        <v>2716</v>
      </c>
      <c r="C778" t="s">
        <v>3052</v>
      </c>
      <c r="D778" t="s">
        <v>3053</v>
      </c>
      <c r="E778" t="s">
        <v>2719</v>
      </c>
      <c r="F778" t="s">
        <v>3054</v>
      </c>
      <c r="G778">
        <v>0</v>
      </c>
      <c r="H778">
        <v>0</v>
      </c>
      <c r="I778">
        <v>7.7780000000000002E-2</v>
      </c>
      <c r="J778">
        <v>0</v>
      </c>
      <c r="K778">
        <v>2000</v>
      </c>
      <c r="L778" t="s">
        <v>2721</v>
      </c>
      <c r="M778" t="s">
        <v>2722</v>
      </c>
      <c r="N778" t="s">
        <v>349</v>
      </c>
      <c r="O778" t="s">
        <v>72</v>
      </c>
      <c r="P778" t="s">
        <v>178</v>
      </c>
      <c r="Q778" t="s">
        <v>73</v>
      </c>
      <c r="R778" t="s">
        <v>2723</v>
      </c>
      <c r="S778" t="s">
        <v>41</v>
      </c>
      <c r="T778" t="s">
        <v>42</v>
      </c>
      <c r="U778" t="s">
        <v>43</v>
      </c>
      <c r="V778" t="s">
        <v>2724</v>
      </c>
      <c r="W778" t="s">
        <v>2725</v>
      </c>
      <c r="X778" t="s">
        <v>2726</v>
      </c>
      <c r="Y778" t="s">
        <v>43</v>
      </c>
      <c r="Z778" t="s">
        <v>2727</v>
      </c>
      <c r="AA778" t="s">
        <v>43</v>
      </c>
      <c r="AB778" t="s">
        <v>2728</v>
      </c>
      <c r="AC778" s="4" t="e">
        <f>VLOOKUP(Table136[[#This Row],[Capacitance]],Values!A$13:B$50,2,0)</f>
        <v>#N/A</v>
      </c>
      <c r="AE778" s="4" t="str">
        <f>CONCATENATE(Table136[[#This Row],[Capacitance]],Table136[[#This Row],[Stock]])</f>
        <v>390pF</v>
      </c>
    </row>
    <row r="779" spans="1:31" hidden="1">
      <c r="A779" t="s">
        <v>2793</v>
      </c>
      <c r="B779" t="s">
        <v>2716</v>
      </c>
      <c r="C779" t="s">
        <v>3055</v>
      </c>
      <c r="D779" t="s">
        <v>3056</v>
      </c>
      <c r="E779" t="s">
        <v>2719</v>
      </c>
      <c r="F779" t="s">
        <v>3057</v>
      </c>
      <c r="G779">
        <v>0</v>
      </c>
      <c r="H779">
        <v>0</v>
      </c>
      <c r="I779">
        <v>7.7780000000000002E-2</v>
      </c>
      <c r="J779">
        <v>0</v>
      </c>
      <c r="K779">
        <v>2000</v>
      </c>
      <c r="L779" t="s">
        <v>2721</v>
      </c>
      <c r="M779" t="s">
        <v>2722</v>
      </c>
      <c r="N779" t="s">
        <v>383</v>
      </c>
      <c r="O779" t="s">
        <v>72</v>
      </c>
      <c r="P779" t="s">
        <v>178</v>
      </c>
      <c r="Q779" t="s">
        <v>73</v>
      </c>
      <c r="R779" t="s">
        <v>2723</v>
      </c>
      <c r="S779" t="s">
        <v>41</v>
      </c>
      <c r="T779" t="s">
        <v>42</v>
      </c>
      <c r="U779" t="s">
        <v>43</v>
      </c>
      <c r="V779" t="s">
        <v>2724</v>
      </c>
      <c r="W779" t="s">
        <v>2725</v>
      </c>
      <c r="X779" t="s">
        <v>2726</v>
      </c>
      <c r="Y779" t="s">
        <v>43</v>
      </c>
      <c r="Z779" t="s">
        <v>2727</v>
      </c>
      <c r="AA779" t="s">
        <v>43</v>
      </c>
      <c r="AB779" t="s">
        <v>2728</v>
      </c>
      <c r="AC779" s="4" t="e">
        <f>VLOOKUP(Table136[[#This Row],[Capacitance]],Values!A$13:B$50,2,0)</f>
        <v>#N/A</v>
      </c>
      <c r="AE779" s="4" t="str">
        <f>CONCATENATE(Table136[[#This Row],[Capacitance]],Table136[[#This Row],[Stock]])</f>
        <v>680pF</v>
      </c>
    </row>
    <row r="780" spans="1:31" hidden="1">
      <c r="A780" t="s">
        <v>2793</v>
      </c>
      <c r="B780" t="s">
        <v>2716</v>
      </c>
      <c r="C780" t="s">
        <v>3058</v>
      </c>
      <c r="D780" t="s">
        <v>3059</v>
      </c>
      <c r="E780" t="s">
        <v>2719</v>
      </c>
      <c r="F780" t="s">
        <v>2972</v>
      </c>
      <c r="G780">
        <v>0</v>
      </c>
      <c r="H780">
        <v>0</v>
      </c>
      <c r="I780">
        <v>7.7780000000000002E-2</v>
      </c>
      <c r="J780">
        <v>0</v>
      </c>
      <c r="K780">
        <v>2000</v>
      </c>
      <c r="L780" t="s">
        <v>2721</v>
      </c>
      <c r="M780" t="s">
        <v>2722</v>
      </c>
      <c r="N780" t="s">
        <v>282</v>
      </c>
      <c r="O780" t="s">
        <v>72</v>
      </c>
      <c r="P780" t="s">
        <v>178</v>
      </c>
      <c r="Q780" t="s">
        <v>73</v>
      </c>
      <c r="R780" t="s">
        <v>2723</v>
      </c>
      <c r="S780" t="s">
        <v>41</v>
      </c>
      <c r="T780" t="s">
        <v>42</v>
      </c>
      <c r="U780" t="s">
        <v>43</v>
      </c>
      <c r="V780" t="s">
        <v>2724</v>
      </c>
      <c r="W780" t="s">
        <v>2725</v>
      </c>
      <c r="X780" t="s">
        <v>2726</v>
      </c>
      <c r="Y780" t="s">
        <v>43</v>
      </c>
      <c r="Z780" t="s">
        <v>2727</v>
      </c>
      <c r="AA780" t="s">
        <v>43</v>
      </c>
      <c r="AB780" t="s">
        <v>2728</v>
      </c>
      <c r="AC780" s="4" t="e">
        <f>VLOOKUP(Table136[[#This Row],[Capacitance]],Values!A$13:B$50,2,0)</f>
        <v>#N/A</v>
      </c>
      <c r="AE780" s="4" t="str">
        <f>CONCATENATE(Table136[[#This Row],[Capacitance]],Table136[[#This Row],[Stock]])</f>
        <v>1200pF</v>
      </c>
    </row>
    <row r="781" spans="1:31" hidden="1">
      <c r="A781" t="s">
        <v>2793</v>
      </c>
      <c r="B781" t="s">
        <v>2716</v>
      </c>
      <c r="C781" t="s">
        <v>3060</v>
      </c>
      <c r="D781" t="s">
        <v>3061</v>
      </c>
      <c r="E781" t="s">
        <v>2719</v>
      </c>
      <c r="F781" t="s">
        <v>3062</v>
      </c>
      <c r="G781">
        <v>0</v>
      </c>
      <c r="H781">
        <v>0</v>
      </c>
      <c r="I781">
        <v>7.7780000000000002E-2</v>
      </c>
      <c r="J781">
        <v>0</v>
      </c>
      <c r="K781">
        <v>2000</v>
      </c>
      <c r="L781" t="s">
        <v>2721</v>
      </c>
      <c r="M781" t="s">
        <v>2722</v>
      </c>
      <c r="N781" t="s">
        <v>211</v>
      </c>
      <c r="O781" t="s">
        <v>72</v>
      </c>
      <c r="P781" t="s">
        <v>287</v>
      </c>
      <c r="Q781" t="s">
        <v>73</v>
      </c>
      <c r="R781" t="s">
        <v>2723</v>
      </c>
      <c r="S781" t="s">
        <v>41</v>
      </c>
      <c r="T781" t="s">
        <v>42</v>
      </c>
      <c r="U781" t="s">
        <v>43</v>
      </c>
      <c r="V781" t="s">
        <v>2724</v>
      </c>
      <c r="W781" t="s">
        <v>2725</v>
      </c>
      <c r="X781" t="s">
        <v>2726</v>
      </c>
      <c r="Y781" t="s">
        <v>43</v>
      </c>
      <c r="Z781" t="s">
        <v>2727</v>
      </c>
      <c r="AA781" t="s">
        <v>43</v>
      </c>
      <c r="AB781" t="s">
        <v>2728</v>
      </c>
      <c r="AC781" s="4" t="str">
        <f>VLOOKUP(Table136[[#This Row],[Capacitance]],Values!A$13:B$50,2,0)</f>
        <v>STOCK</v>
      </c>
      <c r="AE781" s="4" t="str">
        <f>CONCATENATE(Table136[[#This Row],[Capacitance]],Table136[[#This Row],[Stock]])</f>
        <v>100pF</v>
      </c>
    </row>
    <row r="782" spans="1:31" hidden="1">
      <c r="A782" t="s">
        <v>2793</v>
      </c>
      <c r="B782" t="s">
        <v>2716</v>
      </c>
      <c r="C782" t="s">
        <v>3063</v>
      </c>
      <c r="D782" t="s">
        <v>3064</v>
      </c>
      <c r="E782" t="s">
        <v>2719</v>
      </c>
      <c r="F782" t="s">
        <v>3065</v>
      </c>
      <c r="G782">
        <v>0</v>
      </c>
      <c r="H782">
        <v>0</v>
      </c>
      <c r="I782">
        <v>7.7780000000000002E-2</v>
      </c>
      <c r="J782">
        <v>0</v>
      </c>
      <c r="K782">
        <v>2000</v>
      </c>
      <c r="L782" t="s">
        <v>2721</v>
      </c>
      <c r="M782" t="s">
        <v>2722</v>
      </c>
      <c r="N782" t="s">
        <v>696</v>
      </c>
      <c r="O782" t="s">
        <v>72</v>
      </c>
      <c r="P782" t="s">
        <v>287</v>
      </c>
      <c r="Q782" t="s">
        <v>73</v>
      </c>
      <c r="R782" t="s">
        <v>2723</v>
      </c>
      <c r="S782" t="s">
        <v>41</v>
      </c>
      <c r="T782" t="s">
        <v>42</v>
      </c>
      <c r="U782" t="s">
        <v>43</v>
      </c>
      <c r="V782" t="s">
        <v>2724</v>
      </c>
      <c r="W782" t="s">
        <v>2725</v>
      </c>
      <c r="X782" t="s">
        <v>2726</v>
      </c>
      <c r="Y782" t="s">
        <v>43</v>
      </c>
      <c r="Z782" t="s">
        <v>2727</v>
      </c>
      <c r="AA782" t="s">
        <v>43</v>
      </c>
      <c r="AB782" t="s">
        <v>2728</v>
      </c>
      <c r="AC782" s="4" t="e">
        <f>VLOOKUP(Table136[[#This Row],[Capacitance]],Values!A$13:B$50,2,0)</f>
        <v>#N/A</v>
      </c>
      <c r="AE782" s="4" t="str">
        <f>CONCATENATE(Table136[[#This Row],[Capacitance]],Table136[[#This Row],[Stock]])</f>
        <v>220pF</v>
      </c>
    </row>
    <row r="783" spans="1:31" hidden="1">
      <c r="A783" t="s">
        <v>2715</v>
      </c>
      <c r="B783" t="s">
        <v>3135</v>
      </c>
      <c r="C783" t="s">
        <v>3926</v>
      </c>
      <c r="D783" t="s">
        <v>3927</v>
      </c>
      <c r="E783" t="s">
        <v>2719</v>
      </c>
      <c r="F783" t="s">
        <v>3584</v>
      </c>
      <c r="G783">
        <v>1599</v>
      </c>
      <c r="H783">
        <v>0</v>
      </c>
      <c r="I783">
        <v>1.48</v>
      </c>
      <c r="J783">
        <v>0</v>
      </c>
      <c r="K783">
        <v>1</v>
      </c>
      <c r="L783" t="s">
        <v>2721</v>
      </c>
      <c r="M783" t="s">
        <v>2722</v>
      </c>
      <c r="N783" t="s">
        <v>6752</v>
      </c>
      <c r="O783" t="s">
        <v>37</v>
      </c>
      <c r="P783" t="s">
        <v>38</v>
      </c>
      <c r="Q783" t="s">
        <v>54</v>
      </c>
      <c r="R783" t="s">
        <v>2723</v>
      </c>
      <c r="S783" t="s">
        <v>55</v>
      </c>
      <c r="T783" t="s">
        <v>42</v>
      </c>
      <c r="U783" t="s">
        <v>43</v>
      </c>
      <c r="V783" t="s">
        <v>2724</v>
      </c>
      <c r="W783" t="s">
        <v>3139</v>
      </c>
      <c r="X783" t="s">
        <v>3140</v>
      </c>
      <c r="Y783" t="s">
        <v>43</v>
      </c>
      <c r="Z783" t="s">
        <v>3107</v>
      </c>
      <c r="AA783" t="s">
        <v>43</v>
      </c>
      <c r="AB783" t="s">
        <v>2728</v>
      </c>
      <c r="AC783" s="4" t="str">
        <f>VLOOKUP(Table136[[#This Row],[Capacitance]],Values!A$13:B$50,2,0)</f>
        <v>STOCK</v>
      </c>
      <c r="AE783" s="4" t="str">
        <f>CONCATENATE(Table136[[#This Row],[Capacitance]],Table136[[#This Row],[Stock]])</f>
        <v>4.7ÂuF</v>
      </c>
    </row>
    <row r="784" spans="1:31" hidden="1">
      <c r="A784" t="s">
        <v>2715</v>
      </c>
      <c r="B784" t="s">
        <v>2716</v>
      </c>
      <c r="C784" t="s">
        <v>3069</v>
      </c>
      <c r="D784" t="s">
        <v>3070</v>
      </c>
      <c r="E784" t="s">
        <v>2719</v>
      </c>
      <c r="F784" t="s">
        <v>3071</v>
      </c>
      <c r="G784">
        <v>0</v>
      </c>
      <c r="H784">
        <v>0</v>
      </c>
      <c r="I784">
        <v>7.7780000000000002E-2</v>
      </c>
      <c r="J784">
        <v>0</v>
      </c>
      <c r="K784">
        <v>2000</v>
      </c>
      <c r="L784" t="s">
        <v>2721</v>
      </c>
      <c r="M784" t="s">
        <v>2722</v>
      </c>
      <c r="N784" t="s">
        <v>383</v>
      </c>
      <c r="O784" t="s">
        <v>72</v>
      </c>
      <c r="P784" t="s">
        <v>38</v>
      </c>
      <c r="Q784" t="s">
        <v>73</v>
      </c>
      <c r="R784" t="s">
        <v>2723</v>
      </c>
      <c r="S784" t="s">
        <v>41</v>
      </c>
      <c r="T784" t="s">
        <v>42</v>
      </c>
      <c r="U784" t="s">
        <v>43</v>
      </c>
      <c r="V784" t="s">
        <v>2724</v>
      </c>
      <c r="W784" t="s">
        <v>2725</v>
      </c>
      <c r="X784" t="s">
        <v>2726</v>
      </c>
      <c r="Y784" t="s">
        <v>43</v>
      </c>
      <c r="Z784" t="s">
        <v>2727</v>
      </c>
      <c r="AA784" t="s">
        <v>43</v>
      </c>
      <c r="AB784" t="s">
        <v>2728</v>
      </c>
      <c r="AC784" s="4" t="e">
        <f>VLOOKUP(Table136[[#This Row],[Capacitance]],Values!A$13:B$50,2,0)</f>
        <v>#N/A</v>
      </c>
      <c r="AE784" s="4" t="str">
        <f>CONCATENATE(Table136[[#This Row],[Capacitance]],Table136[[#This Row],[Stock]])</f>
        <v>680pF</v>
      </c>
    </row>
    <row r="785" spans="1:31" hidden="1">
      <c r="A785" t="s">
        <v>2715</v>
      </c>
      <c r="B785" t="s">
        <v>2716</v>
      </c>
      <c r="C785" t="s">
        <v>3072</v>
      </c>
      <c r="D785" t="s">
        <v>3073</v>
      </c>
      <c r="E785" t="s">
        <v>2719</v>
      </c>
      <c r="F785" t="s">
        <v>3074</v>
      </c>
      <c r="G785">
        <v>0</v>
      </c>
      <c r="H785">
        <v>0</v>
      </c>
      <c r="I785">
        <v>7.7780000000000002E-2</v>
      </c>
      <c r="J785">
        <v>0</v>
      </c>
      <c r="K785">
        <v>2000</v>
      </c>
      <c r="L785" t="s">
        <v>2721</v>
      </c>
      <c r="M785" t="s">
        <v>2722</v>
      </c>
      <c r="N785" t="s">
        <v>282</v>
      </c>
      <c r="O785" t="s">
        <v>72</v>
      </c>
      <c r="P785" t="s">
        <v>38</v>
      </c>
      <c r="Q785" t="s">
        <v>73</v>
      </c>
      <c r="R785" t="s">
        <v>2723</v>
      </c>
      <c r="S785" t="s">
        <v>41</v>
      </c>
      <c r="T785" t="s">
        <v>42</v>
      </c>
      <c r="U785" t="s">
        <v>43</v>
      </c>
      <c r="V785" t="s">
        <v>2724</v>
      </c>
      <c r="W785" t="s">
        <v>2725</v>
      </c>
      <c r="X785" t="s">
        <v>2726</v>
      </c>
      <c r="Y785" t="s">
        <v>43</v>
      </c>
      <c r="Z785" t="s">
        <v>2727</v>
      </c>
      <c r="AA785" t="s">
        <v>43</v>
      </c>
      <c r="AB785" t="s">
        <v>2728</v>
      </c>
      <c r="AC785" s="4" t="e">
        <f>VLOOKUP(Table136[[#This Row],[Capacitance]],Values!A$13:B$50,2,0)</f>
        <v>#N/A</v>
      </c>
      <c r="AE785" s="4" t="str">
        <f>CONCATENATE(Table136[[#This Row],[Capacitance]],Table136[[#This Row],[Stock]])</f>
        <v>1200pF</v>
      </c>
    </row>
    <row r="786" spans="1:31" hidden="1">
      <c r="A786" t="s">
        <v>2715</v>
      </c>
      <c r="B786" t="s">
        <v>3135</v>
      </c>
      <c r="C786" t="s">
        <v>3932</v>
      </c>
      <c r="D786" t="s">
        <v>3933</v>
      </c>
      <c r="E786" t="s">
        <v>2719</v>
      </c>
      <c r="F786" t="s">
        <v>3584</v>
      </c>
      <c r="G786">
        <v>3961</v>
      </c>
      <c r="H786">
        <v>0</v>
      </c>
      <c r="I786">
        <v>1.69</v>
      </c>
      <c r="J786">
        <v>0</v>
      </c>
      <c r="K786">
        <v>1</v>
      </c>
      <c r="L786" t="s">
        <v>2721</v>
      </c>
      <c r="M786" t="s">
        <v>2722</v>
      </c>
      <c r="N786" t="s">
        <v>6752</v>
      </c>
      <c r="O786" t="s">
        <v>37</v>
      </c>
      <c r="P786" t="s">
        <v>38</v>
      </c>
      <c r="Q786" t="s">
        <v>39</v>
      </c>
      <c r="R786" t="s">
        <v>2723</v>
      </c>
      <c r="S786" t="s">
        <v>41</v>
      </c>
      <c r="T786" t="s">
        <v>42</v>
      </c>
      <c r="U786" t="s">
        <v>43</v>
      </c>
      <c r="V786" t="s">
        <v>2724</v>
      </c>
      <c r="W786" t="s">
        <v>3139</v>
      </c>
      <c r="X786" t="s">
        <v>3140</v>
      </c>
      <c r="Y786" t="s">
        <v>43</v>
      </c>
      <c r="Z786" t="s">
        <v>3107</v>
      </c>
      <c r="AA786" t="s">
        <v>43</v>
      </c>
      <c r="AB786" t="s">
        <v>2728</v>
      </c>
      <c r="AC786" s="4" t="str">
        <f>VLOOKUP(Table136[[#This Row],[Capacitance]],Values!A$13:B$50,2,0)</f>
        <v>STOCK</v>
      </c>
      <c r="AE786" s="4" t="str">
        <f>CONCATENATE(Table136[[#This Row],[Capacitance]],Table136[[#This Row],[Stock]])</f>
        <v>4.7ÂuF</v>
      </c>
    </row>
    <row r="787" spans="1:31" hidden="1">
      <c r="A787" t="s">
        <v>2715</v>
      </c>
      <c r="B787" t="s">
        <v>2806</v>
      </c>
      <c r="C787" t="s">
        <v>4272</v>
      </c>
      <c r="D787" t="s">
        <v>4273</v>
      </c>
      <c r="E787" t="s">
        <v>2719</v>
      </c>
      <c r="F787" t="s">
        <v>3584</v>
      </c>
      <c r="G787">
        <v>699</v>
      </c>
      <c r="H787">
        <v>0</v>
      </c>
      <c r="I787">
        <v>0.82</v>
      </c>
      <c r="J787">
        <v>0</v>
      </c>
      <c r="K787">
        <v>1</v>
      </c>
      <c r="L787" t="s">
        <v>2721</v>
      </c>
      <c r="M787" t="s">
        <v>2722</v>
      </c>
      <c r="N787" t="s">
        <v>6752</v>
      </c>
      <c r="O787" t="s">
        <v>37</v>
      </c>
      <c r="P787" t="s">
        <v>38</v>
      </c>
      <c r="Q787" t="s">
        <v>1060</v>
      </c>
      <c r="R787" t="s">
        <v>2723</v>
      </c>
      <c r="S787" t="s">
        <v>41</v>
      </c>
      <c r="T787" t="s">
        <v>42</v>
      </c>
      <c r="U787" t="s">
        <v>43</v>
      </c>
      <c r="V787" t="s">
        <v>2724</v>
      </c>
      <c r="W787" t="s">
        <v>2809</v>
      </c>
      <c r="X787" t="s">
        <v>2810</v>
      </c>
      <c r="Y787" t="s">
        <v>43</v>
      </c>
      <c r="Z787" t="s">
        <v>2727</v>
      </c>
      <c r="AA787" t="s">
        <v>43</v>
      </c>
      <c r="AB787" t="s">
        <v>2728</v>
      </c>
      <c r="AC787" s="4" t="str">
        <f>VLOOKUP(Table136[[#This Row],[Capacitance]],Values!A$13:B$50,2,0)</f>
        <v>STOCK</v>
      </c>
      <c r="AE787" s="4" t="str">
        <f>CONCATENATE(Table136[[#This Row],[Capacitance]],Table136[[#This Row],[Stock]])</f>
        <v>4.7ÂuF</v>
      </c>
    </row>
    <row r="788" spans="1:31" hidden="1">
      <c r="A788" t="s">
        <v>2715</v>
      </c>
      <c r="B788" t="s">
        <v>2789</v>
      </c>
      <c r="C788" t="s">
        <v>3473</v>
      </c>
      <c r="D788" t="s">
        <v>3474</v>
      </c>
      <c r="E788" t="s">
        <v>2719</v>
      </c>
      <c r="F788" t="s">
        <v>3475</v>
      </c>
      <c r="G788">
        <v>1756</v>
      </c>
      <c r="H788">
        <v>0</v>
      </c>
      <c r="I788">
        <v>0.45</v>
      </c>
      <c r="J788">
        <v>0</v>
      </c>
      <c r="K788">
        <v>1</v>
      </c>
      <c r="L788" t="s">
        <v>2721</v>
      </c>
      <c r="M788" t="s">
        <v>2722</v>
      </c>
      <c r="N788" t="s">
        <v>6752</v>
      </c>
      <c r="O788" t="s">
        <v>37</v>
      </c>
      <c r="P788" t="s">
        <v>83</v>
      </c>
      <c r="Q788" t="s">
        <v>54</v>
      </c>
      <c r="R788" t="s">
        <v>2723</v>
      </c>
      <c r="S788" t="s">
        <v>55</v>
      </c>
      <c r="T788" t="s">
        <v>42</v>
      </c>
      <c r="U788" t="s">
        <v>43</v>
      </c>
      <c r="V788" t="s">
        <v>2724</v>
      </c>
      <c r="W788" t="s">
        <v>2880</v>
      </c>
      <c r="X788" t="s">
        <v>2726</v>
      </c>
      <c r="Y788" t="s">
        <v>43</v>
      </c>
      <c r="Z788" t="s">
        <v>3107</v>
      </c>
      <c r="AA788" t="s">
        <v>43</v>
      </c>
      <c r="AB788" t="s">
        <v>2728</v>
      </c>
      <c r="AC788" s="4" t="str">
        <f>VLOOKUP(Table136[[#This Row],[Capacitance]],Values!A$13:B$50,2,0)</f>
        <v>STOCK</v>
      </c>
      <c r="AE788" s="4" t="str">
        <f>CONCATENATE(Table136[[#This Row],[Capacitance]],Table136[[#This Row],[Stock]])</f>
        <v>4.7ÂuF</v>
      </c>
    </row>
    <row r="789" spans="1:31" hidden="1">
      <c r="A789" t="s">
        <v>2715</v>
      </c>
      <c r="B789" t="s">
        <v>2876</v>
      </c>
      <c r="C789" t="s">
        <v>3494</v>
      </c>
      <c r="D789" t="s">
        <v>3495</v>
      </c>
      <c r="E789" t="s">
        <v>2719</v>
      </c>
      <c r="F789" t="s">
        <v>3475</v>
      </c>
      <c r="G789">
        <v>1946</v>
      </c>
      <c r="H789">
        <v>0</v>
      </c>
      <c r="I789">
        <v>0.46</v>
      </c>
      <c r="J789">
        <v>0</v>
      </c>
      <c r="K789">
        <v>1</v>
      </c>
      <c r="L789" t="s">
        <v>2721</v>
      </c>
      <c r="M789" t="s">
        <v>2722</v>
      </c>
      <c r="N789" t="s">
        <v>6752</v>
      </c>
      <c r="O789" t="s">
        <v>37</v>
      </c>
      <c r="P789" t="s">
        <v>83</v>
      </c>
      <c r="Q789" t="s">
        <v>54</v>
      </c>
      <c r="R789" t="s">
        <v>2723</v>
      </c>
      <c r="S789" t="s">
        <v>55</v>
      </c>
      <c r="T789" t="s">
        <v>42</v>
      </c>
      <c r="U789" t="s">
        <v>43</v>
      </c>
      <c r="V789" t="s">
        <v>2724</v>
      </c>
      <c r="W789" t="s">
        <v>2880</v>
      </c>
      <c r="X789" t="s">
        <v>2726</v>
      </c>
      <c r="Y789" t="s">
        <v>43</v>
      </c>
      <c r="Z789" t="s">
        <v>2727</v>
      </c>
      <c r="AA789" t="s">
        <v>43</v>
      </c>
      <c r="AB789" t="s">
        <v>2728</v>
      </c>
      <c r="AC789" s="4" t="str">
        <f>VLOOKUP(Table136[[#This Row],[Capacitance]],Values!A$13:B$50,2,0)</f>
        <v>STOCK</v>
      </c>
      <c r="AE789" s="4" t="str">
        <f>CONCATENATE(Table136[[#This Row],[Capacitance]],Table136[[#This Row],[Stock]])</f>
        <v>4.7ÂuF</v>
      </c>
    </row>
    <row r="790" spans="1:31" hidden="1">
      <c r="A790" t="s">
        <v>2793</v>
      </c>
      <c r="B790" t="s">
        <v>2789</v>
      </c>
      <c r="C790" t="s">
        <v>4623</v>
      </c>
      <c r="D790" t="s">
        <v>4624</v>
      </c>
      <c r="E790" t="s">
        <v>2719</v>
      </c>
      <c r="F790" t="s">
        <v>3308</v>
      </c>
      <c r="G790">
        <v>0</v>
      </c>
      <c r="H790">
        <v>0</v>
      </c>
      <c r="I790">
        <v>7.9990000000000006E-2</v>
      </c>
      <c r="J790">
        <v>0</v>
      </c>
      <c r="K790">
        <v>2000</v>
      </c>
      <c r="L790" t="s">
        <v>2721</v>
      </c>
      <c r="M790" t="s">
        <v>2722</v>
      </c>
      <c r="N790" t="s">
        <v>6756</v>
      </c>
      <c r="O790" t="s">
        <v>37</v>
      </c>
      <c r="P790" t="s">
        <v>287</v>
      </c>
      <c r="Q790" t="s">
        <v>39</v>
      </c>
      <c r="R790" t="s">
        <v>2723</v>
      </c>
      <c r="S790" t="s">
        <v>41</v>
      </c>
      <c r="T790" t="s">
        <v>42</v>
      </c>
      <c r="U790" t="s">
        <v>43</v>
      </c>
      <c r="V790" t="s">
        <v>2724</v>
      </c>
      <c r="W790" t="s">
        <v>2792</v>
      </c>
      <c r="X790" t="s">
        <v>2726</v>
      </c>
      <c r="Y790" t="s">
        <v>43</v>
      </c>
      <c r="Z790" t="s">
        <v>3107</v>
      </c>
      <c r="AA790" t="s">
        <v>43</v>
      </c>
      <c r="AB790" t="s">
        <v>2728</v>
      </c>
      <c r="AC790" s="4" t="e">
        <f>VLOOKUP(Table136[[#This Row],[Capacitance]],Values!A$13:B$50,2,0)</f>
        <v>#N/A</v>
      </c>
      <c r="AE790" s="4" t="str">
        <f>CONCATENATE(Table136[[#This Row],[Capacitance]],Table136[[#This Row],[Stock]])</f>
        <v>0.022ÂuF</v>
      </c>
    </row>
    <row r="791" spans="1:31" hidden="1">
      <c r="A791" t="s">
        <v>2715</v>
      </c>
      <c r="B791" t="s">
        <v>2876</v>
      </c>
      <c r="C791" t="s">
        <v>3522</v>
      </c>
      <c r="D791" t="s">
        <v>3523</v>
      </c>
      <c r="E791" t="s">
        <v>2719</v>
      </c>
      <c r="F791" t="s">
        <v>3475</v>
      </c>
      <c r="G791">
        <v>1185</v>
      </c>
      <c r="H791">
        <v>0</v>
      </c>
      <c r="I791">
        <v>0.49</v>
      </c>
      <c r="J791">
        <v>0</v>
      </c>
      <c r="K791">
        <v>1</v>
      </c>
      <c r="L791" t="s">
        <v>2721</v>
      </c>
      <c r="M791" t="s">
        <v>2722</v>
      </c>
      <c r="N791" t="s">
        <v>6752</v>
      </c>
      <c r="O791" t="s">
        <v>37</v>
      </c>
      <c r="P791" t="s">
        <v>83</v>
      </c>
      <c r="Q791" t="s">
        <v>39</v>
      </c>
      <c r="R791" t="s">
        <v>2723</v>
      </c>
      <c r="S791" t="s">
        <v>41</v>
      </c>
      <c r="T791" t="s">
        <v>42</v>
      </c>
      <c r="U791" t="s">
        <v>43</v>
      </c>
      <c r="V791" t="s">
        <v>2724</v>
      </c>
      <c r="W791" t="s">
        <v>2880</v>
      </c>
      <c r="X791" t="s">
        <v>2726</v>
      </c>
      <c r="Y791" t="s">
        <v>43</v>
      </c>
      <c r="Z791" t="s">
        <v>2727</v>
      </c>
      <c r="AA791" t="s">
        <v>43</v>
      </c>
      <c r="AB791" t="s">
        <v>2728</v>
      </c>
      <c r="AC791" s="4" t="str">
        <f>VLOOKUP(Table136[[#This Row],[Capacitance]],Values!A$13:B$50,2,0)</f>
        <v>STOCK</v>
      </c>
      <c r="AE791" s="4" t="str">
        <f>CONCATENATE(Table136[[#This Row],[Capacitance]],Table136[[#This Row],[Stock]])</f>
        <v>4.7ÂuF</v>
      </c>
    </row>
    <row r="792" spans="1:31" hidden="1">
      <c r="A792" t="s">
        <v>2715</v>
      </c>
      <c r="B792" t="s">
        <v>43</v>
      </c>
      <c r="C792" t="s">
        <v>4627</v>
      </c>
      <c r="D792" t="s">
        <v>4628</v>
      </c>
      <c r="E792" t="s">
        <v>2719</v>
      </c>
      <c r="F792" t="s">
        <v>3357</v>
      </c>
      <c r="G792">
        <v>0</v>
      </c>
      <c r="H792">
        <v>0</v>
      </c>
      <c r="I792">
        <v>9.6000000000000002E-2</v>
      </c>
      <c r="J792">
        <v>0</v>
      </c>
      <c r="K792">
        <v>2000</v>
      </c>
      <c r="L792" t="s">
        <v>2721</v>
      </c>
      <c r="M792" t="s">
        <v>2722</v>
      </c>
      <c r="N792" t="s">
        <v>6775</v>
      </c>
      <c r="O792" t="s">
        <v>37</v>
      </c>
      <c r="P792" t="s">
        <v>53</v>
      </c>
      <c r="Q792" t="s">
        <v>54</v>
      </c>
      <c r="R792" t="s">
        <v>2723</v>
      </c>
      <c r="S792" t="s">
        <v>55</v>
      </c>
      <c r="T792" t="s">
        <v>42</v>
      </c>
      <c r="U792" t="s">
        <v>43</v>
      </c>
      <c r="V792" t="s">
        <v>2724</v>
      </c>
      <c r="W792" t="s">
        <v>2880</v>
      </c>
      <c r="X792" t="s">
        <v>2726</v>
      </c>
      <c r="Y792" t="s">
        <v>43</v>
      </c>
      <c r="Z792" t="s">
        <v>2727</v>
      </c>
      <c r="AA792" t="s">
        <v>43</v>
      </c>
      <c r="AB792" t="s">
        <v>4629</v>
      </c>
      <c r="AC792" s="4" t="e">
        <f>VLOOKUP(Table136[[#This Row],[Capacitance]],Values!A$13:B$50,2,0)</f>
        <v>#N/A</v>
      </c>
      <c r="AE792" s="4" t="str">
        <f>CONCATENATE(Table136[[#This Row],[Capacitance]],Table136[[#This Row],[Stock]])</f>
        <v>6.8ÂuF</v>
      </c>
    </row>
    <row r="793" spans="1:31" hidden="1">
      <c r="A793" t="s">
        <v>2793</v>
      </c>
      <c r="B793" t="s">
        <v>2789</v>
      </c>
      <c r="C793" t="s">
        <v>4630</v>
      </c>
      <c r="D793" t="s">
        <v>4631</v>
      </c>
      <c r="E793" t="s">
        <v>2719</v>
      </c>
      <c r="F793" t="s">
        <v>3963</v>
      </c>
      <c r="G793">
        <v>0</v>
      </c>
      <c r="H793">
        <v>0</v>
      </c>
      <c r="I793">
        <v>0.10001</v>
      </c>
      <c r="J793">
        <v>0</v>
      </c>
      <c r="K793">
        <v>2000</v>
      </c>
      <c r="L793" t="s">
        <v>2721</v>
      </c>
      <c r="M793" t="s">
        <v>2722</v>
      </c>
      <c r="N793" t="s">
        <v>6754</v>
      </c>
      <c r="O793" t="s">
        <v>37</v>
      </c>
      <c r="P793" t="s">
        <v>178</v>
      </c>
      <c r="Q793" t="s">
        <v>39</v>
      </c>
      <c r="R793" t="s">
        <v>2723</v>
      </c>
      <c r="S793" t="s">
        <v>41</v>
      </c>
      <c r="T793" t="s">
        <v>42</v>
      </c>
      <c r="U793" t="s">
        <v>43</v>
      </c>
      <c r="V793" t="s">
        <v>2724</v>
      </c>
      <c r="W793" t="s">
        <v>2792</v>
      </c>
      <c r="X793" t="s">
        <v>2726</v>
      </c>
      <c r="Y793" t="s">
        <v>43</v>
      </c>
      <c r="Z793" t="s">
        <v>2727</v>
      </c>
      <c r="AA793" t="s">
        <v>43</v>
      </c>
      <c r="AB793" t="s">
        <v>2728</v>
      </c>
      <c r="AC793" s="4" t="e">
        <f>VLOOKUP(Table136[[#This Row],[Capacitance]],Values!A$13:B$50,2,0)</f>
        <v>#N/A</v>
      </c>
      <c r="AE793" s="4" t="str">
        <f>CONCATENATE(Table136[[#This Row],[Capacitance]],Table136[[#This Row],[Stock]])</f>
        <v>0.015ÂuF</v>
      </c>
    </row>
    <row r="794" spans="1:31" hidden="1">
      <c r="A794" t="s">
        <v>2793</v>
      </c>
      <c r="B794" t="s">
        <v>2789</v>
      </c>
      <c r="C794" t="s">
        <v>3075</v>
      </c>
      <c r="D794" t="s">
        <v>3076</v>
      </c>
      <c r="E794" t="s">
        <v>2719</v>
      </c>
      <c r="F794" t="s">
        <v>3077</v>
      </c>
      <c r="G794">
        <v>0</v>
      </c>
      <c r="H794">
        <v>0</v>
      </c>
      <c r="I794">
        <v>0.10001</v>
      </c>
      <c r="J794">
        <v>0</v>
      </c>
      <c r="K794">
        <v>2000</v>
      </c>
      <c r="L794" t="s">
        <v>2721</v>
      </c>
      <c r="M794" t="s">
        <v>2722</v>
      </c>
      <c r="N794" t="s">
        <v>242</v>
      </c>
      <c r="O794" t="s">
        <v>72</v>
      </c>
      <c r="P794" t="s">
        <v>178</v>
      </c>
      <c r="Q794" t="s">
        <v>73</v>
      </c>
      <c r="R794" t="s">
        <v>2723</v>
      </c>
      <c r="S794" t="s">
        <v>41</v>
      </c>
      <c r="T794" t="s">
        <v>42</v>
      </c>
      <c r="U794" t="s">
        <v>43</v>
      </c>
      <c r="V794" t="s">
        <v>2724</v>
      </c>
      <c r="W794" t="s">
        <v>2792</v>
      </c>
      <c r="X794" t="s">
        <v>2726</v>
      </c>
      <c r="Y794" t="s">
        <v>43</v>
      </c>
      <c r="Z794" t="s">
        <v>2727</v>
      </c>
      <c r="AA794" t="s">
        <v>43</v>
      </c>
      <c r="AB794" t="s">
        <v>2728</v>
      </c>
      <c r="AC794" s="4" t="e">
        <f>VLOOKUP(Table136[[#This Row],[Capacitance]],Values!A$13:B$50,2,0)</f>
        <v>#N/A</v>
      </c>
      <c r="AE794" s="4" t="str">
        <f>CONCATENATE(Table136[[#This Row],[Capacitance]],Table136[[#This Row],[Stock]])</f>
        <v>1800pF</v>
      </c>
    </row>
    <row r="795" spans="1:31" hidden="1">
      <c r="A795" t="s">
        <v>2793</v>
      </c>
      <c r="B795" t="s">
        <v>2789</v>
      </c>
      <c r="C795" t="s">
        <v>3078</v>
      </c>
      <c r="D795" t="s">
        <v>3079</v>
      </c>
      <c r="E795" t="s">
        <v>2719</v>
      </c>
      <c r="F795" t="s">
        <v>2912</v>
      </c>
      <c r="G795">
        <v>0</v>
      </c>
      <c r="H795">
        <v>0</v>
      </c>
      <c r="I795">
        <v>0.10001</v>
      </c>
      <c r="J795">
        <v>0</v>
      </c>
      <c r="K795">
        <v>2000</v>
      </c>
      <c r="L795" t="s">
        <v>2721</v>
      </c>
      <c r="M795" t="s">
        <v>2722</v>
      </c>
      <c r="N795" t="s">
        <v>1002</v>
      </c>
      <c r="O795" t="s">
        <v>72</v>
      </c>
      <c r="P795" t="s">
        <v>178</v>
      </c>
      <c r="Q795" t="s">
        <v>73</v>
      </c>
      <c r="R795" t="s">
        <v>2723</v>
      </c>
      <c r="S795" t="s">
        <v>41</v>
      </c>
      <c r="T795" t="s">
        <v>42</v>
      </c>
      <c r="U795" t="s">
        <v>43</v>
      </c>
      <c r="V795" t="s">
        <v>2724</v>
      </c>
      <c r="W795" t="s">
        <v>2792</v>
      </c>
      <c r="X795" t="s">
        <v>2726</v>
      </c>
      <c r="Y795" t="s">
        <v>43</v>
      </c>
      <c r="Z795" t="s">
        <v>2727</v>
      </c>
      <c r="AA795" t="s">
        <v>43</v>
      </c>
      <c r="AB795" t="s">
        <v>2728</v>
      </c>
      <c r="AC795" s="4" t="e">
        <f>VLOOKUP(Table136[[#This Row],[Capacitance]],Values!A$13:B$50,2,0)</f>
        <v>#N/A</v>
      </c>
      <c r="AE795" s="4" t="str">
        <f>CONCATENATE(Table136[[#This Row],[Capacitance]],Table136[[#This Row],[Stock]])</f>
        <v>3900pF</v>
      </c>
    </row>
    <row r="796" spans="1:31" hidden="1">
      <c r="A796" t="s">
        <v>2715</v>
      </c>
      <c r="B796" t="s">
        <v>2806</v>
      </c>
      <c r="C796" t="s">
        <v>3878</v>
      </c>
      <c r="D796" t="s">
        <v>3879</v>
      </c>
      <c r="E796" t="s">
        <v>2719</v>
      </c>
      <c r="F796" t="s">
        <v>3475</v>
      </c>
      <c r="G796">
        <v>2322</v>
      </c>
      <c r="H796">
        <v>0</v>
      </c>
      <c r="I796">
        <v>0.64</v>
      </c>
      <c r="J796">
        <v>0</v>
      </c>
      <c r="K796">
        <v>1</v>
      </c>
      <c r="L796" t="s">
        <v>2721</v>
      </c>
      <c r="M796" t="s">
        <v>2722</v>
      </c>
      <c r="N796" t="s">
        <v>6752</v>
      </c>
      <c r="O796" t="s">
        <v>37</v>
      </c>
      <c r="P796" t="s">
        <v>83</v>
      </c>
      <c r="Q796" t="s">
        <v>39</v>
      </c>
      <c r="R796" t="s">
        <v>2723</v>
      </c>
      <c r="S796" t="s">
        <v>41</v>
      </c>
      <c r="T796" t="s">
        <v>42</v>
      </c>
      <c r="U796" t="s">
        <v>43</v>
      </c>
      <c r="V796" t="s">
        <v>2724</v>
      </c>
      <c r="W796" t="s">
        <v>2809</v>
      </c>
      <c r="X796" t="s">
        <v>2810</v>
      </c>
      <c r="Y796" t="s">
        <v>43</v>
      </c>
      <c r="Z796" t="s">
        <v>3107</v>
      </c>
      <c r="AA796" t="s">
        <v>43</v>
      </c>
      <c r="AB796" t="s">
        <v>2728</v>
      </c>
      <c r="AC796" s="4" t="str">
        <f>VLOOKUP(Table136[[#This Row],[Capacitance]],Values!A$13:B$50,2,0)</f>
        <v>STOCK</v>
      </c>
      <c r="AE796" s="4" t="str">
        <f>CONCATENATE(Table136[[#This Row],[Capacitance]],Table136[[#This Row],[Stock]])</f>
        <v>4.7ÂuF</v>
      </c>
    </row>
    <row r="797" spans="1:31" hidden="1">
      <c r="A797" t="s">
        <v>2715</v>
      </c>
      <c r="B797" t="s">
        <v>2789</v>
      </c>
      <c r="C797" t="s">
        <v>4632</v>
      </c>
      <c r="D797" t="s">
        <v>4633</v>
      </c>
      <c r="E797" t="s">
        <v>2719</v>
      </c>
      <c r="F797" t="s">
        <v>3676</v>
      </c>
      <c r="G797">
        <v>0</v>
      </c>
      <c r="H797">
        <v>0</v>
      </c>
      <c r="I797">
        <v>0.10001</v>
      </c>
      <c r="J797">
        <v>0</v>
      </c>
      <c r="K797">
        <v>2000</v>
      </c>
      <c r="L797" t="s">
        <v>2721</v>
      </c>
      <c r="M797" t="s">
        <v>2722</v>
      </c>
      <c r="N797" t="s">
        <v>6770</v>
      </c>
      <c r="O797" t="s">
        <v>37</v>
      </c>
      <c r="P797" t="s">
        <v>78</v>
      </c>
      <c r="Q797" t="s">
        <v>39</v>
      </c>
      <c r="R797" t="s">
        <v>2723</v>
      </c>
      <c r="S797" t="s">
        <v>41</v>
      </c>
      <c r="T797" t="s">
        <v>42</v>
      </c>
      <c r="U797" t="s">
        <v>43</v>
      </c>
      <c r="V797" t="s">
        <v>2724</v>
      </c>
      <c r="W797" t="s">
        <v>2792</v>
      </c>
      <c r="X797" t="s">
        <v>2726</v>
      </c>
      <c r="Y797" t="s">
        <v>43</v>
      </c>
      <c r="Z797" t="s">
        <v>3107</v>
      </c>
      <c r="AA797" t="s">
        <v>43</v>
      </c>
      <c r="AB797" t="s">
        <v>2728</v>
      </c>
      <c r="AC797" s="4" t="e">
        <f>VLOOKUP(Table136[[#This Row],[Capacitance]],Values!A$13:B$50,2,0)</f>
        <v>#N/A</v>
      </c>
      <c r="AE797" s="4" t="str">
        <f>CONCATENATE(Table136[[#This Row],[Capacitance]],Table136[[#This Row],[Stock]])</f>
        <v>1.5ÂuF</v>
      </c>
    </row>
    <row r="798" spans="1:31" hidden="1">
      <c r="A798" t="s">
        <v>2715</v>
      </c>
      <c r="B798" t="s">
        <v>2789</v>
      </c>
      <c r="C798" t="s">
        <v>4634</v>
      </c>
      <c r="D798" t="s">
        <v>4635</v>
      </c>
      <c r="E798" t="s">
        <v>2719</v>
      </c>
      <c r="F798" t="s">
        <v>3357</v>
      </c>
      <c r="G798">
        <v>0</v>
      </c>
      <c r="H798">
        <v>0</v>
      </c>
      <c r="I798">
        <v>0.10001</v>
      </c>
      <c r="J798">
        <v>0</v>
      </c>
      <c r="K798">
        <v>2000</v>
      </c>
      <c r="L798" t="s">
        <v>2721</v>
      </c>
      <c r="M798" t="s">
        <v>2722</v>
      </c>
      <c r="N798" t="s">
        <v>6775</v>
      </c>
      <c r="O798" t="s">
        <v>37</v>
      </c>
      <c r="P798" t="s">
        <v>53</v>
      </c>
      <c r="Q798" t="s">
        <v>54</v>
      </c>
      <c r="R798" t="s">
        <v>2723</v>
      </c>
      <c r="S798" t="s">
        <v>55</v>
      </c>
      <c r="T798" t="s">
        <v>42</v>
      </c>
      <c r="U798" t="s">
        <v>43</v>
      </c>
      <c r="V798" t="s">
        <v>2724</v>
      </c>
      <c r="W798" t="s">
        <v>2792</v>
      </c>
      <c r="X798" t="s">
        <v>2726</v>
      </c>
      <c r="Y798" t="s">
        <v>43</v>
      </c>
      <c r="Z798" t="s">
        <v>2727</v>
      </c>
      <c r="AA798" t="s">
        <v>43</v>
      </c>
      <c r="AB798" t="s">
        <v>2728</v>
      </c>
      <c r="AC798" s="4" t="e">
        <f>VLOOKUP(Table136[[#This Row],[Capacitance]],Values!A$13:B$50,2,0)</f>
        <v>#N/A</v>
      </c>
      <c r="AE798" s="4" t="str">
        <f>CONCATENATE(Table136[[#This Row],[Capacitance]],Table136[[#This Row],[Stock]])</f>
        <v>6.8ÂuF</v>
      </c>
    </row>
    <row r="799" spans="1:31" hidden="1">
      <c r="A799" t="s">
        <v>2715</v>
      </c>
      <c r="B799" t="s">
        <v>2789</v>
      </c>
      <c r="C799" t="s">
        <v>4636</v>
      </c>
      <c r="D799" t="s">
        <v>4637</v>
      </c>
      <c r="E799" t="s">
        <v>2719</v>
      </c>
      <c r="F799" t="s">
        <v>3943</v>
      </c>
      <c r="G799">
        <v>0</v>
      </c>
      <c r="H799">
        <v>0</v>
      </c>
      <c r="I799">
        <v>0.10557</v>
      </c>
      <c r="J799">
        <v>0</v>
      </c>
      <c r="K799">
        <v>2000</v>
      </c>
      <c r="L799" t="s">
        <v>2721</v>
      </c>
      <c r="M799" t="s">
        <v>2722</v>
      </c>
      <c r="N799" t="s">
        <v>6770</v>
      </c>
      <c r="O799" t="s">
        <v>37</v>
      </c>
      <c r="P799" t="s">
        <v>64</v>
      </c>
      <c r="Q799" t="s">
        <v>54</v>
      </c>
      <c r="R799" t="s">
        <v>2723</v>
      </c>
      <c r="S799" t="s">
        <v>55</v>
      </c>
      <c r="T799" t="s">
        <v>42</v>
      </c>
      <c r="U799" t="s">
        <v>43</v>
      </c>
      <c r="V799" t="s">
        <v>2724</v>
      </c>
      <c r="W799" t="s">
        <v>2792</v>
      </c>
      <c r="X799" t="s">
        <v>2726</v>
      </c>
      <c r="Y799" t="s">
        <v>43</v>
      </c>
      <c r="Z799" t="s">
        <v>3107</v>
      </c>
      <c r="AA799" t="s">
        <v>43</v>
      </c>
      <c r="AB799" t="s">
        <v>2728</v>
      </c>
      <c r="AC799" s="4" t="e">
        <f>VLOOKUP(Table136[[#This Row],[Capacitance]],Values!A$13:B$50,2,0)</f>
        <v>#N/A</v>
      </c>
      <c r="AE799" s="4" t="str">
        <f>CONCATENATE(Table136[[#This Row],[Capacitance]],Table136[[#This Row],[Stock]])</f>
        <v>1.5ÂuF</v>
      </c>
    </row>
    <row r="800" spans="1:31" hidden="1">
      <c r="A800" t="s">
        <v>2715</v>
      </c>
      <c r="B800" t="s">
        <v>2789</v>
      </c>
      <c r="C800" t="s">
        <v>4638</v>
      </c>
      <c r="D800" t="s">
        <v>4639</v>
      </c>
      <c r="E800" t="s">
        <v>2719</v>
      </c>
      <c r="F800" t="s">
        <v>3357</v>
      </c>
      <c r="G800">
        <v>0</v>
      </c>
      <c r="H800">
        <v>0</v>
      </c>
      <c r="I800">
        <v>0.10557</v>
      </c>
      <c r="J800">
        <v>0</v>
      </c>
      <c r="K800">
        <v>2000</v>
      </c>
      <c r="L800" t="s">
        <v>2721</v>
      </c>
      <c r="M800" t="s">
        <v>2722</v>
      </c>
      <c r="N800" t="s">
        <v>6775</v>
      </c>
      <c r="O800" t="s">
        <v>37</v>
      </c>
      <c r="P800" t="s">
        <v>53</v>
      </c>
      <c r="Q800" t="s">
        <v>54</v>
      </c>
      <c r="R800" t="s">
        <v>2723</v>
      </c>
      <c r="S800" t="s">
        <v>55</v>
      </c>
      <c r="T800" t="s">
        <v>42</v>
      </c>
      <c r="U800" t="s">
        <v>43</v>
      </c>
      <c r="V800" t="s">
        <v>2724</v>
      </c>
      <c r="W800" t="s">
        <v>2792</v>
      </c>
      <c r="X800" t="s">
        <v>2726</v>
      </c>
      <c r="Y800" t="s">
        <v>43</v>
      </c>
      <c r="Z800" t="s">
        <v>3107</v>
      </c>
      <c r="AA800" t="s">
        <v>43</v>
      </c>
      <c r="AB800" t="s">
        <v>2728</v>
      </c>
      <c r="AC800" s="4" t="e">
        <f>VLOOKUP(Table136[[#This Row],[Capacitance]],Values!A$13:B$50,2,0)</f>
        <v>#N/A</v>
      </c>
      <c r="AE800" s="4" t="str">
        <f>CONCATENATE(Table136[[#This Row],[Capacitance]],Table136[[#This Row],[Stock]])</f>
        <v>6.8ÂuF</v>
      </c>
    </row>
    <row r="801" spans="1:31" hidden="1">
      <c r="A801" t="s">
        <v>2715</v>
      </c>
      <c r="B801" t="s">
        <v>2806</v>
      </c>
      <c r="C801" t="s">
        <v>3880</v>
      </c>
      <c r="D801" t="s">
        <v>3881</v>
      </c>
      <c r="E801" t="s">
        <v>2719</v>
      </c>
      <c r="F801" t="s">
        <v>3475</v>
      </c>
      <c r="G801">
        <v>2189</v>
      </c>
      <c r="H801">
        <v>0</v>
      </c>
      <c r="I801">
        <v>0.64</v>
      </c>
      <c r="J801">
        <v>0</v>
      </c>
      <c r="K801">
        <v>1</v>
      </c>
      <c r="L801" t="s">
        <v>2721</v>
      </c>
      <c r="M801" t="s">
        <v>2722</v>
      </c>
      <c r="N801" t="s">
        <v>6752</v>
      </c>
      <c r="O801" t="s">
        <v>37</v>
      </c>
      <c r="P801" t="s">
        <v>83</v>
      </c>
      <c r="Q801" t="s">
        <v>39</v>
      </c>
      <c r="R801" t="s">
        <v>2723</v>
      </c>
      <c r="S801" t="s">
        <v>41</v>
      </c>
      <c r="T801" t="s">
        <v>42</v>
      </c>
      <c r="U801" t="s">
        <v>43</v>
      </c>
      <c r="V801" t="s">
        <v>2724</v>
      </c>
      <c r="W801" t="s">
        <v>2809</v>
      </c>
      <c r="X801" t="s">
        <v>2810</v>
      </c>
      <c r="Y801" t="s">
        <v>43</v>
      </c>
      <c r="Z801" t="s">
        <v>2727</v>
      </c>
      <c r="AA801" t="s">
        <v>43</v>
      </c>
      <c r="AB801" t="s">
        <v>2728</v>
      </c>
      <c r="AC801" s="4" t="str">
        <f>VLOOKUP(Table136[[#This Row],[Capacitance]],Values!A$13:B$50,2,0)</f>
        <v>STOCK</v>
      </c>
      <c r="AE801" s="4" t="str">
        <f>CONCATENATE(Table136[[#This Row],[Capacitance]],Table136[[#This Row],[Stock]])</f>
        <v>4.7ÂuF</v>
      </c>
    </row>
    <row r="802" spans="1:31" hidden="1">
      <c r="A802" t="s">
        <v>2715</v>
      </c>
      <c r="B802" t="s">
        <v>3135</v>
      </c>
      <c r="C802" t="s">
        <v>3914</v>
      </c>
      <c r="D802" t="s">
        <v>3915</v>
      </c>
      <c r="E802" t="s">
        <v>2719</v>
      </c>
      <c r="F802" t="s">
        <v>3475</v>
      </c>
      <c r="G802">
        <v>1167</v>
      </c>
      <c r="H802">
        <v>0</v>
      </c>
      <c r="I802">
        <v>1.45</v>
      </c>
      <c r="J802">
        <v>0</v>
      </c>
      <c r="K802">
        <v>1</v>
      </c>
      <c r="L802" t="s">
        <v>2721</v>
      </c>
      <c r="M802" t="s">
        <v>2722</v>
      </c>
      <c r="N802" t="s">
        <v>6752</v>
      </c>
      <c r="O802" t="s">
        <v>37</v>
      </c>
      <c r="P802" t="s">
        <v>83</v>
      </c>
      <c r="Q802" t="s">
        <v>39</v>
      </c>
      <c r="R802" t="s">
        <v>2723</v>
      </c>
      <c r="S802" t="s">
        <v>41</v>
      </c>
      <c r="T802" t="s">
        <v>42</v>
      </c>
      <c r="U802" t="s">
        <v>43</v>
      </c>
      <c r="V802" t="s">
        <v>2724</v>
      </c>
      <c r="W802" t="s">
        <v>3139</v>
      </c>
      <c r="X802" t="s">
        <v>3140</v>
      </c>
      <c r="Y802" t="s">
        <v>43</v>
      </c>
      <c r="Z802" t="s">
        <v>3107</v>
      </c>
      <c r="AA802" t="s">
        <v>43</v>
      </c>
      <c r="AB802" t="s">
        <v>2728</v>
      </c>
      <c r="AC802" s="4" t="str">
        <f>VLOOKUP(Table136[[#This Row],[Capacitance]],Values!A$13:B$50,2,0)</f>
        <v>STOCK</v>
      </c>
      <c r="AE802" s="4" t="str">
        <f>CONCATENATE(Table136[[#This Row],[Capacitance]],Table136[[#This Row],[Stock]])</f>
        <v>4.7ÂuF</v>
      </c>
    </row>
    <row r="803" spans="1:31" hidden="1">
      <c r="A803" t="s">
        <v>2715</v>
      </c>
      <c r="B803" t="s">
        <v>2794</v>
      </c>
      <c r="C803" t="s">
        <v>4057</v>
      </c>
      <c r="D803" t="s">
        <v>4058</v>
      </c>
      <c r="E803" t="s">
        <v>2719</v>
      </c>
      <c r="F803" t="s">
        <v>3475</v>
      </c>
      <c r="G803">
        <v>1797</v>
      </c>
      <c r="H803">
        <v>0</v>
      </c>
      <c r="I803">
        <v>0.64</v>
      </c>
      <c r="J803">
        <v>0</v>
      </c>
      <c r="K803">
        <v>1</v>
      </c>
      <c r="L803" t="s">
        <v>2721</v>
      </c>
      <c r="M803" t="s">
        <v>2722</v>
      </c>
      <c r="N803" t="s">
        <v>6752</v>
      </c>
      <c r="O803" t="s">
        <v>37</v>
      </c>
      <c r="P803" t="s">
        <v>83</v>
      </c>
      <c r="Q803" t="s">
        <v>54</v>
      </c>
      <c r="R803" t="s">
        <v>2723</v>
      </c>
      <c r="S803" t="s">
        <v>55</v>
      </c>
      <c r="T803" t="s">
        <v>42</v>
      </c>
      <c r="U803" t="s">
        <v>43</v>
      </c>
      <c r="V803" t="s">
        <v>2724</v>
      </c>
      <c r="W803" t="s">
        <v>2798</v>
      </c>
      <c r="X803" t="s">
        <v>2799</v>
      </c>
      <c r="Y803" t="s">
        <v>43</v>
      </c>
      <c r="Z803" t="s">
        <v>2727</v>
      </c>
      <c r="AA803" t="s">
        <v>43</v>
      </c>
      <c r="AB803" t="s">
        <v>2728</v>
      </c>
      <c r="AC803" s="4" t="str">
        <f>VLOOKUP(Table136[[#This Row],[Capacitance]],Values!A$13:B$50,2,0)</f>
        <v>STOCK</v>
      </c>
      <c r="AE803" s="4" t="str">
        <f>CONCATENATE(Table136[[#This Row],[Capacitance]],Table136[[#This Row],[Stock]])</f>
        <v>4.7ÂuF</v>
      </c>
    </row>
    <row r="804" spans="1:31" hidden="1">
      <c r="A804" t="s">
        <v>2793</v>
      </c>
      <c r="B804" t="s">
        <v>2794</v>
      </c>
      <c r="C804" t="s">
        <v>4649</v>
      </c>
      <c r="D804" t="s">
        <v>4650</v>
      </c>
      <c r="E804" t="s">
        <v>2719</v>
      </c>
      <c r="F804" t="s">
        <v>4651</v>
      </c>
      <c r="G804">
        <v>0</v>
      </c>
      <c r="H804">
        <v>0</v>
      </c>
      <c r="I804">
        <v>0.12001000000000001</v>
      </c>
      <c r="J804">
        <v>0</v>
      </c>
      <c r="K804">
        <v>2000</v>
      </c>
      <c r="L804" t="s">
        <v>2721</v>
      </c>
      <c r="M804" t="s">
        <v>2722</v>
      </c>
      <c r="N804" t="s">
        <v>95</v>
      </c>
      <c r="O804" t="s">
        <v>72</v>
      </c>
      <c r="P804" t="s">
        <v>287</v>
      </c>
      <c r="Q804" t="s">
        <v>73</v>
      </c>
      <c r="R804" t="s">
        <v>2723</v>
      </c>
      <c r="S804" t="s">
        <v>41</v>
      </c>
      <c r="T804" t="s">
        <v>42</v>
      </c>
      <c r="U804" t="s">
        <v>43</v>
      </c>
      <c r="V804" t="s">
        <v>2724</v>
      </c>
      <c r="W804" t="s">
        <v>2798</v>
      </c>
      <c r="X804" t="s">
        <v>2799</v>
      </c>
      <c r="Y804" t="s">
        <v>43</v>
      </c>
      <c r="Z804" t="s">
        <v>3107</v>
      </c>
      <c r="AA804" t="s">
        <v>43</v>
      </c>
      <c r="AB804" t="s">
        <v>2728</v>
      </c>
      <c r="AC804" s="4" t="e">
        <f>VLOOKUP(Table136[[#This Row],[Capacitance]],Values!A$13:B$50,2,0)</f>
        <v>#N/A</v>
      </c>
      <c r="AE804" s="4" t="str">
        <f>CONCATENATE(Table136[[#This Row],[Capacitance]],Table136[[#This Row],[Stock]])</f>
        <v>6800pF</v>
      </c>
    </row>
    <row r="805" spans="1:31" hidden="1">
      <c r="A805" t="s">
        <v>2715</v>
      </c>
      <c r="B805" t="s">
        <v>2794</v>
      </c>
      <c r="C805" t="s">
        <v>4061</v>
      </c>
      <c r="D805" t="s">
        <v>4062</v>
      </c>
      <c r="E805" t="s">
        <v>2719</v>
      </c>
      <c r="F805" t="s">
        <v>3475</v>
      </c>
      <c r="G805">
        <v>1146</v>
      </c>
      <c r="H805">
        <v>0</v>
      </c>
      <c r="I805">
        <v>0.64</v>
      </c>
      <c r="J805">
        <v>0</v>
      </c>
      <c r="K805">
        <v>1</v>
      </c>
      <c r="L805" t="s">
        <v>2721</v>
      </c>
      <c r="M805" t="s">
        <v>2722</v>
      </c>
      <c r="N805" t="s">
        <v>6752</v>
      </c>
      <c r="O805" t="s">
        <v>37</v>
      </c>
      <c r="P805" t="s">
        <v>83</v>
      </c>
      <c r="Q805" t="s">
        <v>54</v>
      </c>
      <c r="R805" t="s">
        <v>2723</v>
      </c>
      <c r="S805" t="s">
        <v>55</v>
      </c>
      <c r="T805" t="s">
        <v>42</v>
      </c>
      <c r="U805" t="s">
        <v>43</v>
      </c>
      <c r="V805" t="s">
        <v>2724</v>
      </c>
      <c r="W805" t="s">
        <v>2798</v>
      </c>
      <c r="X805" t="s">
        <v>2799</v>
      </c>
      <c r="Y805" t="s">
        <v>43</v>
      </c>
      <c r="Z805" t="s">
        <v>3107</v>
      </c>
      <c r="AA805" t="s">
        <v>43</v>
      </c>
      <c r="AB805" t="s">
        <v>2728</v>
      </c>
      <c r="AC805" s="4" t="str">
        <f>VLOOKUP(Table136[[#This Row],[Capacitance]],Values!A$13:B$50,2,0)</f>
        <v>STOCK</v>
      </c>
      <c r="AE805" s="4" t="str">
        <f>CONCATENATE(Table136[[#This Row],[Capacitance]],Table136[[#This Row],[Stock]])</f>
        <v>4.7ÂuF</v>
      </c>
    </row>
    <row r="806" spans="1:31" hidden="1">
      <c r="A806" t="s">
        <v>2715</v>
      </c>
      <c r="B806" t="s">
        <v>2794</v>
      </c>
      <c r="C806" t="s">
        <v>4655</v>
      </c>
      <c r="D806" t="s">
        <v>4656</v>
      </c>
      <c r="E806" t="s">
        <v>2719</v>
      </c>
      <c r="F806" t="s">
        <v>3971</v>
      </c>
      <c r="G806">
        <v>0</v>
      </c>
      <c r="H806">
        <v>0</v>
      </c>
      <c r="I806">
        <v>0.12667999999999999</v>
      </c>
      <c r="J806">
        <v>0</v>
      </c>
      <c r="K806">
        <v>2000</v>
      </c>
      <c r="L806" t="s">
        <v>2721</v>
      </c>
      <c r="M806" t="s">
        <v>2722</v>
      </c>
      <c r="N806" t="s">
        <v>6768</v>
      </c>
      <c r="O806" t="s">
        <v>37</v>
      </c>
      <c r="P806" t="s">
        <v>83</v>
      </c>
      <c r="Q806" t="s">
        <v>39</v>
      </c>
      <c r="R806" t="s">
        <v>2723</v>
      </c>
      <c r="S806" t="s">
        <v>41</v>
      </c>
      <c r="T806" t="s">
        <v>42</v>
      </c>
      <c r="U806" t="s">
        <v>43</v>
      </c>
      <c r="V806" t="s">
        <v>2724</v>
      </c>
      <c r="W806" t="s">
        <v>2798</v>
      </c>
      <c r="X806" t="s">
        <v>2799</v>
      </c>
      <c r="Y806" t="s">
        <v>43</v>
      </c>
      <c r="Z806" t="s">
        <v>2727</v>
      </c>
      <c r="AA806" t="s">
        <v>43</v>
      </c>
      <c r="AB806" t="s">
        <v>2728</v>
      </c>
      <c r="AC806" s="4" t="e">
        <f>VLOOKUP(Table136[[#This Row],[Capacitance]],Values!A$13:B$50,2,0)</f>
        <v>#N/A</v>
      </c>
      <c r="AE806" s="4" t="str">
        <f>CONCATENATE(Table136[[#This Row],[Capacitance]],Table136[[#This Row],[Stock]])</f>
        <v>0.68ÂuF</v>
      </c>
    </row>
    <row r="807" spans="1:31" hidden="1">
      <c r="A807" t="s">
        <v>2715</v>
      </c>
      <c r="B807" t="s">
        <v>2806</v>
      </c>
      <c r="C807" t="s">
        <v>4162</v>
      </c>
      <c r="D807" t="s">
        <v>4163</v>
      </c>
      <c r="E807" t="s">
        <v>2719</v>
      </c>
      <c r="F807" t="s">
        <v>3475</v>
      </c>
      <c r="G807">
        <v>1980</v>
      </c>
      <c r="H807">
        <v>0</v>
      </c>
      <c r="I807">
        <v>0.79</v>
      </c>
      <c r="J807">
        <v>0</v>
      </c>
      <c r="K807">
        <v>1</v>
      </c>
      <c r="L807" t="s">
        <v>2721</v>
      </c>
      <c r="M807" t="s">
        <v>2722</v>
      </c>
      <c r="N807" t="s">
        <v>6752</v>
      </c>
      <c r="O807" t="s">
        <v>37</v>
      </c>
      <c r="P807" t="s">
        <v>83</v>
      </c>
      <c r="Q807" t="s">
        <v>54</v>
      </c>
      <c r="R807" t="s">
        <v>2723</v>
      </c>
      <c r="S807" t="s">
        <v>55</v>
      </c>
      <c r="T807" t="s">
        <v>42</v>
      </c>
      <c r="U807" t="s">
        <v>43</v>
      </c>
      <c r="V807" t="s">
        <v>2724</v>
      </c>
      <c r="W807" t="s">
        <v>2809</v>
      </c>
      <c r="X807" t="s">
        <v>2810</v>
      </c>
      <c r="Y807" t="s">
        <v>43</v>
      </c>
      <c r="Z807" t="s">
        <v>3107</v>
      </c>
      <c r="AA807" t="s">
        <v>43</v>
      </c>
      <c r="AB807" t="s">
        <v>2728</v>
      </c>
      <c r="AC807" s="4" t="str">
        <f>VLOOKUP(Table136[[#This Row],[Capacitance]],Values!A$13:B$50,2,0)</f>
        <v>STOCK</v>
      </c>
      <c r="AE807" s="4" t="str">
        <f>CONCATENATE(Table136[[#This Row],[Capacitance]],Table136[[#This Row],[Stock]])</f>
        <v>4.7ÂuF</v>
      </c>
    </row>
    <row r="808" spans="1:31" hidden="1">
      <c r="A808" t="s">
        <v>2715</v>
      </c>
      <c r="B808" t="s">
        <v>2794</v>
      </c>
      <c r="C808" t="s">
        <v>3082</v>
      </c>
      <c r="D808" t="s">
        <v>3083</v>
      </c>
      <c r="E808" t="s">
        <v>2719</v>
      </c>
      <c r="F808" t="s">
        <v>2909</v>
      </c>
      <c r="G808">
        <v>0</v>
      </c>
      <c r="H808">
        <v>0</v>
      </c>
      <c r="I808">
        <v>0.14223</v>
      </c>
      <c r="J808">
        <v>0</v>
      </c>
      <c r="K808">
        <v>2000</v>
      </c>
      <c r="L808" t="s">
        <v>2721</v>
      </c>
      <c r="M808" t="s">
        <v>2722</v>
      </c>
      <c r="N808" t="s">
        <v>6754</v>
      </c>
      <c r="O808" t="s">
        <v>72</v>
      </c>
      <c r="P808" t="s">
        <v>38</v>
      </c>
      <c r="Q808" t="s">
        <v>73</v>
      </c>
      <c r="R808" t="s">
        <v>2723</v>
      </c>
      <c r="S808" t="s">
        <v>41</v>
      </c>
      <c r="T808" t="s">
        <v>42</v>
      </c>
      <c r="U808" t="s">
        <v>43</v>
      </c>
      <c r="V808" t="s">
        <v>2724</v>
      </c>
      <c r="W808" t="s">
        <v>2798</v>
      </c>
      <c r="X808" t="s">
        <v>2799</v>
      </c>
      <c r="Y808" t="s">
        <v>43</v>
      </c>
      <c r="Z808" t="s">
        <v>2727</v>
      </c>
      <c r="AA808" t="s">
        <v>43</v>
      </c>
      <c r="AB808" t="s">
        <v>2728</v>
      </c>
      <c r="AC808" s="4" t="e">
        <f>VLOOKUP(Table136[[#This Row],[Capacitance]],Values!A$13:B$50,2,0)</f>
        <v>#N/A</v>
      </c>
      <c r="AE808" s="4" t="str">
        <f>CONCATENATE(Table136[[#This Row],[Capacitance]],Table136[[#This Row],[Stock]])</f>
        <v>0.015ÂuF</v>
      </c>
    </row>
    <row r="809" spans="1:31" hidden="1">
      <c r="A809" t="s">
        <v>2715</v>
      </c>
      <c r="B809" t="s">
        <v>2794</v>
      </c>
      <c r="C809" t="s">
        <v>4660</v>
      </c>
      <c r="D809" t="s">
        <v>4661</v>
      </c>
      <c r="E809" t="s">
        <v>2719</v>
      </c>
      <c r="F809" t="s">
        <v>3789</v>
      </c>
      <c r="G809">
        <v>0</v>
      </c>
      <c r="H809">
        <v>0</v>
      </c>
      <c r="I809">
        <v>0.17</v>
      </c>
      <c r="J809">
        <v>0</v>
      </c>
      <c r="K809">
        <v>2000</v>
      </c>
      <c r="L809" t="s">
        <v>2721</v>
      </c>
      <c r="M809" t="s">
        <v>2722</v>
      </c>
      <c r="N809" t="s">
        <v>6775</v>
      </c>
      <c r="O809" t="s">
        <v>37</v>
      </c>
      <c r="P809" t="s">
        <v>64</v>
      </c>
      <c r="Q809" t="s">
        <v>54</v>
      </c>
      <c r="R809" t="s">
        <v>2723</v>
      </c>
      <c r="S809" t="s">
        <v>55</v>
      </c>
      <c r="T809" t="s">
        <v>42</v>
      </c>
      <c r="U809" t="s">
        <v>43</v>
      </c>
      <c r="V809" t="s">
        <v>2724</v>
      </c>
      <c r="W809" t="s">
        <v>2798</v>
      </c>
      <c r="X809" t="s">
        <v>2799</v>
      </c>
      <c r="Y809" t="s">
        <v>43</v>
      </c>
      <c r="Z809" t="s">
        <v>3107</v>
      </c>
      <c r="AA809" t="s">
        <v>43</v>
      </c>
      <c r="AB809" t="s">
        <v>2728</v>
      </c>
      <c r="AC809" s="4" t="e">
        <f>VLOOKUP(Table136[[#This Row],[Capacitance]],Values!A$13:B$50,2,0)</f>
        <v>#N/A</v>
      </c>
      <c r="AE809" s="4" t="str">
        <f>CONCATENATE(Table136[[#This Row],[Capacitance]],Table136[[#This Row],[Stock]])</f>
        <v>6.8ÂuF</v>
      </c>
    </row>
    <row r="810" spans="1:31" hidden="1">
      <c r="A810" t="s">
        <v>2715</v>
      </c>
      <c r="B810" t="s">
        <v>2794</v>
      </c>
      <c r="C810" t="s">
        <v>4662</v>
      </c>
      <c r="D810" t="s">
        <v>4663</v>
      </c>
      <c r="E810" t="s">
        <v>2719</v>
      </c>
      <c r="F810" t="s">
        <v>3789</v>
      </c>
      <c r="G810">
        <v>0</v>
      </c>
      <c r="H810">
        <v>0</v>
      </c>
      <c r="I810">
        <v>0.17</v>
      </c>
      <c r="J810">
        <v>0</v>
      </c>
      <c r="K810">
        <v>2000</v>
      </c>
      <c r="L810" t="s">
        <v>2721</v>
      </c>
      <c r="M810" t="s">
        <v>2722</v>
      </c>
      <c r="N810" t="s">
        <v>6775</v>
      </c>
      <c r="O810" t="s">
        <v>37</v>
      </c>
      <c r="P810" t="s">
        <v>64</v>
      </c>
      <c r="Q810" t="s">
        <v>54</v>
      </c>
      <c r="R810" t="s">
        <v>2723</v>
      </c>
      <c r="S810" t="s">
        <v>55</v>
      </c>
      <c r="T810" t="s">
        <v>42</v>
      </c>
      <c r="U810" t="s">
        <v>43</v>
      </c>
      <c r="V810" t="s">
        <v>2724</v>
      </c>
      <c r="W810" t="s">
        <v>2798</v>
      </c>
      <c r="X810" t="s">
        <v>2799</v>
      </c>
      <c r="Y810" t="s">
        <v>43</v>
      </c>
      <c r="Z810" t="s">
        <v>2727</v>
      </c>
      <c r="AA810" t="s">
        <v>43</v>
      </c>
      <c r="AB810" t="s">
        <v>2728</v>
      </c>
      <c r="AC810" s="4" t="e">
        <f>VLOOKUP(Table136[[#This Row],[Capacitance]],Values!A$13:B$50,2,0)</f>
        <v>#N/A</v>
      </c>
      <c r="AE810" s="4" t="str">
        <f>CONCATENATE(Table136[[#This Row],[Capacitance]],Table136[[#This Row],[Stock]])</f>
        <v>6.8ÂuF</v>
      </c>
    </row>
    <row r="811" spans="1:31" hidden="1">
      <c r="A811" t="s">
        <v>2715</v>
      </c>
      <c r="B811" t="s">
        <v>2806</v>
      </c>
      <c r="C811" t="s">
        <v>4166</v>
      </c>
      <c r="D811" t="s">
        <v>4167</v>
      </c>
      <c r="E811" t="s">
        <v>2719</v>
      </c>
      <c r="F811" t="s">
        <v>3475</v>
      </c>
      <c r="G811">
        <v>1902</v>
      </c>
      <c r="H811">
        <v>0</v>
      </c>
      <c r="I811">
        <v>0.79</v>
      </c>
      <c r="J811">
        <v>0</v>
      </c>
      <c r="K811">
        <v>1</v>
      </c>
      <c r="L811" t="s">
        <v>2721</v>
      </c>
      <c r="M811" t="s">
        <v>2722</v>
      </c>
      <c r="N811" t="s">
        <v>6752</v>
      </c>
      <c r="O811" t="s">
        <v>37</v>
      </c>
      <c r="P811" t="s">
        <v>83</v>
      </c>
      <c r="Q811" t="s">
        <v>54</v>
      </c>
      <c r="R811" t="s">
        <v>2723</v>
      </c>
      <c r="S811" t="s">
        <v>55</v>
      </c>
      <c r="T811" t="s">
        <v>42</v>
      </c>
      <c r="U811" t="s">
        <v>43</v>
      </c>
      <c r="V811" t="s">
        <v>2724</v>
      </c>
      <c r="W811" t="s">
        <v>2809</v>
      </c>
      <c r="X811" t="s">
        <v>2810</v>
      </c>
      <c r="Y811" t="s">
        <v>43</v>
      </c>
      <c r="Z811" t="s">
        <v>2727</v>
      </c>
      <c r="AA811" t="s">
        <v>43</v>
      </c>
      <c r="AB811" t="s">
        <v>2728</v>
      </c>
      <c r="AC811" s="4" t="str">
        <f>VLOOKUP(Table136[[#This Row],[Capacitance]],Values!A$13:B$50,2,0)</f>
        <v>STOCK</v>
      </c>
      <c r="AE811" s="4" t="str">
        <f>CONCATENATE(Table136[[#This Row],[Capacitance]],Table136[[#This Row],[Stock]])</f>
        <v>4.7ÂuF</v>
      </c>
    </row>
    <row r="812" spans="1:31" hidden="1">
      <c r="A812" t="s">
        <v>2715</v>
      </c>
      <c r="B812" t="s">
        <v>2794</v>
      </c>
      <c r="C812" t="s">
        <v>4257</v>
      </c>
      <c r="D812" t="s">
        <v>4258</v>
      </c>
      <c r="E812" t="s">
        <v>2719</v>
      </c>
      <c r="F812" t="s">
        <v>3475</v>
      </c>
      <c r="G812">
        <v>687</v>
      </c>
      <c r="H812">
        <v>0</v>
      </c>
      <c r="I812">
        <v>0.52</v>
      </c>
      <c r="J812">
        <v>0</v>
      </c>
      <c r="K812">
        <v>1</v>
      </c>
      <c r="L812" t="s">
        <v>2721</v>
      </c>
      <c r="M812" t="s">
        <v>2722</v>
      </c>
      <c r="N812" t="s">
        <v>6752</v>
      </c>
      <c r="O812" t="s">
        <v>37</v>
      </c>
      <c r="P812" t="s">
        <v>83</v>
      </c>
      <c r="Q812" t="s">
        <v>39</v>
      </c>
      <c r="R812" t="s">
        <v>2723</v>
      </c>
      <c r="S812" t="s">
        <v>41</v>
      </c>
      <c r="T812" t="s">
        <v>42</v>
      </c>
      <c r="U812" t="s">
        <v>43</v>
      </c>
      <c r="V812" t="s">
        <v>2724</v>
      </c>
      <c r="W812" t="s">
        <v>2798</v>
      </c>
      <c r="X812" t="s">
        <v>2799</v>
      </c>
      <c r="Y812" t="s">
        <v>43</v>
      </c>
      <c r="Z812" t="s">
        <v>2727</v>
      </c>
      <c r="AA812" t="s">
        <v>43</v>
      </c>
      <c r="AB812" t="s">
        <v>2728</v>
      </c>
      <c r="AC812" s="4" t="str">
        <f>VLOOKUP(Table136[[#This Row],[Capacitance]],Values!A$13:B$50,2,0)</f>
        <v>STOCK</v>
      </c>
      <c r="AE812" s="4" t="str">
        <f>CONCATENATE(Table136[[#This Row],[Capacitance]],Table136[[#This Row],[Stock]])</f>
        <v>4.7ÂuF</v>
      </c>
    </row>
    <row r="813" spans="1:31" hidden="1">
      <c r="A813" t="s">
        <v>2715</v>
      </c>
      <c r="B813" t="s">
        <v>2794</v>
      </c>
      <c r="C813" t="s">
        <v>4669</v>
      </c>
      <c r="D813" t="s">
        <v>4670</v>
      </c>
      <c r="E813" t="s">
        <v>2719</v>
      </c>
      <c r="F813" t="s">
        <v>3357</v>
      </c>
      <c r="G813">
        <v>0</v>
      </c>
      <c r="H813">
        <v>0</v>
      </c>
      <c r="I813">
        <v>0.18889</v>
      </c>
      <c r="J813">
        <v>0</v>
      </c>
      <c r="K813">
        <v>2000</v>
      </c>
      <c r="L813" t="s">
        <v>2721</v>
      </c>
      <c r="M813" t="s">
        <v>2722</v>
      </c>
      <c r="N813" t="s">
        <v>6775</v>
      </c>
      <c r="O813" t="s">
        <v>37</v>
      </c>
      <c r="P813" t="s">
        <v>53</v>
      </c>
      <c r="Q813" t="s">
        <v>54</v>
      </c>
      <c r="R813" t="s">
        <v>2723</v>
      </c>
      <c r="S813" t="s">
        <v>55</v>
      </c>
      <c r="T813" t="s">
        <v>42</v>
      </c>
      <c r="U813" t="s">
        <v>43</v>
      </c>
      <c r="V813" t="s">
        <v>2724</v>
      </c>
      <c r="W813" t="s">
        <v>2798</v>
      </c>
      <c r="X813" t="s">
        <v>2799</v>
      </c>
      <c r="Y813" t="s">
        <v>43</v>
      </c>
      <c r="Z813" t="s">
        <v>3107</v>
      </c>
      <c r="AA813" t="s">
        <v>43</v>
      </c>
      <c r="AB813" t="s">
        <v>2728</v>
      </c>
      <c r="AC813" s="4" t="e">
        <f>VLOOKUP(Table136[[#This Row],[Capacitance]],Values!A$13:B$50,2,0)</f>
        <v>#N/A</v>
      </c>
      <c r="AE813" s="4" t="str">
        <f>CONCATENATE(Table136[[#This Row],[Capacitance]],Table136[[#This Row],[Stock]])</f>
        <v>6.8ÂuF</v>
      </c>
    </row>
    <row r="814" spans="1:31" hidden="1">
      <c r="A814" t="s">
        <v>2715</v>
      </c>
      <c r="B814" t="s">
        <v>2794</v>
      </c>
      <c r="C814" t="s">
        <v>4671</v>
      </c>
      <c r="D814" t="s">
        <v>4672</v>
      </c>
      <c r="E814" t="s">
        <v>2719</v>
      </c>
      <c r="F814" t="s">
        <v>3357</v>
      </c>
      <c r="G814">
        <v>0</v>
      </c>
      <c r="H814">
        <v>0</v>
      </c>
      <c r="I814">
        <v>0.18889</v>
      </c>
      <c r="J814">
        <v>0</v>
      </c>
      <c r="K814">
        <v>2000</v>
      </c>
      <c r="L814" t="s">
        <v>2721</v>
      </c>
      <c r="M814" t="s">
        <v>2722</v>
      </c>
      <c r="N814" t="s">
        <v>6775</v>
      </c>
      <c r="O814" t="s">
        <v>37</v>
      </c>
      <c r="P814" t="s">
        <v>53</v>
      </c>
      <c r="Q814" t="s">
        <v>54</v>
      </c>
      <c r="R814" t="s">
        <v>2723</v>
      </c>
      <c r="S814" t="s">
        <v>55</v>
      </c>
      <c r="T814" t="s">
        <v>42</v>
      </c>
      <c r="U814" t="s">
        <v>43</v>
      </c>
      <c r="V814" t="s">
        <v>2724</v>
      </c>
      <c r="W814" t="s">
        <v>2798</v>
      </c>
      <c r="X814" t="s">
        <v>2799</v>
      </c>
      <c r="Y814" t="s">
        <v>43</v>
      </c>
      <c r="Z814" t="s">
        <v>2727</v>
      </c>
      <c r="AA814" t="s">
        <v>43</v>
      </c>
      <c r="AB814" t="s">
        <v>2728</v>
      </c>
      <c r="AC814" s="4" t="e">
        <f>VLOOKUP(Table136[[#This Row],[Capacitance]],Values!A$13:B$50,2,0)</f>
        <v>#N/A</v>
      </c>
      <c r="AE814" s="4" t="str">
        <f>CONCATENATE(Table136[[#This Row],[Capacitance]],Table136[[#This Row],[Stock]])</f>
        <v>6.8ÂuF</v>
      </c>
    </row>
    <row r="815" spans="1:31" hidden="1">
      <c r="A815" t="s">
        <v>2715</v>
      </c>
      <c r="B815" t="s">
        <v>2794</v>
      </c>
      <c r="C815" t="s">
        <v>4568</v>
      </c>
      <c r="D815" t="s">
        <v>4569</v>
      </c>
      <c r="E815" t="s">
        <v>2719</v>
      </c>
      <c r="F815" t="s">
        <v>3475</v>
      </c>
      <c r="G815">
        <v>61</v>
      </c>
      <c r="H815">
        <v>0</v>
      </c>
      <c r="I815">
        <v>0.52</v>
      </c>
      <c r="J815">
        <v>0</v>
      </c>
      <c r="K815">
        <v>1</v>
      </c>
      <c r="L815" t="s">
        <v>2721</v>
      </c>
      <c r="M815" t="s">
        <v>2722</v>
      </c>
      <c r="N815" t="s">
        <v>6752</v>
      </c>
      <c r="O815" t="s">
        <v>37</v>
      </c>
      <c r="P815" t="s">
        <v>83</v>
      </c>
      <c r="Q815" t="s">
        <v>39</v>
      </c>
      <c r="R815" t="s">
        <v>2723</v>
      </c>
      <c r="S815" t="s">
        <v>41</v>
      </c>
      <c r="T815" t="s">
        <v>42</v>
      </c>
      <c r="U815" t="s">
        <v>43</v>
      </c>
      <c r="V815" t="s">
        <v>2724</v>
      </c>
      <c r="W815" t="s">
        <v>2798</v>
      </c>
      <c r="X815" t="s">
        <v>2799</v>
      </c>
      <c r="Y815" t="s">
        <v>43</v>
      </c>
      <c r="Z815" t="s">
        <v>3107</v>
      </c>
      <c r="AA815" t="s">
        <v>43</v>
      </c>
      <c r="AB815" t="s">
        <v>2728</v>
      </c>
      <c r="AC815" s="4" t="str">
        <f>VLOOKUP(Table136[[#This Row],[Capacitance]],Values!A$13:B$50,2,0)</f>
        <v>STOCK</v>
      </c>
      <c r="AE815" s="4" t="str">
        <f>CONCATENATE(Table136[[#This Row],[Capacitance]],Table136[[#This Row],[Stock]])</f>
        <v>4.7ÂuF</v>
      </c>
    </row>
    <row r="816" spans="1:31" hidden="1">
      <c r="A816" t="s">
        <v>2715</v>
      </c>
      <c r="B816" t="s">
        <v>2794</v>
      </c>
      <c r="C816" t="s">
        <v>4675</v>
      </c>
      <c r="D816" t="s">
        <v>4676</v>
      </c>
      <c r="E816" t="s">
        <v>2719</v>
      </c>
      <c r="F816" t="s">
        <v>3778</v>
      </c>
      <c r="G816">
        <v>0</v>
      </c>
      <c r="H816">
        <v>0</v>
      </c>
      <c r="I816">
        <v>0.18889</v>
      </c>
      <c r="J816">
        <v>0</v>
      </c>
      <c r="K816">
        <v>2000</v>
      </c>
      <c r="L816" t="s">
        <v>2721</v>
      </c>
      <c r="M816" t="s">
        <v>2722</v>
      </c>
      <c r="N816" t="s">
        <v>6776</v>
      </c>
      <c r="O816" t="s">
        <v>52</v>
      </c>
      <c r="P816" t="s">
        <v>53</v>
      </c>
      <c r="Q816" t="s">
        <v>54</v>
      </c>
      <c r="R816" t="s">
        <v>2723</v>
      </c>
      <c r="S816" t="s">
        <v>55</v>
      </c>
      <c r="T816" t="s">
        <v>42</v>
      </c>
      <c r="U816" t="s">
        <v>43</v>
      </c>
      <c r="V816" t="s">
        <v>2724</v>
      </c>
      <c r="W816" t="s">
        <v>2798</v>
      </c>
      <c r="X816" t="s">
        <v>2799</v>
      </c>
      <c r="Y816" t="s">
        <v>43</v>
      </c>
      <c r="Z816" t="s">
        <v>2727</v>
      </c>
      <c r="AA816" t="s">
        <v>43</v>
      </c>
      <c r="AB816" t="s">
        <v>2728</v>
      </c>
      <c r="AC816" s="4" t="str">
        <f>VLOOKUP(Table136[[#This Row],[Capacitance]],Values!A$13:B$50,2,0)</f>
        <v>STOCK</v>
      </c>
      <c r="AE816" s="4" t="str">
        <f>CONCATENATE(Table136[[#This Row],[Capacitance]],Table136[[#This Row],[Stock]])</f>
        <v>15ÂuF</v>
      </c>
    </row>
    <row r="817" spans="1:31" hidden="1">
      <c r="A817" t="s">
        <v>2715</v>
      </c>
      <c r="B817" t="s">
        <v>2794</v>
      </c>
      <c r="C817" t="s">
        <v>3489</v>
      </c>
      <c r="D817" t="s">
        <v>3490</v>
      </c>
      <c r="E817" t="s">
        <v>2719</v>
      </c>
      <c r="F817" t="s">
        <v>3491</v>
      </c>
      <c r="G817">
        <v>4746</v>
      </c>
      <c r="H817">
        <v>0</v>
      </c>
      <c r="I817">
        <v>0.46</v>
      </c>
      <c r="J817">
        <v>0</v>
      </c>
      <c r="K817">
        <v>1</v>
      </c>
      <c r="L817" t="s">
        <v>2721</v>
      </c>
      <c r="M817" t="s">
        <v>2722</v>
      </c>
      <c r="N817" t="s">
        <v>6752</v>
      </c>
      <c r="O817" t="s">
        <v>37</v>
      </c>
      <c r="P817" t="s">
        <v>78</v>
      </c>
      <c r="Q817" t="s">
        <v>39</v>
      </c>
      <c r="R817" t="s">
        <v>2723</v>
      </c>
      <c r="S817" t="s">
        <v>41</v>
      </c>
      <c r="T817" t="s">
        <v>42</v>
      </c>
      <c r="U817" t="s">
        <v>43</v>
      </c>
      <c r="V817" t="s">
        <v>2724</v>
      </c>
      <c r="W817" t="s">
        <v>2798</v>
      </c>
      <c r="X817" t="s">
        <v>2799</v>
      </c>
      <c r="Y817" t="s">
        <v>43</v>
      </c>
      <c r="Z817" t="s">
        <v>3107</v>
      </c>
      <c r="AA817" t="s">
        <v>43</v>
      </c>
      <c r="AB817" t="s">
        <v>2728</v>
      </c>
      <c r="AC817" s="4" t="str">
        <f>VLOOKUP(Table136[[#This Row],[Capacitance]],Values!A$13:B$50,2,0)</f>
        <v>STOCK</v>
      </c>
      <c r="AE817" s="4" t="str">
        <f>CONCATENATE(Table136[[#This Row],[Capacitance]],Table136[[#This Row],[Stock]])</f>
        <v>4.7ÂuF</v>
      </c>
    </row>
    <row r="818" spans="1:31" hidden="1">
      <c r="A818" t="s">
        <v>2715</v>
      </c>
      <c r="B818" t="s">
        <v>2794</v>
      </c>
      <c r="C818" t="s">
        <v>3772</v>
      </c>
      <c r="D818" t="s">
        <v>3773</v>
      </c>
      <c r="E818" t="s">
        <v>2719</v>
      </c>
      <c r="F818" t="s">
        <v>3491</v>
      </c>
      <c r="G818">
        <v>1945</v>
      </c>
      <c r="H818">
        <v>0</v>
      </c>
      <c r="I818">
        <v>0.45</v>
      </c>
      <c r="J818">
        <v>0</v>
      </c>
      <c r="K818">
        <v>1</v>
      </c>
      <c r="L818" t="s">
        <v>2721</v>
      </c>
      <c r="M818" t="s">
        <v>2722</v>
      </c>
      <c r="N818" t="s">
        <v>6752</v>
      </c>
      <c r="O818" t="s">
        <v>37</v>
      </c>
      <c r="P818" t="s">
        <v>78</v>
      </c>
      <c r="Q818" t="s">
        <v>39</v>
      </c>
      <c r="R818" t="s">
        <v>2723</v>
      </c>
      <c r="S818" t="s">
        <v>41</v>
      </c>
      <c r="T818" t="s">
        <v>42</v>
      </c>
      <c r="U818" t="s">
        <v>43</v>
      </c>
      <c r="V818" t="s">
        <v>2724</v>
      </c>
      <c r="W818" t="s">
        <v>2798</v>
      </c>
      <c r="X818" t="s">
        <v>2799</v>
      </c>
      <c r="Y818" t="s">
        <v>43</v>
      </c>
      <c r="Z818" t="s">
        <v>2727</v>
      </c>
      <c r="AA818" t="s">
        <v>43</v>
      </c>
      <c r="AB818" t="s">
        <v>2728</v>
      </c>
      <c r="AC818" s="4" t="str">
        <f>VLOOKUP(Table136[[#This Row],[Capacitance]],Values!A$13:B$50,2,0)</f>
        <v>STOCK</v>
      </c>
      <c r="AE818" s="4" t="str">
        <f>CONCATENATE(Table136[[#This Row],[Capacitance]],Table136[[#This Row],[Stock]])</f>
        <v>4.7ÂuF</v>
      </c>
    </row>
    <row r="819" spans="1:31" hidden="1">
      <c r="A819" t="s">
        <v>2715</v>
      </c>
      <c r="B819" t="s">
        <v>2794</v>
      </c>
      <c r="C819" t="s">
        <v>3779</v>
      </c>
      <c r="D819" t="s">
        <v>3780</v>
      </c>
      <c r="E819" t="s">
        <v>2719</v>
      </c>
      <c r="F819" t="s">
        <v>3491</v>
      </c>
      <c r="G819">
        <v>1823</v>
      </c>
      <c r="H819">
        <v>0</v>
      </c>
      <c r="I819">
        <v>0.45</v>
      </c>
      <c r="J819">
        <v>0</v>
      </c>
      <c r="K819">
        <v>1</v>
      </c>
      <c r="L819" t="s">
        <v>2721</v>
      </c>
      <c r="M819" t="s">
        <v>2722</v>
      </c>
      <c r="N819" t="s">
        <v>6752</v>
      </c>
      <c r="O819" t="s">
        <v>37</v>
      </c>
      <c r="P819" t="s">
        <v>78</v>
      </c>
      <c r="Q819" t="s">
        <v>54</v>
      </c>
      <c r="R819" t="s">
        <v>2723</v>
      </c>
      <c r="S819" t="s">
        <v>55</v>
      </c>
      <c r="T819" t="s">
        <v>42</v>
      </c>
      <c r="U819" t="s">
        <v>43</v>
      </c>
      <c r="V819" t="s">
        <v>2724</v>
      </c>
      <c r="W819" t="s">
        <v>2798</v>
      </c>
      <c r="X819" t="s">
        <v>2799</v>
      </c>
      <c r="Y819" t="s">
        <v>43</v>
      </c>
      <c r="Z819" t="s">
        <v>3107</v>
      </c>
      <c r="AA819" t="s">
        <v>43</v>
      </c>
      <c r="AB819" t="s">
        <v>2728</v>
      </c>
      <c r="AC819" s="4" t="str">
        <f>VLOOKUP(Table136[[#This Row],[Capacitance]],Values!A$13:B$50,2,0)</f>
        <v>STOCK</v>
      </c>
      <c r="AE819" s="4" t="str">
        <f>CONCATENATE(Table136[[#This Row],[Capacitance]],Table136[[#This Row],[Stock]])</f>
        <v>4.7ÂuF</v>
      </c>
    </row>
    <row r="820" spans="1:31" hidden="1">
      <c r="A820" t="s">
        <v>2715</v>
      </c>
      <c r="B820" t="s">
        <v>2789</v>
      </c>
      <c r="C820" t="s">
        <v>3781</v>
      </c>
      <c r="D820" t="s">
        <v>3782</v>
      </c>
      <c r="E820" t="s">
        <v>2719</v>
      </c>
      <c r="F820" t="s">
        <v>3491</v>
      </c>
      <c r="G820">
        <v>1502</v>
      </c>
      <c r="H820">
        <v>0</v>
      </c>
      <c r="I820">
        <v>0.45</v>
      </c>
      <c r="J820">
        <v>0</v>
      </c>
      <c r="K820">
        <v>1</v>
      </c>
      <c r="L820" t="s">
        <v>2721</v>
      </c>
      <c r="M820" t="s">
        <v>2722</v>
      </c>
      <c r="N820" t="s">
        <v>6752</v>
      </c>
      <c r="O820" t="s">
        <v>37</v>
      </c>
      <c r="P820" t="s">
        <v>78</v>
      </c>
      <c r="Q820" t="s">
        <v>54</v>
      </c>
      <c r="R820" t="s">
        <v>2723</v>
      </c>
      <c r="S820" t="s">
        <v>55</v>
      </c>
      <c r="T820" t="s">
        <v>42</v>
      </c>
      <c r="U820" t="s">
        <v>43</v>
      </c>
      <c r="V820" t="s">
        <v>2724</v>
      </c>
      <c r="W820" t="s">
        <v>2880</v>
      </c>
      <c r="X820" t="s">
        <v>2726</v>
      </c>
      <c r="Y820" t="s">
        <v>43</v>
      </c>
      <c r="Z820" t="s">
        <v>3107</v>
      </c>
      <c r="AA820" t="s">
        <v>43</v>
      </c>
      <c r="AB820" t="s">
        <v>2728</v>
      </c>
      <c r="AC820" s="4" t="str">
        <f>VLOOKUP(Table136[[#This Row],[Capacitance]],Values!A$13:B$50,2,0)</f>
        <v>STOCK</v>
      </c>
      <c r="AE820" s="4" t="str">
        <f>CONCATENATE(Table136[[#This Row],[Capacitance]],Table136[[#This Row],[Stock]])</f>
        <v>4.7ÂuF</v>
      </c>
    </row>
    <row r="821" spans="1:31" hidden="1">
      <c r="A821" t="s">
        <v>2715</v>
      </c>
      <c r="B821" t="s">
        <v>2876</v>
      </c>
      <c r="C821" t="s">
        <v>3819</v>
      </c>
      <c r="D821" t="s">
        <v>3820</v>
      </c>
      <c r="E821" t="s">
        <v>2719</v>
      </c>
      <c r="F821" t="s">
        <v>3491</v>
      </c>
      <c r="G821">
        <v>3485</v>
      </c>
      <c r="H821">
        <v>0</v>
      </c>
      <c r="I821">
        <v>0.49</v>
      </c>
      <c r="J821">
        <v>0</v>
      </c>
      <c r="K821">
        <v>1</v>
      </c>
      <c r="L821" t="s">
        <v>2721</v>
      </c>
      <c r="M821" t="s">
        <v>2722</v>
      </c>
      <c r="N821" t="s">
        <v>6752</v>
      </c>
      <c r="O821" t="s">
        <v>37</v>
      </c>
      <c r="P821" t="s">
        <v>78</v>
      </c>
      <c r="Q821" t="s">
        <v>39</v>
      </c>
      <c r="R821" t="s">
        <v>2723</v>
      </c>
      <c r="S821" t="s">
        <v>41</v>
      </c>
      <c r="T821" t="s">
        <v>42</v>
      </c>
      <c r="U821" t="s">
        <v>43</v>
      </c>
      <c r="V821" t="s">
        <v>2724</v>
      </c>
      <c r="W821" t="s">
        <v>2880</v>
      </c>
      <c r="X821" t="s">
        <v>2726</v>
      </c>
      <c r="Y821" t="s">
        <v>43</v>
      </c>
      <c r="Z821" t="s">
        <v>2727</v>
      </c>
      <c r="AA821" t="s">
        <v>43</v>
      </c>
      <c r="AB821" t="s">
        <v>2728</v>
      </c>
      <c r="AC821" s="4" t="str">
        <f>VLOOKUP(Table136[[#This Row],[Capacitance]],Values!A$13:B$50,2,0)</f>
        <v>STOCK</v>
      </c>
      <c r="AE821" s="4" t="str">
        <f>CONCATENATE(Table136[[#This Row],[Capacitance]],Table136[[#This Row],[Stock]])</f>
        <v>4.7ÂuF</v>
      </c>
    </row>
    <row r="822" spans="1:31" hidden="1">
      <c r="A822" t="s">
        <v>2793</v>
      </c>
      <c r="B822" t="s">
        <v>2794</v>
      </c>
      <c r="C822" t="s">
        <v>4687</v>
      </c>
      <c r="D822" t="s">
        <v>4688</v>
      </c>
      <c r="E822" t="s">
        <v>2719</v>
      </c>
      <c r="F822" t="s">
        <v>3308</v>
      </c>
      <c r="G822">
        <v>1</v>
      </c>
      <c r="H822">
        <v>0</v>
      </c>
      <c r="I822">
        <v>0.45</v>
      </c>
      <c r="J822">
        <v>0</v>
      </c>
      <c r="K822">
        <v>1</v>
      </c>
      <c r="L822" t="s">
        <v>2721</v>
      </c>
      <c r="M822" t="s">
        <v>2722</v>
      </c>
      <c r="N822" t="s">
        <v>6756</v>
      </c>
      <c r="O822" t="s">
        <v>37</v>
      </c>
      <c r="P822" t="s">
        <v>287</v>
      </c>
      <c r="Q822" t="s">
        <v>39</v>
      </c>
      <c r="R822" t="s">
        <v>2723</v>
      </c>
      <c r="S822" t="s">
        <v>41</v>
      </c>
      <c r="T822" t="s">
        <v>42</v>
      </c>
      <c r="U822" t="s">
        <v>43</v>
      </c>
      <c r="V822" t="s">
        <v>2724</v>
      </c>
      <c r="W822" t="s">
        <v>2798</v>
      </c>
      <c r="X822" t="s">
        <v>2799</v>
      </c>
      <c r="Y822" t="s">
        <v>43</v>
      </c>
      <c r="Z822" t="s">
        <v>3107</v>
      </c>
      <c r="AA822" t="s">
        <v>43</v>
      </c>
      <c r="AB822" t="s">
        <v>2728</v>
      </c>
      <c r="AC822" s="4" t="e">
        <f>VLOOKUP(Table136[[#This Row],[Capacitance]],Values!A$13:B$50,2,0)</f>
        <v>#N/A</v>
      </c>
      <c r="AE822" s="4" t="str">
        <f>CONCATENATE(Table136[[#This Row],[Capacitance]],Table136[[#This Row],[Stock]])</f>
        <v>0.022ÂuF</v>
      </c>
    </row>
    <row r="823" spans="1:31" hidden="1">
      <c r="A823" t="s">
        <v>2793</v>
      </c>
      <c r="B823" t="s">
        <v>3135</v>
      </c>
      <c r="C823" t="s">
        <v>4689</v>
      </c>
      <c r="D823" t="s">
        <v>4690</v>
      </c>
      <c r="E823" t="s">
        <v>2719</v>
      </c>
      <c r="F823" t="s">
        <v>4691</v>
      </c>
      <c r="G823">
        <v>0</v>
      </c>
      <c r="H823">
        <v>0</v>
      </c>
      <c r="I823">
        <v>0.54444999999999999</v>
      </c>
      <c r="J823">
        <v>0</v>
      </c>
      <c r="K823">
        <v>2000</v>
      </c>
      <c r="L823" t="s">
        <v>2721</v>
      </c>
      <c r="M823" t="s">
        <v>2722</v>
      </c>
      <c r="N823" t="s">
        <v>6760</v>
      </c>
      <c r="O823" t="s">
        <v>72</v>
      </c>
      <c r="P823" t="s">
        <v>287</v>
      </c>
      <c r="Q823" t="s">
        <v>73</v>
      </c>
      <c r="R823" t="s">
        <v>2723</v>
      </c>
      <c r="S823" t="s">
        <v>41</v>
      </c>
      <c r="T823" t="s">
        <v>42</v>
      </c>
      <c r="U823" t="s">
        <v>43</v>
      </c>
      <c r="V823" t="s">
        <v>2724</v>
      </c>
      <c r="W823" t="s">
        <v>3139</v>
      </c>
      <c r="X823" t="s">
        <v>3140</v>
      </c>
      <c r="Y823" t="s">
        <v>43</v>
      </c>
      <c r="Z823" t="s">
        <v>3107</v>
      </c>
      <c r="AA823" t="s">
        <v>43</v>
      </c>
      <c r="AB823" t="s">
        <v>2728</v>
      </c>
      <c r="AC823" s="4" t="e">
        <f>VLOOKUP(Table136[[#This Row],[Capacitance]],Values!A$13:B$50,2,0)</f>
        <v>#N/A</v>
      </c>
      <c r="AE823" s="4" t="str">
        <f>CONCATENATE(Table136[[#This Row],[Capacitance]],Table136[[#This Row],[Stock]])</f>
        <v>0.047ÂuF</v>
      </c>
    </row>
    <row r="824" spans="1:31" hidden="1">
      <c r="A824" t="s">
        <v>2793</v>
      </c>
      <c r="B824" t="s">
        <v>3135</v>
      </c>
      <c r="C824" t="s">
        <v>4692</v>
      </c>
      <c r="D824" t="s">
        <v>4693</v>
      </c>
      <c r="E824" t="s">
        <v>2719</v>
      </c>
      <c r="F824" t="s">
        <v>2889</v>
      </c>
      <c r="G824">
        <v>0</v>
      </c>
      <c r="H824">
        <v>0</v>
      </c>
      <c r="I824">
        <v>0.59038000000000002</v>
      </c>
      <c r="J824">
        <v>0</v>
      </c>
      <c r="K824">
        <v>2000</v>
      </c>
      <c r="L824" t="s">
        <v>2721</v>
      </c>
      <c r="M824" t="s">
        <v>2722</v>
      </c>
      <c r="N824" t="s">
        <v>6760</v>
      </c>
      <c r="O824" t="s">
        <v>72</v>
      </c>
      <c r="P824" t="s">
        <v>178</v>
      </c>
      <c r="Q824" t="s">
        <v>73</v>
      </c>
      <c r="R824" t="s">
        <v>2723</v>
      </c>
      <c r="S824" t="s">
        <v>41</v>
      </c>
      <c r="T824" t="s">
        <v>42</v>
      </c>
      <c r="U824" t="s">
        <v>43</v>
      </c>
      <c r="V824" t="s">
        <v>2724</v>
      </c>
      <c r="W824" t="s">
        <v>3139</v>
      </c>
      <c r="X824" t="s">
        <v>3140</v>
      </c>
      <c r="Y824" t="s">
        <v>43</v>
      </c>
      <c r="Z824" t="s">
        <v>3107</v>
      </c>
      <c r="AA824" t="s">
        <v>43</v>
      </c>
      <c r="AB824" t="s">
        <v>2728</v>
      </c>
      <c r="AC824" s="4" t="e">
        <f>VLOOKUP(Table136[[#This Row],[Capacitance]],Values!A$13:B$50,2,0)</f>
        <v>#N/A</v>
      </c>
      <c r="AE824" s="4" t="str">
        <f>CONCATENATE(Table136[[#This Row],[Capacitance]],Table136[[#This Row],[Stock]])</f>
        <v>0.047ÂuF</v>
      </c>
    </row>
    <row r="825" spans="1:31" hidden="1">
      <c r="A825" t="s">
        <v>2793</v>
      </c>
      <c r="B825" t="s">
        <v>3135</v>
      </c>
      <c r="C825" t="s">
        <v>4694</v>
      </c>
      <c r="D825" t="s">
        <v>4695</v>
      </c>
      <c r="E825" t="s">
        <v>2719</v>
      </c>
      <c r="F825" t="s">
        <v>3868</v>
      </c>
      <c r="G825">
        <v>66</v>
      </c>
      <c r="H825">
        <v>0</v>
      </c>
      <c r="I825">
        <v>1.69</v>
      </c>
      <c r="J825">
        <v>0</v>
      </c>
      <c r="K825">
        <v>1</v>
      </c>
      <c r="L825" t="s">
        <v>2721</v>
      </c>
      <c r="M825" t="s">
        <v>2722</v>
      </c>
      <c r="N825" t="s">
        <v>6763</v>
      </c>
      <c r="O825" t="s">
        <v>37</v>
      </c>
      <c r="P825" t="s">
        <v>287</v>
      </c>
      <c r="Q825" t="s">
        <v>39</v>
      </c>
      <c r="R825" t="s">
        <v>2723</v>
      </c>
      <c r="S825" t="s">
        <v>41</v>
      </c>
      <c r="T825" t="s">
        <v>42</v>
      </c>
      <c r="U825" t="s">
        <v>43</v>
      </c>
      <c r="V825" t="s">
        <v>2724</v>
      </c>
      <c r="W825" t="s">
        <v>3139</v>
      </c>
      <c r="X825" t="s">
        <v>3140</v>
      </c>
      <c r="Y825" t="s">
        <v>43</v>
      </c>
      <c r="Z825" t="s">
        <v>3107</v>
      </c>
      <c r="AA825" t="s">
        <v>43</v>
      </c>
      <c r="AB825" t="s">
        <v>2728</v>
      </c>
      <c r="AC825" s="4" t="e">
        <f>VLOOKUP(Table136[[#This Row],[Capacitance]],Values!A$13:B$50,2,0)</f>
        <v>#N/A</v>
      </c>
      <c r="AE825" s="4" t="str">
        <f>CONCATENATE(Table136[[#This Row],[Capacitance]],Table136[[#This Row],[Stock]])</f>
        <v>0.15ÂuF</v>
      </c>
    </row>
    <row r="826" spans="1:31" hidden="1">
      <c r="A826" t="s">
        <v>2715</v>
      </c>
      <c r="B826" t="s">
        <v>2789</v>
      </c>
      <c r="C826" t="s">
        <v>3824</v>
      </c>
      <c r="D826" t="s">
        <v>3825</v>
      </c>
      <c r="E826" t="s">
        <v>2719</v>
      </c>
      <c r="F826" t="s">
        <v>3491</v>
      </c>
      <c r="G826">
        <v>2576</v>
      </c>
      <c r="H826">
        <v>0</v>
      </c>
      <c r="I826">
        <v>0.49</v>
      </c>
      <c r="J826">
        <v>0</v>
      </c>
      <c r="K826">
        <v>1</v>
      </c>
      <c r="L826" t="s">
        <v>2721</v>
      </c>
      <c r="M826" t="s">
        <v>2722</v>
      </c>
      <c r="N826" t="s">
        <v>6752</v>
      </c>
      <c r="O826" t="s">
        <v>37</v>
      </c>
      <c r="P826" t="s">
        <v>78</v>
      </c>
      <c r="Q826" t="s">
        <v>39</v>
      </c>
      <c r="R826" t="s">
        <v>2723</v>
      </c>
      <c r="S826" t="s">
        <v>41</v>
      </c>
      <c r="T826" t="s">
        <v>42</v>
      </c>
      <c r="U826" t="s">
        <v>43</v>
      </c>
      <c r="V826" t="s">
        <v>2724</v>
      </c>
      <c r="W826" t="s">
        <v>2880</v>
      </c>
      <c r="X826" t="s">
        <v>2726</v>
      </c>
      <c r="Y826" t="s">
        <v>43</v>
      </c>
      <c r="Z826" t="s">
        <v>3107</v>
      </c>
      <c r="AA826" t="s">
        <v>43</v>
      </c>
      <c r="AB826" t="s">
        <v>2728</v>
      </c>
      <c r="AC826" s="4" t="str">
        <f>VLOOKUP(Table136[[#This Row],[Capacitance]],Values!A$13:B$50,2,0)</f>
        <v>STOCK</v>
      </c>
      <c r="AE826" s="4" t="str">
        <f>CONCATENATE(Table136[[#This Row],[Capacitance]],Table136[[#This Row],[Stock]])</f>
        <v>4.7ÂuF</v>
      </c>
    </row>
    <row r="827" spans="1:31" hidden="1">
      <c r="A827" t="s">
        <v>2715</v>
      </c>
      <c r="B827" t="s">
        <v>2876</v>
      </c>
      <c r="C827" t="s">
        <v>4003</v>
      </c>
      <c r="D827" t="s">
        <v>4004</v>
      </c>
      <c r="E827" t="s">
        <v>2719</v>
      </c>
      <c r="F827" t="s">
        <v>3491</v>
      </c>
      <c r="G827">
        <v>1672</v>
      </c>
      <c r="H827">
        <v>0</v>
      </c>
      <c r="I827">
        <v>0.46</v>
      </c>
      <c r="J827">
        <v>0</v>
      </c>
      <c r="K827">
        <v>1</v>
      </c>
      <c r="L827" t="s">
        <v>2721</v>
      </c>
      <c r="M827" t="s">
        <v>2722</v>
      </c>
      <c r="N827" t="s">
        <v>6752</v>
      </c>
      <c r="O827" t="s">
        <v>37</v>
      </c>
      <c r="P827" t="s">
        <v>78</v>
      </c>
      <c r="Q827" t="s">
        <v>54</v>
      </c>
      <c r="R827" t="s">
        <v>2723</v>
      </c>
      <c r="S827" t="s">
        <v>55</v>
      </c>
      <c r="T827" t="s">
        <v>42</v>
      </c>
      <c r="U827" t="s">
        <v>43</v>
      </c>
      <c r="V827" t="s">
        <v>2724</v>
      </c>
      <c r="W827" t="s">
        <v>2880</v>
      </c>
      <c r="X827" t="s">
        <v>2726</v>
      </c>
      <c r="Y827" t="s">
        <v>43</v>
      </c>
      <c r="Z827" t="s">
        <v>2727</v>
      </c>
      <c r="AA827" t="s">
        <v>43</v>
      </c>
      <c r="AB827" t="s">
        <v>2728</v>
      </c>
      <c r="AC827" s="4" t="str">
        <f>VLOOKUP(Table136[[#This Row],[Capacitance]],Values!A$13:B$50,2,0)</f>
        <v>STOCK</v>
      </c>
      <c r="AE827" s="4" t="str">
        <f>CONCATENATE(Table136[[#This Row],[Capacitance]],Table136[[#This Row],[Stock]])</f>
        <v>4.7ÂuF</v>
      </c>
    </row>
    <row r="828" spans="1:31" hidden="1">
      <c r="A828" t="s">
        <v>2715</v>
      </c>
      <c r="B828" t="s">
        <v>2794</v>
      </c>
      <c r="C828" t="s">
        <v>4355</v>
      </c>
      <c r="D828" t="s">
        <v>4356</v>
      </c>
      <c r="E828" t="s">
        <v>2719</v>
      </c>
      <c r="F828" t="s">
        <v>3491</v>
      </c>
      <c r="G828">
        <v>871</v>
      </c>
      <c r="H828">
        <v>0</v>
      </c>
      <c r="I828">
        <v>0.45</v>
      </c>
      <c r="J828">
        <v>0</v>
      </c>
      <c r="K828">
        <v>1</v>
      </c>
      <c r="L828" t="s">
        <v>2721</v>
      </c>
      <c r="M828" t="s">
        <v>2722</v>
      </c>
      <c r="N828" t="s">
        <v>6752</v>
      </c>
      <c r="O828" t="s">
        <v>37</v>
      </c>
      <c r="P828" t="s">
        <v>78</v>
      </c>
      <c r="Q828" t="s">
        <v>54</v>
      </c>
      <c r="R828" t="s">
        <v>2723</v>
      </c>
      <c r="S828" t="s">
        <v>55</v>
      </c>
      <c r="T828" t="s">
        <v>42</v>
      </c>
      <c r="U828" t="s">
        <v>43</v>
      </c>
      <c r="V828" t="s">
        <v>2724</v>
      </c>
      <c r="W828" t="s">
        <v>2798</v>
      </c>
      <c r="X828" t="s">
        <v>2799</v>
      </c>
      <c r="Y828" t="s">
        <v>43</v>
      </c>
      <c r="Z828" t="s">
        <v>2727</v>
      </c>
      <c r="AA828" t="s">
        <v>43</v>
      </c>
      <c r="AB828" t="s">
        <v>2728</v>
      </c>
      <c r="AC828" s="4" t="str">
        <f>VLOOKUP(Table136[[#This Row],[Capacitance]],Values!A$13:B$50,2,0)</f>
        <v>STOCK</v>
      </c>
      <c r="AE828" s="4" t="str">
        <f>CONCATENATE(Table136[[#This Row],[Capacitance]],Table136[[#This Row],[Stock]])</f>
        <v>4.7ÂuF</v>
      </c>
    </row>
    <row r="829" spans="1:31" hidden="1">
      <c r="A829" t="s">
        <v>2715</v>
      </c>
      <c r="B829" t="s">
        <v>2716</v>
      </c>
      <c r="C829" t="s">
        <v>3309</v>
      </c>
      <c r="D829" t="s">
        <v>3310</v>
      </c>
      <c r="E829" t="s">
        <v>2719</v>
      </c>
      <c r="F829" t="s">
        <v>3311</v>
      </c>
      <c r="G829">
        <v>2090</v>
      </c>
      <c r="H829">
        <v>0</v>
      </c>
      <c r="I829">
        <v>0.33</v>
      </c>
      <c r="J829">
        <v>0</v>
      </c>
      <c r="K829">
        <v>1</v>
      </c>
      <c r="L829" t="s">
        <v>2721</v>
      </c>
      <c r="M829" t="s">
        <v>2722</v>
      </c>
      <c r="N829" t="s">
        <v>6752</v>
      </c>
      <c r="O829" t="s">
        <v>37</v>
      </c>
      <c r="P829" t="s">
        <v>64</v>
      </c>
      <c r="Q829" t="s">
        <v>54</v>
      </c>
      <c r="R829" t="s">
        <v>2723</v>
      </c>
      <c r="S829" t="s">
        <v>55</v>
      </c>
      <c r="T829" t="s">
        <v>42</v>
      </c>
      <c r="U829" t="s">
        <v>43</v>
      </c>
      <c r="V829" t="s">
        <v>2724</v>
      </c>
      <c r="W829" t="s">
        <v>2725</v>
      </c>
      <c r="X829" t="s">
        <v>2726</v>
      </c>
      <c r="Y829" t="s">
        <v>43</v>
      </c>
      <c r="Z829" t="s">
        <v>3107</v>
      </c>
      <c r="AA829" t="s">
        <v>43</v>
      </c>
      <c r="AB829" t="s">
        <v>2728</v>
      </c>
      <c r="AC829" s="4" t="str">
        <f>VLOOKUP(Table136[[#This Row],[Capacitance]],Values!A$13:B$50,2,0)</f>
        <v>STOCK</v>
      </c>
      <c r="AE829" s="4" t="str">
        <f>CONCATENATE(Table136[[#This Row],[Capacitance]],Table136[[#This Row],[Stock]])</f>
        <v>4.7ÂuF</v>
      </c>
    </row>
    <row r="830" spans="1:31" hidden="1">
      <c r="A830" t="s">
        <v>2715</v>
      </c>
      <c r="B830" t="s">
        <v>2789</v>
      </c>
      <c r="C830" t="s">
        <v>3814</v>
      </c>
      <c r="D830" t="s">
        <v>3815</v>
      </c>
      <c r="E830" t="s">
        <v>2719</v>
      </c>
      <c r="F830" t="s">
        <v>3311</v>
      </c>
      <c r="G830">
        <v>13986</v>
      </c>
      <c r="H830">
        <v>0</v>
      </c>
      <c r="I830">
        <v>0.49</v>
      </c>
      <c r="J830">
        <v>0</v>
      </c>
      <c r="K830">
        <v>1</v>
      </c>
      <c r="L830" t="s">
        <v>2721</v>
      </c>
      <c r="M830" t="s">
        <v>2722</v>
      </c>
      <c r="N830" t="s">
        <v>6752</v>
      </c>
      <c r="O830" t="s">
        <v>37</v>
      </c>
      <c r="P830" t="s">
        <v>64</v>
      </c>
      <c r="Q830" t="s">
        <v>54</v>
      </c>
      <c r="R830" t="s">
        <v>2723</v>
      </c>
      <c r="S830" t="s">
        <v>55</v>
      </c>
      <c r="T830" t="s">
        <v>42</v>
      </c>
      <c r="U830" t="s">
        <v>43</v>
      </c>
      <c r="V830" t="s">
        <v>2724</v>
      </c>
      <c r="W830" t="s">
        <v>2792</v>
      </c>
      <c r="X830" t="s">
        <v>2726</v>
      </c>
      <c r="Y830" t="s">
        <v>43</v>
      </c>
      <c r="Z830" t="s">
        <v>3107</v>
      </c>
      <c r="AA830" t="s">
        <v>43</v>
      </c>
      <c r="AB830" t="s">
        <v>2728</v>
      </c>
      <c r="AC830" s="4" t="str">
        <f>VLOOKUP(Table136[[#This Row],[Capacitance]],Values!A$13:B$50,2,0)</f>
        <v>STOCK</v>
      </c>
      <c r="AE830" s="4" t="str">
        <f>CONCATENATE(Table136[[#This Row],[Capacitance]],Table136[[#This Row],[Stock]])</f>
        <v>4.7ÂuF</v>
      </c>
    </row>
    <row r="831" spans="1:31" hidden="1">
      <c r="A831" t="s">
        <v>2715</v>
      </c>
      <c r="B831" t="s">
        <v>2789</v>
      </c>
      <c r="C831" t="s">
        <v>4013</v>
      </c>
      <c r="D831" t="s">
        <v>4014</v>
      </c>
      <c r="E831" t="s">
        <v>2719</v>
      </c>
      <c r="F831" t="s">
        <v>3311</v>
      </c>
      <c r="G831">
        <v>1987</v>
      </c>
      <c r="H831">
        <v>0</v>
      </c>
      <c r="I831">
        <v>0.48</v>
      </c>
      <c r="J831">
        <v>0</v>
      </c>
      <c r="K831">
        <v>1</v>
      </c>
      <c r="L831" t="s">
        <v>2721</v>
      </c>
      <c r="M831" t="s">
        <v>2722</v>
      </c>
      <c r="N831" t="s">
        <v>6752</v>
      </c>
      <c r="O831" t="s">
        <v>37</v>
      </c>
      <c r="P831" t="s">
        <v>64</v>
      </c>
      <c r="Q831" t="s">
        <v>54</v>
      </c>
      <c r="R831" t="s">
        <v>2723</v>
      </c>
      <c r="S831" t="s">
        <v>55</v>
      </c>
      <c r="T831" t="s">
        <v>42</v>
      </c>
      <c r="U831" t="s">
        <v>43</v>
      </c>
      <c r="V831" t="s">
        <v>2724</v>
      </c>
      <c r="W831" t="s">
        <v>2792</v>
      </c>
      <c r="X831" t="s">
        <v>2726</v>
      </c>
      <c r="Y831" t="s">
        <v>43</v>
      </c>
      <c r="Z831" t="s">
        <v>2727</v>
      </c>
      <c r="AA831" t="s">
        <v>43</v>
      </c>
      <c r="AB831" t="s">
        <v>2728</v>
      </c>
      <c r="AC831" s="4" t="str">
        <f>VLOOKUP(Table136[[#This Row],[Capacitance]],Values!A$13:B$50,2,0)</f>
        <v>STOCK</v>
      </c>
      <c r="AE831" s="4" t="str">
        <f>CONCATENATE(Table136[[#This Row],[Capacitance]],Table136[[#This Row],[Stock]])</f>
        <v>4.7ÂuF</v>
      </c>
    </row>
    <row r="832" spans="1:31" hidden="1">
      <c r="A832" t="s">
        <v>2715</v>
      </c>
      <c r="B832" t="s">
        <v>2716</v>
      </c>
      <c r="C832" t="s">
        <v>4210</v>
      </c>
      <c r="D832" t="s">
        <v>4211</v>
      </c>
      <c r="E832" t="s">
        <v>2719</v>
      </c>
      <c r="F832" t="s">
        <v>3311</v>
      </c>
      <c r="G832">
        <v>554</v>
      </c>
      <c r="H832">
        <v>0</v>
      </c>
      <c r="I832">
        <v>0.32</v>
      </c>
      <c r="J832">
        <v>0</v>
      </c>
      <c r="K832">
        <v>1</v>
      </c>
      <c r="L832" t="s">
        <v>2721</v>
      </c>
      <c r="M832" t="s">
        <v>2722</v>
      </c>
      <c r="N832" t="s">
        <v>6752</v>
      </c>
      <c r="O832" t="s">
        <v>37</v>
      </c>
      <c r="P832" t="s">
        <v>64</v>
      </c>
      <c r="Q832" t="s">
        <v>54</v>
      </c>
      <c r="R832" t="s">
        <v>2723</v>
      </c>
      <c r="S832" t="s">
        <v>55</v>
      </c>
      <c r="T832" t="s">
        <v>42</v>
      </c>
      <c r="U832" t="s">
        <v>43</v>
      </c>
      <c r="V832" t="s">
        <v>2724</v>
      </c>
      <c r="W832" t="s">
        <v>2725</v>
      </c>
      <c r="X832" t="s">
        <v>2726</v>
      </c>
      <c r="Y832" t="s">
        <v>43</v>
      </c>
      <c r="Z832" t="s">
        <v>2727</v>
      </c>
      <c r="AA832" t="s">
        <v>43</v>
      </c>
      <c r="AB832" t="s">
        <v>2728</v>
      </c>
      <c r="AC832" s="4" t="str">
        <f>VLOOKUP(Table136[[#This Row],[Capacitance]],Values!A$13:B$50,2,0)</f>
        <v>STOCK</v>
      </c>
      <c r="AE832" s="4" t="str">
        <f>CONCATENATE(Table136[[#This Row],[Capacitance]],Table136[[#This Row],[Stock]])</f>
        <v>4.7ÂuF</v>
      </c>
    </row>
    <row r="833" spans="1:31" hidden="1">
      <c r="A833" t="s">
        <v>2793</v>
      </c>
      <c r="B833" t="s">
        <v>3135</v>
      </c>
      <c r="C833" t="s">
        <v>3641</v>
      </c>
      <c r="D833" t="s">
        <v>3642</v>
      </c>
      <c r="E833" t="s">
        <v>2719</v>
      </c>
      <c r="F833" t="s">
        <v>3643</v>
      </c>
      <c r="G833">
        <v>1851</v>
      </c>
      <c r="H833">
        <v>0</v>
      </c>
      <c r="I833">
        <v>1.73</v>
      </c>
      <c r="J833">
        <v>0</v>
      </c>
      <c r="K833">
        <v>1</v>
      </c>
      <c r="L833" t="s">
        <v>2721</v>
      </c>
      <c r="M833" t="s">
        <v>2722</v>
      </c>
      <c r="N833" t="s">
        <v>6745</v>
      </c>
      <c r="O833" t="s">
        <v>72</v>
      </c>
      <c r="P833" t="s">
        <v>178</v>
      </c>
      <c r="Q833" t="s">
        <v>73</v>
      </c>
      <c r="R833" t="s">
        <v>2723</v>
      </c>
      <c r="S833" t="s">
        <v>41</v>
      </c>
      <c r="T833" t="s">
        <v>42</v>
      </c>
      <c r="U833" t="s">
        <v>43</v>
      </c>
      <c r="V833" t="s">
        <v>2724</v>
      </c>
      <c r="W833" t="s">
        <v>3139</v>
      </c>
      <c r="X833" t="s">
        <v>3140</v>
      </c>
      <c r="Y833" t="s">
        <v>43</v>
      </c>
      <c r="Z833" t="s">
        <v>3107</v>
      </c>
      <c r="AA833" t="s">
        <v>43</v>
      </c>
      <c r="AB833" t="s">
        <v>2728</v>
      </c>
      <c r="AC833" s="4" t="str">
        <f>VLOOKUP(Table136[[#This Row],[Capacitance]],Values!A$13:B$50,2,0)</f>
        <v>STOCK</v>
      </c>
      <c r="AD833" t="s">
        <v>1247</v>
      </c>
      <c r="AE833" s="4" t="str">
        <f>CONCATENATE(Table136[[#This Row],[Capacitance]],Table136[[#This Row],[Stock]])</f>
        <v>0.1ÂuFSTOCK</v>
      </c>
    </row>
    <row r="834" spans="1:31" hidden="1">
      <c r="A834" t="s">
        <v>2715</v>
      </c>
      <c r="B834" t="s">
        <v>2789</v>
      </c>
      <c r="C834" t="s">
        <v>4557</v>
      </c>
      <c r="D834" t="s">
        <v>4558</v>
      </c>
      <c r="E834" t="s">
        <v>2719</v>
      </c>
      <c r="F834" t="s">
        <v>3475</v>
      </c>
      <c r="G834">
        <v>0</v>
      </c>
      <c r="H834">
        <v>0</v>
      </c>
      <c r="I834">
        <v>0.49</v>
      </c>
      <c r="J834">
        <v>0</v>
      </c>
      <c r="K834">
        <v>1</v>
      </c>
      <c r="L834" t="s">
        <v>2721</v>
      </c>
      <c r="M834" t="s">
        <v>2722</v>
      </c>
      <c r="N834" t="s">
        <v>6752</v>
      </c>
      <c r="O834" t="s">
        <v>37</v>
      </c>
      <c r="P834" t="s">
        <v>83</v>
      </c>
      <c r="Q834" t="s">
        <v>39</v>
      </c>
      <c r="R834" t="s">
        <v>2723</v>
      </c>
      <c r="S834" t="s">
        <v>41</v>
      </c>
      <c r="T834" t="s">
        <v>42</v>
      </c>
      <c r="U834" t="s">
        <v>43</v>
      </c>
      <c r="V834" t="s">
        <v>2724</v>
      </c>
      <c r="W834" t="s">
        <v>2880</v>
      </c>
      <c r="X834" t="s">
        <v>2726</v>
      </c>
      <c r="Y834" t="s">
        <v>43</v>
      </c>
      <c r="Z834" t="s">
        <v>3107</v>
      </c>
      <c r="AA834" t="s">
        <v>43</v>
      </c>
      <c r="AB834" t="s">
        <v>2728</v>
      </c>
      <c r="AC834" s="4" t="str">
        <f>VLOOKUP(Table136[[#This Row],[Capacitance]],Values!A$13:B$50,2,0)</f>
        <v>STOCK</v>
      </c>
      <c r="AE834" s="4" t="str">
        <f>CONCATENATE(Table136[[#This Row],[Capacitance]],Table136[[#This Row],[Stock]])</f>
        <v>4.7ÂuF</v>
      </c>
    </row>
    <row r="835" spans="1:31" hidden="1">
      <c r="A835" t="s">
        <v>2793</v>
      </c>
      <c r="B835" t="s">
        <v>2806</v>
      </c>
      <c r="C835" t="s">
        <v>3615</v>
      </c>
      <c r="D835" t="s">
        <v>3616</v>
      </c>
      <c r="E835" t="s">
        <v>2719</v>
      </c>
      <c r="F835" t="s">
        <v>3607</v>
      </c>
      <c r="G835">
        <v>2510</v>
      </c>
      <c r="H835">
        <v>0</v>
      </c>
      <c r="I835">
        <v>0.97</v>
      </c>
      <c r="J835">
        <v>0</v>
      </c>
      <c r="K835">
        <v>1</v>
      </c>
      <c r="L835" t="s">
        <v>2721</v>
      </c>
      <c r="M835" t="s">
        <v>2722</v>
      </c>
      <c r="N835" t="s">
        <v>6752</v>
      </c>
      <c r="O835" t="s">
        <v>37</v>
      </c>
      <c r="P835" t="s">
        <v>178</v>
      </c>
      <c r="Q835" t="s">
        <v>1060</v>
      </c>
      <c r="R835" t="s">
        <v>2723</v>
      </c>
      <c r="S835" t="s">
        <v>41</v>
      </c>
      <c r="T835" t="s">
        <v>42</v>
      </c>
      <c r="U835" t="s">
        <v>43</v>
      </c>
      <c r="V835" t="s">
        <v>2724</v>
      </c>
      <c r="W835" t="s">
        <v>2809</v>
      </c>
      <c r="X835" t="s">
        <v>2810</v>
      </c>
      <c r="Y835" t="s">
        <v>43</v>
      </c>
      <c r="Z835" t="s">
        <v>2727</v>
      </c>
      <c r="AA835" t="s">
        <v>43</v>
      </c>
      <c r="AB835" t="s">
        <v>2728</v>
      </c>
      <c r="AC835" s="4" t="str">
        <f>VLOOKUP(Table136[[#This Row],[Capacitance]],Values!A$13:B$50,2,0)</f>
        <v>STOCK</v>
      </c>
      <c r="AE835" s="4" t="str">
        <f>CONCATENATE(Table136[[#This Row],[Capacitance]],Table136[[#This Row],[Stock]])</f>
        <v>4.7ÂuF</v>
      </c>
    </row>
    <row r="836" spans="1:31" hidden="1">
      <c r="A836" t="s">
        <v>2715</v>
      </c>
      <c r="B836" t="s">
        <v>2716</v>
      </c>
      <c r="C836" t="s">
        <v>4704</v>
      </c>
      <c r="D836" t="s">
        <v>4705</v>
      </c>
      <c r="E836" t="s">
        <v>2719</v>
      </c>
      <c r="F836" t="s">
        <v>4706</v>
      </c>
      <c r="G836">
        <v>0</v>
      </c>
      <c r="H836">
        <v>0</v>
      </c>
      <c r="I836" t="s">
        <v>1067</v>
      </c>
      <c r="J836">
        <v>0</v>
      </c>
      <c r="K836">
        <v>1</v>
      </c>
      <c r="L836" t="s">
        <v>2721</v>
      </c>
      <c r="M836" t="s">
        <v>2722</v>
      </c>
      <c r="N836" t="s">
        <v>6752</v>
      </c>
      <c r="O836" t="s">
        <v>189</v>
      </c>
      <c r="P836" t="s">
        <v>53</v>
      </c>
      <c r="Q836" t="s">
        <v>190</v>
      </c>
      <c r="R836" t="s">
        <v>2723</v>
      </c>
      <c r="S836" t="s">
        <v>191</v>
      </c>
      <c r="T836" t="s">
        <v>42</v>
      </c>
      <c r="U836" t="s">
        <v>43</v>
      </c>
      <c r="V836" t="s">
        <v>2724</v>
      </c>
      <c r="W836" t="s">
        <v>2725</v>
      </c>
      <c r="X836" t="s">
        <v>2726</v>
      </c>
      <c r="Y836" t="s">
        <v>43</v>
      </c>
      <c r="Z836" t="s">
        <v>3107</v>
      </c>
      <c r="AA836" t="s">
        <v>43</v>
      </c>
      <c r="AB836" t="s">
        <v>2728</v>
      </c>
      <c r="AC836" s="4" t="str">
        <f>VLOOKUP(Table136[[#This Row],[Capacitance]],Values!A$13:B$50,2,0)</f>
        <v>STOCK</v>
      </c>
      <c r="AE836" s="4" t="str">
        <f>CONCATENATE(Table136[[#This Row],[Capacitance]],Table136[[#This Row],[Stock]])</f>
        <v>4.7ÂuF</v>
      </c>
    </row>
    <row r="837" spans="1:31" hidden="1">
      <c r="A837" t="s">
        <v>2715</v>
      </c>
      <c r="B837" t="s">
        <v>2789</v>
      </c>
      <c r="C837" t="s">
        <v>4713</v>
      </c>
      <c r="D837" t="s">
        <v>4714</v>
      </c>
      <c r="E837" t="s">
        <v>2719</v>
      </c>
      <c r="F837" t="s">
        <v>4715</v>
      </c>
      <c r="G837">
        <v>0</v>
      </c>
      <c r="H837">
        <v>0</v>
      </c>
      <c r="I837" t="s">
        <v>1067</v>
      </c>
      <c r="J837">
        <v>0</v>
      </c>
      <c r="K837">
        <v>1</v>
      </c>
      <c r="L837" t="s">
        <v>2721</v>
      </c>
      <c r="M837" t="s">
        <v>2722</v>
      </c>
      <c r="N837" t="s">
        <v>6752</v>
      </c>
      <c r="O837" t="s">
        <v>189</v>
      </c>
      <c r="P837" t="s">
        <v>78</v>
      </c>
      <c r="Q837" t="s">
        <v>190</v>
      </c>
      <c r="R837" t="s">
        <v>2723</v>
      </c>
      <c r="S837" t="s">
        <v>191</v>
      </c>
      <c r="T837" t="s">
        <v>42</v>
      </c>
      <c r="U837" t="s">
        <v>43</v>
      </c>
      <c r="V837" t="s">
        <v>2724</v>
      </c>
      <c r="W837" t="s">
        <v>2792</v>
      </c>
      <c r="X837" t="s">
        <v>2726</v>
      </c>
      <c r="Y837" t="s">
        <v>43</v>
      </c>
      <c r="Z837" t="s">
        <v>3107</v>
      </c>
      <c r="AA837" t="s">
        <v>43</v>
      </c>
      <c r="AB837" t="s">
        <v>2728</v>
      </c>
      <c r="AC837" s="4" t="str">
        <f>VLOOKUP(Table136[[#This Row],[Capacitance]],Values!A$13:B$50,2,0)</f>
        <v>STOCK</v>
      </c>
      <c r="AE837" s="4" t="str">
        <f>CONCATENATE(Table136[[#This Row],[Capacitance]],Table136[[#This Row],[Stock]])</f>
        <v>4.7ÂuF</v>
      </c>
    </row>
    <row r="838" spans="1:31" hidden="1">
      <c r="A838" t="s">
        <v>2715</v>
      </c>
      <c r="B838" t="s">
        <v>2794</v>
      </c>
      <c r="C838" t="s">
        <v>4725</v>
      </c>
      <c r="D838" t="s">
        <v>4726</v>
      </c>
      <c r="E838" t="s">
        <v>2719</v>
      </c>
      <c r="F838" t="s">
        <v>4727</v>
      </c>
      <c r="G838">
        <v>0</v>
      </c>
      <c r="H838">
        <v>0</v>
      </c>
      <c r="I838" t="s">
        <v>1067</v>
      </c>
      <c r="J838">
        <v>0</v>
      </c>
      <c r="K838">
        <v>1</v>
      </c>
      <c r="L838" t="s">
        <v>2721</v>
      </c>
      <c r="M838" t="s">
        <v>2722</v>
      </c>
      <c r="N838" t="s">
        <v>6752</v>
      </c>
      <c r="O838" t="s">
        <v>189</v>
      </c>
      <c r="P838" t="s">
        <v>83</v>
      </c>
      <c r="Q838" t="s">
        <v>190</v>
      </c>
      <c r="R838" t="s">
        <v>2723</v>
      </c>
      <c r="S838" t="s">
        <v>191</v>
      </c>
      <c r="T838" t="s">
        <v>42</v>
      </c>
      <c r="U838" t="s">
        <v>43</v>
      </c>
      <c r="V838" t="s">
        <v>2724</v>
      </c>
      <c r="W838" t="s">
        <v>2798</v>
      </c>
      <c r="X838" t="s">
        <v>2799</v>
      </c>
      <c r="Y838" t="s">
        <v>43</v>
      </c>
      <c r="Z838" t="s">
        <v>3107</v>
      </c>
      <c r="AA838" t="s">
        <v>43</v>
      </c>
      <c r="AB838" t="s">
        <v>2728</v>
      </c>
      <c r="AC838" s="4" t="str">
        <f>VLOOKUP(Table136[[#This Row],[Capacitance]],Values!A$13:B$50,2,0)</f>
        <v>STOCK</v>
      </c>
      <c r="AE838" s="4" t="str">
        <f>CONCATENATE(Table136[[#This Row],[Capacitance]],Table136[[#This Row],[Stock]])</f>
        <v>4.7ÂuF</v>
      </c>
    </row>
    <row r="839" spans="1:31" hidden="1">
      <c r="A839" t="s">
        <v>2715</v>
      </c>
      <c r="B839" t="s">
        <v>2794</v>
      </c>
      <c r="C839" t="s">
        <v>4734</v>
      </c>
      <c r="D839" t="s">
        <v>4735</v>
      </c>
      <c r="E839" t="s">
        <v>2719</v>
      </c>
      <c r="F839" t="s">
        <v>4736</v>
      </c>
      <c r="G839">
        <v>0</v>
      </c>
      <c r="H839">
        <v>0</v>
      </c>
      <c r="I839" t="s">
        <v>1067</v>
      </c>
      <c r="J839">
        <v>0</v>
      </c>
      <c r="K839">
        <v>1</v>
      </c>
      <c r="L839" t="s">
        <v>2721</v>
      </c>
      <c r="M839" t="s">
        <v>2722</v>
      </c>
      <c r="N839" t="s">
        <v>6773</v>
      </c>
      <c r="O839" t="s">
        <v>189</v>
      </c>
      <c r="P839" t="s">
        <v>53</v>
      </c>
      <c r="Q839" t="s">
        <v>190</v>
      </c>
      <c r="R839" t="s">
        <v>2723</v>
      </c>
      <c r="S839" t="s">
        <v>191</v>
      </c>
      <c r="T839" t="s">
        <v>42</v>
      </c>
      <c r="U839" t="s">
        <v>43</v>
      </c>
      <c r="V839" t="s">
        <v>2724</v>
      </c>
      <c r="W839" t="s">
        <v>2798</v>
      </c>
      <c r="X839" t="s">
        <v>2799</v>
      </c>
      <c r="Y839" t="s">
        <v>43</v>
      </c>
      <c r="Z839" t="s">
        <v>3107</v>
      </c>
      <c r="AA839" t="s">
        <v>43</v>
      </c>
      <c r="AB839" t="s">
        <v>2728</v>
      </c>
      <c r="AC839" s="4" t="str">
        <f>VLOOKUP(Table136[[#This Row],[Capacitance]],Values!A$13:B$50,2,0)</f>
        <v>STOCK</v>
      </c>
      <c r="AE839" s="4" t="str">
        <f>CONCATENATE(Table136[[#This Row],[Capacitance]],Table136[[#This Row],[Stock]])</f>
        <v>47ÂuF</v>
      </c>
    </row>
    <row r="840" spans="1:31" hidden="1">
      <c r="A840" t="s">
        <v>2715</v>
      </c>
      <c r="B840" t="s">
        <v>4737</v>
      </c>
      <c r="C840" t="s">
        <v>4738</v>
      </c>
      <c r="D840" t="s">
        <v>4739</v>
      </c>
      <c r="E840" t="s">
        <v>2719</v>
      </c>
      <c r="F840" t="s">
        <v>4740</v>
      </c>
      <c r="G840">
        <v>0</v>
      </c>
      <c r="H840">
        <v>0</v>
      </c>
      <c r="I840" t="s">
        <v>1067</v>
      </c>
      <c r="J840">
        <v>0</v>
      </c>
      <c r="K840">
        <v>1</v>
      </c>
      <c r="L840" t="s">
        <v>2721</v>
      </c>
      <c r="M840" t="s">
        <v>2722</v>
      </c>
      <c r="N840" t="s">
        <v>6752</v>
      </c>
      <c r="O840" t="s">
        <v>189</v>
      </c>
      <c r="P840" t="s">
        <v>38</v>
      </c>
      <c r="Q840" t="s">
        <v>190</v>
      </c>
      <c r="R840" t="s">
        <v>2723</v>
      </c>
      <c r="S840" t="s">
        <v>191</v>
      </c>
      <c r="T840" t="s">
        <v>42</v>
      </c>
      <c r="U840" t="s">
        <v>43</v>
      </c>
      <c r="V840" t="s">
        <v>2724</v>
      </c>
      <c r="W840" t="s">
        <v>4741</v>
      </c>
      <c r="X840" t="s">
        <v>2810</v>
      </c>
      <c r="Y840" t="s">
        <v>43</v>
      </c>
      <c r="Z840" t="s">
        <v>3107</v>
      </c>
      <c r="AA840" t="s">
        <v>43</v>
      </c>
      <c r="AB840" t="s">
        <v>2728</v>
      </c>
      <c r="AC840" s="4" t="str">
        <f>VLOOKUP(Table136[[#This Row],[Capacitance]],Values!A$13:B$50,2,0)</f>
        <v>STOCK</v>
      </c>
      <c r="AE840" s="4" t="str">
        <f>CONCATENATE(Table136[[#This Row],[Capacitance]],Table136[[#This Row],[Stock]])</f>
        <v>4.7ÂuF</v>
      </c>
    </row>
    <row r="841" spans="1:31" hidden="1">
      <c r="A841" t="s">
        <v>2715</v>
      </c>
      <c r="B841" t="s">
        <v>2716</v>
      </c>
      <c r="C841" t="s">
        <v>4788</v>
      </c>
      <c r="D841" t="s">
        <v>4789</v>
      </c>
      <c r="E841" t="s">
        <v>2719</v>
      </c>
      <c r="F841" t="s">
        <v>4706</v>
      </c>
      <c r="G841">
        <v>0</v>
      </c>
      <c r="H841">
        <v>0</v>
      </c>
      <c r="I841" t="s">
        <v>1067</v>
      </c>
      <c r="J841">
        <v>0</v>
      </c>
      <c r="K841">
        <v>1</v>
      </c>
      <c r="L841" t="s">
        <v>2721</v>
      </c>
      <c r="M841" t="s">
        <v>2722</v>
      </c>
      <c r="N841" t="s">
        <v>6752</v>
      </c>
      <c r="O841" t="s">
        <v>189</v>
      </c>
      <c r="P841" t="s">
        <v>53</v>
      </c>
      <c r="Q841" t="s">
        <v>190</v>
      </c>
      <c r="R841" t="s">
        <v>2723</v>
      </c>
      <c r="S841" t="s">
        <v>191</v>
      </c>
      <c r="T841" t="s">
        <v>42</v>
      </c>
      <c r="U841" t="s">
        <v>43</v>
      </c>
      <c r="V841" t="s">
        <v>2724</v>
      </c>
      <c r="W841" t="s">
        <v>2725</v>
      </c>
      <c r="X841" t="s">
        <v>2726</v>
      </c>
      <c r="Y841" t="s">
        <v>43</v>
      </c>
      <c r="Z841" t="s">
        <v>2727</v>
      </c>
      <c r="AA841" t="s">
        <v>43</v>
      </c>
      <c r="AB841" t="s">
        <v>2728</v>
      </c>
      <c r="AC841" s="4" t="str">
        <f>VLOOKUP(Table136[[#This Row],[Capacitance]],Values!A$13:B$50,2,0)</f>
        <v>STOCK</v>
      </c>
      <c r="AE841" s="4" t="str">
        <f>CONCATENATE(Table136[[#This Row],[Capacitance]],Table136[[#This Row],[Stock]])</f>
        <v>4.7ÂuF</v>
      </c>
    </row>
    <row r="842" spans="1:31" hidden="1">
      <c r="A842" t="s">
        <v>2715</v>
      </c>
      <c r="B842" t="s">
        <v>2789</v>
      </c>
      <c r="C842" t="s">
        <v>4799</v>
      </c>
      <c r="D842" t="s">
        <v>4800</v>
      </c>
      <c r="E842" t="s">
        <v>2719</v>
      </c>
      <c r="F842" t="s">
        <v>4715</v>
      </c>
      <c r="G842">
        <v>0</v>
      </c>
      <c r="H842">
        <v>0</v>
      </c>
      <c r="I842" t="s">
        <v>1067</v>
      </c>
      <c r="J842">
        <v>0</v>
      </c>
      <c r="K842">
        <v>1</v>
      </c>
      <c r="L842" t="s">
        <v>2721</v>
      </c>
      <c r="M842" t="s">
        <v>2722</v>
      </c>
      <c r="N842" t="s">
        <v>6752</v>
      </c>
      <c r="O842" t="s">
        <v>189</v>
      </c>
      <c r="P842" t="s">
        <v>78</v>
      </c>
      <c r="Q842" t="s">
        <v>190</v>
      </c>
      <c r="R842" t="s">
        <v>2723</v>
      </c>
      <c r="S842" t="s">
        <v>191</v>
      </c>
      <c r="T842" t="s">
        <v>42</v>
      </c>
      <c r="U842" t="s">
        <v>43</v>
      </c>
      <c r="V842" t="s">
        <v>2724</v>
      </c>
      <c r="W842" t="s">
        <v>2792</v>
      </c>
      <c r="X842" t="s">
        <v>2726</v>
      </c>
      <c r="Y842" t="s">
        <v>43</v>
      </c>
      <c r="Z842" t="s">
        <v>2727</v>
      </c>
      <c r="AA842" t="s">
        <v>43</v>
      </c>
      <c r="AB842" t="s">
        <v>2728</v>
      </c>
      <c r="AC842" s="4" t="str">
        <f>VLOOKUP(Table136[[#This Row],[Capacitance]],Values!A$13:B$50,2,0)</f>
        <v>STOCK</v>
      </c>
      <c r="AE842" s="4" t="str">
        <f>CONCATENATE(Table136[[#This Row],[Capacitance]],Table136[[#This Row],[Stock]])</f>
        <v>4.7ÂuF</v>
      </c>
    </row>
    <row r="843" spans="1:31" hidden="1">
      <c r="A843" t="s">
        <v>2715</v>
      </c>
      <c r="B843" t="s">
        <v>2806</v>
      </c>
      <c r="C843" t="s">
        <v>4748</v>
      </c>
      <c r="D843" t="s">
        <v>4749</v>
      </c>
      <c r="E843" t="s">
        <v>2719</v>
      </c>
      <c r="F843" t="s">
        <v>4750</v>
      </c>
      <c r="G843">
        <v>0</v>
      </c>
      <c r="H843">
        <v>0</v>
      </c>
      <c r="I843" t="s">
        <v>1067</v>
      </c>
      <c r="J843">
        <v>0</v>
      </c>
      <c r="K843">
        <v>2000</v>
      </c>
      <c r="L843" t="s">
        <v>2721</v>
      </c>
      <c r="M843" t="s">
        <v>2722</v>
      </c>
      <c r="N843" t="s">
        <v>6773</v>
      </c>
      <c r="O843" t="s">
        <v>189</v>
      </c>
      <c r="P843" t="s">
        <v>64</v>
      </c>
      <c r="Q843" t="s">
        <v>190</v>
      </c>
      <c r="R843" t="s">
        <v>2723</v>
      </c>
      <c r="S843" t="s">
        <v>191</v>
      </c>
      <c r="T843" t="s">
        <v>42</v>
      </c>
      <c r="U843" t="s">
        <v>43</v>
      </c>
      <c r="V843" t="s">
        <v>2724</v>
      </c>
      <c r="W843" t="s">
        <v>2809</v>
      </c>
      <c r="X843" t="s">
        <v>2810</v>
      </c>
      <c r="Y843" t="s">
        <v>43</v>
      </c>
      <c r="Z843" t="s">
        <v>3107</v>
      </c>
      <c r="AA843" t="s">
        <v>43</v>
      </c>
      <c r="AB843" t="s">
        <v>2728</v>
      </c>
      <c r="AC843" s="4" t="str">
        <f>VLOOKUP(Table136[[#This Row],[Capacitance]],Values!A$13:B$50,2,0)</f>
        <v>STOCK</v>
      </c>
      <c r="AE843" s="4" t="str">
        <f>CONCATENATE(Table136[[#This Row],[Capacitance]],Table136[[#This Row],[Stock]])</f>
        <v>47ÂuF</v>
      </c>
    </row>
    <row r="844" spans="1:31" hidden="1">
      <c r="A844" t="s">
        <v>2715</v>
      </c>
      <c r="B844" t="s">
        <v>2806</v>
      </c>
      <c r="C844" t="s">
        <v>4751</v>
      </c>
      <c r="D844" t="s">
        <v>4752</v>
      </c>
      <c r="E844" t="s">
        <v>2719</v>
      </c>
      <c r="F844" t="s">
        <v>4753</v>
      </c>
      <c r="G844">
        <v>0</v>
      </c>
      <c r="H844">
        <v>0</v>
      </c>
      <c r="I844" t="s">
        <v>1067</v>
      </c>
      <c r="J844">
        <v>0</v>
      </c>
      <c r="K844">
        <v>2000</v>
      </c>
      <c r="L844" t="s">
        <v>2721</v>
      </c>
      <c r="M844" t="s">
        <v>2722</v>
      </c>
      <c r="N844" t="s">
        <v>6771</v>
      </c>
      <c r="O844" t="s">
        <v>189</v>
      </c>
      <c r="P844" t="s">
        <v>53</v>
      </c>
      <c r="Q844" t="s">
        <v>190</v>
      </c>
      <c r="R844" t="s">
        <v>2723</v>
      </c>
      <c r="S844" t="s">
        <v>191</v>
      </c>
      <c r="T844" t="s">
        <v>42</v>
      </c>
      <c r="U844" t="s">
        <v>43</v>
      </c>
      <c r="V844" t="s">
        <v>2724</v>
      </c>
      <c r="W844" t="s">
        <v>2809</v>
      </c>
      <c r="X844" t="s">
        <v>2810</v>
      </c>
      <c r="Y844" t="s">
        <v>43</v>
      </c>
      <c r="Z844" t="s">
        <v>3107</v>
      </c>
      <c r="AA844" t="s">
        <v>43</v>
      </c>
      <c r="AB844" t="s">
        <v>2728</v>
      </c>
      <c r="AC844" s="4" t="str">
        <f>VLOOKUP(Table136[[#This Row],[Capacitance]],Values!A$13:B$50,2,0)</f>
        <v>STOCK</v>
      </c>
      <c r="AE844" s="4" t="str">
        <f>CONCATENATE(Table136[[#This Row],[Capacitance]],Table136[[#This Row],[Stock]])</f>
        <v>100ÂuF</v>
      </c>
    </row>
    <row r="845" spans="1:31" hidden="1">
      <c r="A845" t="s">
        <v>2715</v>
      </c>
      <c r="B845" t="s">
        <v>2794</v>
      </c>
      <c r="C845" t="s">
        <v>4807</v>
      </c>
      <c r="D845" t="s">
        <v>4808</v>
      </c>
      <c r="E845" t="s">
        <v>2719</v>
      </c>
      <c r="F845" t="s">
        <v>4727</v>
      </c>
      <c r="G845">
        <v>0</v>
      </c>
      <c r="H845">
        <v>0</v>
      </c>
      <c r="I845" t="s">
        <v>1067</v>
      </c>
      <c r="J845">
        <v>0</v>
      </c>
      <c r="K845">
        <v>1</v>
      </c>
      <c r="L845" t="s">
        <v>2721</v>
      </c>
      <c r="M845" t="s">
        <v>2722</v>
      </c>
      <c r="N845" t="s">
        <v>6752</v>
      </c>
      <c r="O845" t="s">
        <v>189</v>
      </c>
      <c r="P845" t="s">
        <v>83</v>
      </c>
      <c r="Q845" t="s">
        <v>190</v>
      </c>
      <c r="R845" t="s">
        <v>2723</v>
      </c>
      <c r="S845" t="s">
        <v>191</v>
      </c>
      <c r="T845" t="s">
        <v>42</v>
      </c>
      <c r="U845" t="s">
        <v>43</v>
      </c>
      <c r="V845" t="s">
        <v>2724</v>
      </c>
      <c r="W845" t="s">
        <v>2798</v>
      </c>
      <c r="X845" t="s">
        <v>2799</v>
      </c>
      <c r="Y845" t="s">
        <v>43</v>
      </c>
      <c r="Z845" t="s">
        <v>2727</v>
      </c>
      <c r="AA845" t="s">
        <v>43</v>
      </c>
      <c r="AB845" t="s">
        <v>2728</v>
      </c>
      <c r="AC845" s="4" t="str">
        <f>VLOOKUP(Table136[[#This Row],[Capacitance]],Values!A$13:B$50,2,0)</f>
        <v>STOCK</v>
      </c>
      <c r="AE845" s="4" t="str">
        <f>CONCATENATE(Table136[[#This Row],[Capacitance]],Table136[[#This Row],[Stock]])</f>
        <v>4.7ÂuF</v>
      </c>
    </row>
    <row r="846" spans="1:31" hidden="1">
      <c r="A846" t="s">
        <v>2715</v>
      </c>
      <c r="B846" t="s">
        <v>2806</v>
      </c>
      <c r="C846" t="s">
        <v>4815</v>
      </c>
      <c r="D846" t="s">
        <v>4816</v>
      </c>
      <c r="E846" t="s">
        <v>2719</v>
      </c>
      <c r="F846" t="s">
        <v>4740</v>
      </c>
      <c r="G846">
        <v>0</v>
      </c>
      <c r="H846">
        <v>0</v>
      </c>
      <c r="I846" t="s">
        <v>1067</v>
      </c>
      <c r="J846">
        <v>0</v>
      </c>
      <c r="K846">
        <v>1</v>
      </c>
      <c r="L846" t="s">
        <v>2721</v>
      </c>
      <c r="M846" t="s">
        <v>2722</v>
      </c>
      <c r="N846" t="s">
        <v>6752</v>
      </c>
      <c r="O846" t="s">
        <v>189</v>
      </c>
      <c r="P846" t="s">
        <v>38</v>
      </c>
      <c r="Q846" t="s">
        <v>190</v>
      </c>
      <c r="R846" t="s">
        <v>2723</v>
      </c>
      <c r="S846" t="s">
        <v>191</v>
      </c>
      <c r="T846" t="s">
        <v>42</v>
      </c>
      <c r="U846" t="s">
        <v>43</v>
      </c>
      <c r="V846" t="s">
        <v>2724</v>
      </c>
      <c r="W846" t="s">
        <v>2809</v>
      </c>
      <c r="X846" t="s">
        <v>2810</v>
      </c>
      <c r="Y846" t="s">
        <v>43</v>
      </c>
      <c r="Z846" t="s">
        <v>2727</v>
      </c>
      <c r="AA846" t="s">
        <v>43</v>
      </c>
      <c r="AB846" t="s">
        <v>2728</v>
      </c>
      <c r="AC846" s="4" t="str">
        <f>VLOOKUP(Table136[[#This Row],[Capacitance]],Values!A$13:B$50,2,0)</f>
        <v>STOCK</v>
      </c>
      <c r="AE846" s="4" t="str">
        <f>CONCATENATE(Table136[[#This Row],[Capacitance]],Table136[[#This Row],[Stock]])</f>
        <v>4.7ÂuF</v>
      </c>
    </row>
    <row r="847" spans="1:31" hidden="1">
      <c r="A847" t="s">
        <v>2715</v>
      </c>
      <c r="B847" t="s">
        <v>3135</v>
      </c>
      <c r="C847" t="s">
        <v>4760</v>
      </c>
      <c r="D847" t="s">
        <v>4761</v>
      </c>
      <c r="E847" t="s">
        <v>2719</v>
      </c>
      <c r="F847" t="s">
        <v>4762</v>
      </c>
      <c r="G847">
        <v>0</v>
      </c>
      <c r="H847">
        <v>0</v>
      </c>
      <c r="I847" t="s">
        <v>1067</v>
      </c>
      <c r="J847">
        <v>0</v>
      </c>
      <c r="K847">
        <v>1</v>
      </c>
      <c r="L847" t="s">
        <v>2721</v>
      </c>
      <c r="M847" t="s">
        <v>2722</v>
      </c>
      <c r="N847" t="s">
        <v>6773</v>
      </c>
      <c r="O847" t="s">
        <v>189</v>
      </c>
      <c r="P847" t="s">
        <v>78</v>
      </c>
      <c r="Q847" t="s">
        <v>190</v>
      </c>
      <c r="R847" t="s">
        <v>2723</v>
      </c>
      <c r="S847" t="s">
        <v>191</v>
      </c>
      <c r="T847" t="s">
        <v>42</v>
      </c>
      <c r="U847" t="s">
        <v>43</v>
      </c>
      <c r="V847" t="s">
        <v>2724</v>
      </c>
      <c r="W847" t="s">
        <v>3139</v>
      </c>
      <c r="X847" t="s">
        <v>3140</v>
      </c>
      <c r="Y847" t="s">
        <v>43</v>
      </c>
      <c r="Z847" t="s">
        <v>3107</v>
      </c>
      <c r="AA847" t="s">
        <v>43</v>
      </c>
      <c r="AB847" t="s">
        <v>2728</v>
      </c>
      <c r="AC847" s="4" t="str">
        <f>VLOOKUP(Table136[[#This Row],[Capacitance]],Values!A$13:B$50,2,0)</f>
        <v>STOCK</v>
      </c>
      <c r="AE847" s="4" t="str">
        <f>CONCATENATE(Table136[[#This Row],[Capacitance]],Table136[[#This Row],[Stock]])</f>
        <v>47ÂuF</v>
      </c>
    </row>
    <row r="848" spans="1:31" hidden="1">
      <c r="A848" t="s">
        <v>2715</v>
      </c>
      <c r="B848" t="s">
        <v>3135</v>
      </c>
      <c r="C848" t="s">
        <v>4763</v>
      </c>
      <c r="D848" t="s">
        <v>4764</v>
      </c>
      <c r="E848" t="s">
        <v>2719</v>
      </c>
      <c r="F848" t="s">
        <v>4765</v>
      </c>
      <c r="G848">
        <v>0</v>
      </c>
      <c r="H848">
        <v>0</v>
      </c>
      <c r="I848" t="s">
        <v>1067</v>
      </c>
      <c r="J848">
        <v>0</v>
      </c>
      <c r="K848">
        <v>1</v>
      </c>
      <c r="L848" t="s">
        <v>2721</v>
      </c>
      <c r="M848" t="s">
        <v>2722</v>
      </c>
      <c r="N848" t="s">
        <v>6771</v>
      </c>
      <c r="O848" t="s">
        <v>189</v>
      </c>
      <c r="P848" t="s">
        <v>64</v>
      </c>
      <c r="Q848" t="s">
        <v>190</v>
      </c>
      <c r="R848" t="s">
        <v>2723</v>
      </c>
      <c r="S848" t="s">
        <v>191</v>
      </c>
      <c r="T848" t="s">
        <v>42</v>
      </c>
      <c r="U848" t="s">
        <v>43</v>
      </c>
      <c r="V848" t="s">
        <v>2724</v>
      </c>
      <c r="W848" t="s">
        <v>3139</v>
      </c>
      <c r="X848" t="s">
        <v>3140</v>
      </c>
      <c r="Y848" t="s">
        <v>43</v>
      </c>
      <c r="Z848" t="s">
        <v>3107</v>
      </c>
      <c r="AA848" t="s">
        <v>43</v>
      </c>
      <c r="AB848" t="s">
        <v>2728</v>
      </c>
      <c r="AC848" s="4" t="str">
        <f>VLOOKUP(Table136[[#This Row],[Capacitance]],Values!A$13:B$50,2,0)</f>
        <v>STOCK</v>
      </c>
      <c r="AE848" s="4" t="str">
        <f>CONCATENATE(Table136[[#This Row],[Capacitance]],Table136[[#This Row],[Stock]])</f>
        <v>100ÂuF</v>
      </c>
    </row>
    <row r="849" spans="1:31" hidden="1">
      <c r="A849" t="s">
        <v>2715</v>
      </c>
      <c r="B849" t="s">
        <v>2876</v>
      </c>
      <c r="C849" t="s">
        <v>4833</v>
      </c>
      <c r="D849" t="s">
        <v>4834</v>
      </c>
      <c r="E849" t="s">
        <v>2719</v>
      </c>
      <c r="F849" t="s">
        <v>4727</v>
      </c>
      <c r="G849">
        <v>0</v>
      </c>
      <c r="H849">
        <v>0</v>
      </c>
      <c r="I849" t="s">
        <v>1067</v>
      </c>
      <c r="J849">
        <v>0</v>
      </c>
      <c r="K849">
        <v>1</v>
      </c>
      <c r="L849" t="s">
        <v>2721</v>
      </c>
      <c r="M849" t="s">
        <v>2722</v>
      </c>
      <c r="N849" t="s">
        <v>6752</v>
      </c>
      <c r="O849" t="s">
        <v>189</v>
      </c>
      <c r="P849" t="s">
        <v>83</v>
      </c>
      <c r="Q849" t="s">
        <v>190</v>
      </c>
      <c r="R849" t="s">
        <v>2723</v>
      </c>
      <c r="S849" t="s">
        <v>191</v>
      </c>
      <c r="T849" t="s">
        <v>42</v>
      </c>
      <c r="U849" t="s">
        <v>43</v>
      </c>
      <c r="V849" t="s">
        <v>2724</v>
      </c>
      <c r="W849" t="s">
        <v>2880</v>
      </c>
      <c r="X849" t="s">
        <v>2726</v>
      </c>
      <c r="Y849" t="s">
        <v>43</v>
      </c>
      <c r="Z849" t="s">
        <v>2727</v>
      </c>
      <c r="AA849" t="s">
        <v>43</v>
      </c>
      <c r="AB849" t="s">
        <v>2728</v>
      </c>
      <c r="AC849" s="4" t="str">
        <f>VLOOKUP(Table136[[#This Row],[Capacitance]],Values!A$13:B$50,2,0)</f>
        <v>STOCK</v>
      </c>
      <c r="AE849" s="4" t="str">
        <f>CONCATENATE(Table136[[#This Row],[Capacitance]],Table136[[#This Row],[Stock]])</f>
        <v>4.7ÂuF</v>
      </c>
    </row>
    <row r="850" spans="1:31" hidden="1">
      <c r="A850" t="s">
        <v>2715</v>
      </c>
      <c r="B850" t="s">
        <v>2794</v>
      </c>
      <c r="C850" t="s">
        <v>4841</v>
      </c>
      <c r="D850" t="s">
        <v>4842</v>
      </c>
      <c r="E850" t="s">
        <v>2719</v>
      </c>
      <c r="F850" t="s">
        <v>4740</v>
      </c>
      <c r="G850">
        <v>0</v>
      </c>
      <c r="H850">
        <v>0</v>
      </c>
      <c r="I850" t="s">
        <v>1067</v>
      </c>
      <c r="J850">
        <v>0</v>
      </c>
      <c r="K850">
        <v>1</v>
      </c>
      <c r="L850" t="s">
        <v>2721</v>
      </c>
      <c r="M850" t="s">
        <v>2722</v>
      </c>
      <c r="N850" t="s">
        <v>6752</v>
      </c>
      <c r="O850" t="s">
        <v>189</v>
      </c>
      <c r="P850" t="s">
        <v>38</v>
      </c>
      <c r="Q850" t="s">
        <v>190</v>
      </c>
      <c r="R850" t="s">
        <v>2723</v>
      </c>
      <c r="S850" t="s">
        <v>191</v>
      </c>
      <c r="T850" t="s">
        <v>42</v>
      </c>
      <c r="U850" t="s">
        <v>43</v>
      </c>
      <c r="V850" t="s">
        <v>2724</v>
      </c>
      <c r="W850" t="s">
        <v>2798</v>
      </c>
      <c r="X850" t="s">
        <v>2799</v>
      </c>
      <c r="Y850" t="s">
        <v>43</v>
      </c>
      <c r="Z850" t="s">
        <v>2727</v>
      </c>
      <c r="AA850" t="s">
        <v>43</v>
      </c>
      <c r="AB850" t="s">
        <v>2728</v>
      </c>
      <c r="AC850" s="4" t="str">
        <f>VLOOKUP(Table136[[#This Row],[Capacitance]],Values!A$13:B$50,2,0)</f>
        <v>STOCK</v>
      </c>
      <c r="AE850" s="4" t="str">
        <f>CONCATENATE(Table136[[#This Row],[Capacitance]],Table136[[#This Row],[Stock]])</f>
        <v>4.7ÂuF</v>
      </c>
    </row>
    <row r="851" spans="1:31" hidden="1">
      <c r="A851" t="s">
        <v>2793</v>
      </c>
      <c r="B851" t="s">
        <v>2789</v>
      </c>
      <c r="C851" t="s">
        <v>4770</v>
      </c>
      <c r="D851" t="s">
        <v>4771</v>
      </c>
      <c r="E851" t="s">
        <v>2719</v>
      </c>
      <c r="F851" t="s">
        <v>4582</v>
      </c>
      <c r="G851">
        <v>0</v>
      </c>
      <c r="H851">
        <v>0</v>
      </c>
      <c r="I851" t="s">
        <v>1067</v>
      </c>
      <c r="J851">
        <v>0</v>
      </c>
      <c r="K851">
        <v>1</v>
      </c>
      <c r="L851" t="s">
        <v>2721</v>
      </c>
      <c r="M851" t="s">
        <v>2722</v>
      </c>
      <c r="N851" t="s">
        <v>95</v>
      </c>
      <c r="O851" t="s">
        <v>37</v>
      </c>
      <c r="P851" t="s">
        <v>287</v>
      </c>
      <c r="Q851" t="s">
        <v>39</v>
      </c>
      <c r="R851" t="s">
        <v>2723</v>
      </c>
      <c r="S851" t="s">
        <v>41</v>
      </c>
      <c r="T851" t="s">
        <v>42</v>
      </c>
      <c r="U851" t="s">
        <v>43</v>
      </c>
      <c r="V851" t="s">
        <v>2724</v>
      </c>
      <c r="W851" t="s">
        <v>2792</v>
      </c>
      <c r="X851" t="s">
        <v>2726</v>
      </c>
      <c r="Y851" t="s">
        <v>43</v>
      </c>
      <c r="Z851" t="s">
        <v>2727</v>
      </c>
      <c r="AA851" t="s">
        <v>43</v>
      </c>
      <c r="AB851" t="s">
        <v>2728</v>
      </c>
      <c r="AC851" s="4" t="e">
        <f>VLOOKUP(Table136[[#This Row],[Capacitance]],Values!A$13:B$50,2,0)</f>
        <v>#N/A</v>
      </c>
      <c r="AE851" s="4" t="str">
        <f>CONCATENATE(Table136[[#This Row],[Capacitance]],Table136[[#This Row],[Stock]])</f>
        <v>6800pF</v>
      </c>
    </row>
    <row r="852" spans="1:31" hidden="1">
      <c r="A852" t="s">
        <v>2793</v>
      </c>
      <c r="B852" t="s">
        <v>2716</v>
      </c>
      <c r="C852" t="s">
        <v>3084</v>
      </c>
      <c r="D852" t="s">
        <v>3085</v>
      </c>
      <c r="E852" t="s">
        <v>2719</v>
      </c>
      <c r="F852" t="s">
        <v>3086</v>
      </c>
      <c r="G852">
        <v>0</v>
      </c>
      <c r="H852">
        <v>0</v>
      </c>
      <c r="I852" t="s">
        <v>1067</v>
      </c>
      <c r="J852">
        <v>0</v>
      </c>
      <c r="K852">
        <v>1000</v>
      </c>
      <c r="L852" t="s">
        <v>2721</v>
      </c>
      <c r="M852" t="s">
        <v>2722</v>
      </c>
      <c r="N852" t="s">
        <v>255</v>
      </c>
      <c r="O852" t="s">
        <v>72</v>
      </c>
      <c r="P852" t="s">
        <v>287</v>
      </c>
      <c r="Q852" t="s">
        <v>73</v>
      </c>
      <c r="R852" t="s">
        <v>2723</v>
      </c>
      <c r="S852" t="s">
        <v>41</v>
      </c>
      <c r="T852" t="s">
        <v>42</v>
      </c>
      <c r="U852" t="s">
        <v>43</v>
      </c>
      <c r="V852" t="s">
        <v>2724</v>
      </c>
      <c r="W852" t="s">
        <v>2725</v>
      </c>
      <c r="X852" t="s">
        <v>2726</v>
      </c>
      <c r="Y852" t="s">
        <v>43</v>
      </c>
      <c r="Z852" t="s">
        <v>2727</v>
      </c>
      <c r="AA852" t="s">
        <v>43</v>
      </c>
      <c r="AB852" t="s">
        <v>2728</v>
      </c>
      <c r="AC852" s="4" t="e">
        <f>VLOOKUP(Table136[[#This Row],[Capacitance]],Values!A$13:B$50,2,0)</f>
        <v>#N/A</v>
      </c>
      <c r="AE852" s="4" t="str">
        <f>CONCATENATE(Table136[[#This Row],[Capacitance]],Table136[[#This Row],[Stock]])</f>
        <v>120pF</v>
      </c>
    </row>
    <row r="853" spans="1:31" hidden="1">
      <c r="A853" t="s">
        <v>2793</v>
      </c>
      <c r="B853" t="s">
        <v>2716</v>
      </c>
      <c r="C853" t="s">
        <v>3087</v>
      </c>
      <c r="D853" t="s">
        <v>3088</v>
      </c>
      <c r="E853" t="s">
        <v>2719</v>
      </c>
      <c r="F853" t="s">
        <v>3089</v>
      </c>
      <c r="G853">
        <v>0</v>
      </c>
      <c r="H853">
        <v>0</v>
      </c>
      <c r="I853" t="s">
        <v>1067</v>
      </c>
      <c r="J853">
        <v>0</v>
      </c>
      <c r="K853">
        <v>1000</v>
      </c>
      <c r="L853" t="s">
        <v>2721</v>
      </c>
      <c r="M853" t="s">
        <v>2722</v>
      </c>
      <c r="N853" t="s">
        <v>292</v>
      </c>
      <c r="O853" t="s">
        <v>72</v>
      </c>
      <c r="P853" t="s">
        <v>287</v>
      </c>
      <c r="Q853" t="s">
        <v>73</v>
      </c>
      <c r="R853" t="s">
        <v>2723</v>
      </c>
      <c r="S853" t="s">
        <v>41</v>
      </c>
      <c r="T853" t="s">
        <v>42</v>
      </c>
      <c r="U853" t="s">
        <v>43</v>
      </c>
      <c r="V853" t="s">
        <v>2724</v>
      </c>
      <c r="W853" t="s">
        <v>2725</v>
      </c>
      <c r="X853" t="s">
        <v>2726</v>
      </c>
      <c r="Y853" t="s">
        <v>43</v>
      </c>
      <c r="Z853" t="s">
        <v>2727</v>
      </c>
      <c r="AA853" t="s">
        <v>43</v>
      </c>
      <c r="AB853" t="s">
        <v>2728</v>
      </c>
      <c r="AC853" s="4" t="e">
        <f>VLOOKUP(Table136[[#This Row],[Capacitance]],Values!A$13:B$50,2,0)</f>
        <v>#N/A</v>
      </c>
      <c r="AE853" s="4" t="str">
        <f>CONCATENATE(Table136[[#This Row],[Capacitance]],Table136[[#This Row],[Stock]])</f>
        <v>330pF</v>
      </c>
    </row>
    <row r="854" spans="1:31" hidden="1">
      <c r="A854" t="s">
        <v>2793</v>
      </c>
      <c r="B854" t="s">
        <v>2789</v>
      </c>
      <c r="C854" t="s">
        <v>3090</v>
      </c>
      <c r="D854" t="s">
        <v>3091</v>
      </c>
      <c r="E854" t="s">
        <v>2719</v>
      </c>
      <c r="F854" t="s">
        <v>3092</v>
      </c>
      <c r="G854">
        <v>0</v>
      </c>
      <c r="H854">
        <v>0</v>
      </c>
      <c r="I854" t="s">
        <v>1067</v>
      </c>
      <c r="J854">
        <v>0</v>
      </c>
      <c r="K854">
        <v>1</v>
      </c>
      <c r="L854" t="s">
        <v>2721</v>
      </c>
      <c r="M854" t="s">
        <v>2722</v>
      </c>
      <c r="N854" t="s">
        <v>282</v>
      </c>
      <c r="O854" t="s">
        <v>72</v>
      </c>
      <c r="P854" t="s">
        <v>287</v>
      </c>
      <c r="Q854" t="s">
        <v>73</v>
      </c>
      <c r="R854" t="s">
        <v>2723</v>
      </c>
      <c r="S854" t="s">
        <v>41</v>
      </c>
      <c r="T854" t="s">
        <v>42</v>
      </c>
      <c r="U854" t="s">
        <v>43</v>
      </c>
      <c r="V854" t="s">
        <v>2724</v>
      </c>
      <c r="W854" t="s">
        <v>2792</v>
      </c>
      <c r="X854" t="s">
        <v>2726</v>
      </c>
      <c r="Y854" t="s">
        <v>43</v>
      </c>
      <c r="Z854" t="s">
        <v>2727</v>
      </c>
      <c r="AA854" t="s">
        <v>43</v>
      </c>
      <c r="AB854" t="s">
        <v>2728</v>
      </c>
      <c r="AC854" s="4" t="e">
        <f>VLOOKUP(Table136[[#This Row],[Capacitance]],Values!A$13:B$50,2,0)</f>
        <v>#N/A</v>
      </c>
      <c r="AE854" s="4" t="str">
        <f>CONCATENATE(Table136[[#This Row],[Capacitance]],Table136[[#This Row],[Stock]])</f>
        <v>1200pF</v>
      </c>
    </row>
    <row r="855" spans="1:31" hidden="1">
      <c r="A855" t="s">
        <v>2793</v>
      </c>
      <c r="B855" t="s">
        <v>2789</v>
      </c>
      <c r="C855" t="s">
        <v>3093</v>
      </c>
      <c r="D855" t="s">
        <v>3094</v>
      </c>
      <c r="E855" t="s">
        <v>2719</v>
      </c>
      <c r="F855" t="s">
        <v>3095</v>
      </c>
      <c r="G855">
        <v>0</v>
      </c>
      <c r="H855">
        <v>0</v>
      </c>
      <c r="I855" t="s">
        <v>1067</v>
      </c>
      <c r="J855">
        <v>0</v>
      </c>
      <c r="K855">
        <v>1</v>
      </c>
      <c r="L855" t="s">
        <v>2721</v>
      </c>
      <c r="M855" t="s">
        <v>2722</v>
      </c>
      <c r="N855" t="s">
        <v>242</v>
      </c>
      <c r="O855" t="s">
        <v>72</v>
      </c>
      <c r="P855" t="s">
        <v>287</v>
      </c>
      <c r="Q855" t="s">
        <v>73</v>
      </c>
      <c r="R855" t="s">
        <v>2723</v>
      </c>
      <c r="S855" t="s">
        <v>41</v>
      </c>
      <c r="T855" t="s">
        <v>42</v>
      </c>
      <c r="U855" t="s">
        <v>43</v>
      </c>
      <c r="V855" t="s">
        <v>2724</v>
      </c>
      <c r="W855" t="s">
        <v>2792</v>
      </c>
      <c r="X855" t="s">
        <v>2726</v>
      </c>
      <c r="Y855" t="s">
        <v>43</v>
      </c>
      <c r="Z855" t="s">
        <v>2727</v>
      </c>
      <c r="AA855" t="s">
        <v>43</v>
      </c>
      <c r="AB855" t="s">
        <v>2728</v>
      </c>
      <c r="AC855" s="4" t="e">
        <f>VLOOKUP(Table136[[#This Row],[Capacitance]],Values!A$13:B$50,2,0)</f>
        <v>#N/A</v>
      </c>
      <c r="AE855" s="4" t="str">
        <f>CONCATENATE(Table136[[#This Row],[Capacitance]],Table136[[#This Row],[Stock]])</f>
        <v>1800pF</v>
      </c>
    </row>
    <row r="856" spans="1:31" hidden="1">
      <c r="A856" t="s">
        <v>2715</v>
      </c>
      <c r="B856" t="s">
        <v>2789</v>
      </c>
      <c r="C856" t="s">
        <v>4859</v>
      </c>
      <c r="D856" t="s">
        <v>4860</v>
      </c>
      <c r="E856" t="s">
        <v>2719</v>
      </c>
      <c r="F856" t="s">
        <v>4727</v>
      </c>
      <c r="G856">
        <v>0</v>
      </c>
      <c r="H856">
        <v>0</v>
      </c>
      <c r="I856" t="s">
        <v>1067</v>
      </c>
      <c r="J856">
        <v>0</v>
      </c>
      <c r="K856">
        <v>1</v>
      </c>
      <c r="L856" t="s">
        <v>2721</v>
      </c>
      <c r="M856" t="s">
        <v>2722</v>
      </c>
      <c r="N856" t="s">
        <v>6752</v>
      </c>
      <c r="O856" t="s">
        <v>189</v>
      </c>
      <c r="P856" t="s">
        <v>83</v>
      </c>
      <c r="Q856" t="s">
        <v>190</v>
      </c>
      <c r="R856" t="s">
        <v>2723</v>
      </c>
      <c r="S856" t="s">
        <v>191</v>
      </c>
      <c r="T856" t="s">
        <v>42</v>
      </c>
      <c r="U856" t="s">
        <v>43</v>
      </c>
      <c r="V856" t="s">
        <v>2724</v>
      </c>
      <c r="W856" t="s">
        <v>2880</v>
      </c>
      <c r="X856" t="s">
        <v>2726</v>
      </c>
      <c r="Y856" t="s">
        <v>43</v>
      </c>
      <c r="Z856" t="s">
        <v>3107</v>
      </c>
      <c r="AA856" t="s">
        <v>43</v>
      </c>
      <c r="AB856" t="s">
        <v>2728</v>
      </c>
      <c r="AC856" s="4" t="str">
        <f>VLOOKUP(Table136[[#This Row],[Capacitance]],Values!A$13:B$50,2,0)</f>
        <v>STOCK</v>
      </c>
      <c r="AE856" s="4" t="str">
        <f>CONCATENATE(Table136[[#This Row],[Capacitance]],Table136[[#This Row],[Stock]])</f>
        <v>4.7ÂuF</v>
      </c>
    </row>
    <row r="857" spans="1:31" hidden="1">
      <c r="A857" t="s">
        <v>2715</v>
      </c>
      <c r="B857" t="s">
        <v>2794</v>
      </c>
      <c r="C857" t="s">
        <v>4867</v>
      </c>
      <c r="D857" t="s">
        <v>4868</v>
      </c>
      <c r="E857" t="s">
        <v>2719</v>
      </c>
      <c r="F857" t="s">
        <v>4740</v>
      </c>
      <c r="G857">
        <v>0</v>
      </c>
      <c r="H857">
        <v>0</v>
      </c>
      <c r="I857" t="s">
        <v>1067</v>
      </c>
      <c r="J857">
        <v>0</v>
      </c>
      <c r="K857">
        <v>1</v>
      </c>
      <c r="L857" t="s">
        <v>2721</v>
      </c>
      <c r="M857" t="s">
        <v>2722</v>
      </c>
      <c r="N857" t="s">
        <v>6752</v>
      </c>
      <c r="O857" t="s">
        <v>189</v>
      </c>
      <c r="P857" t="s">
        <v>38</v>
      </c>
      <c r="Q857" t="s">
        <v>190</v>
      </c>
      <c r="R857" t="s">
        <v>2723</v>
      </c>
      <c r="S857" t="s">
        <v>191</v>
      </c>
      <c r="T857" t="s">
        <v>42</v>
      </c>
      <c r="U857" t="s">
        <v>43</v>
      </c>
      <c r="V857" t="s">
        <v>2724</v>
      </c>
      <c r="W857" t="s">
        <v>2798</v>
      </c>
      <c r="X857" t="s">
        <v>2799</v>
      </c>
      <c r="Y857" t="s">
        <v>43</v>
      </c>
      <c r="Z857" t="s">
        <v>3107</v>
      </c>
      <c r="AA857" t="s">
        <v>43</v>
      </c>
      <c r="AB857" t="s">
        <v>2728</v>
      </c>
      <c r="AC857" s="4" t="str">
        <f>VLOOKUP(Table136[[#This Row],[Capacitance]],Values!A$13:B$50,2,0)</f>
        <v>STOCK</v>
      </c>
      <c r="AE857" s="4" t="str">
        <f>CONCATENATE(Table136[[#This Row],[Capacitance]],Table136[[#This Row],[Stock]])</f>
        <v>4.7ÂuF</v>
      </c>
    </row>
    <row r="858" spans="1:31" hidden="1">
      <c r="A858" t="s">
        <v>2793</v>
      </c>
      <c r="B858" t="s">
        <v>2794</v>
      </c>
      <c r="C858" t="s">
        <v>4241</v>
      </c>
      <c r="D858" t="s">
        <v>4242</v>
      </c>
      <c r="E858" t="s">
        <v>2719</v>
      </c>
      <c r="F858" t="s">
        <v>4243</v>
      </c>
      <c r="G858">
        <v>602</v>
      </c>
      <c r="H858">
        <v>0</v>
      </c>
      <c r="I858">
        <v>0.45</v>
      </c>
      <c r="J858">
        <v>0</v>
      </c>
      <c r="K858">
        <v>1</v>
      </c>
      <c r="L858" t="s">
        <v>2721</v>
      </c>
      <c r="M858" t="s">
        <v>2722</v>
      </c>
      <c r="N858" t="s">
        <v>71</v>
      </c>
      <c r="O858" t="s">
        <v>37</v>
      </c>
      <c r="P858" t="s">
        <v>3113</v>
      </c>
      <c r="Q858" t="s">
        <v>39</v>
      </c>
      <c r="R858" t="s">
        <v>2723</v>
      </c>
      <c r="S858" t="s">
        <v>41</v>
      </c>
      <c r="T858" t="s">
        <v>42</v>
      </c>
      <c r="U858" t="s">
        <v>43</v>
      </c>
      <c r="V858" t="s">
        <v>2724</v>
      </c>
      <c r="W858" t="s">
        <v>2798</v>
      </c>
      <c r="X858" t="s">
        <v>2799</v>
      </c>
      <c r="Y858" t="s">
        <v>43</v>
      </c>
      <c r="Z858" t="s">
        <v>3107</v>
      </c>
      <c r="AA858" t="s">
        <v>43</v>
      </c>
      <c r="AB858" t="s">
        <v>2728</v>
      </c>
      <c r="AC858" s="4" t="str">
        <f>VLOOKUP(Table136[[#This Row],[Capacitance]],Values!A$13:B$50,2,0)</f>
        <v>STOCK</v>
      </c>
      <c r="AE858" s="4" t="str">
        <f>CONCATENATE(Table136[[#This Row],[Capacitance]],Table136[[#This Row],[Stock]])</f>
        <v>4700pF</v>
      </c>
    </row>
    <row r="859" spans="1:31" hidden="1">
      <c r="A859" t="s">
        <v>2715</v>
      </c>
      <c r="B859" t="s">
        <v>2716</v>
      </c>
      <c r="C859" t="s">
        <v>4777</v>
      </c>
      <c r="D859" t="s">
        <v>4778</v>
      </c>
      <c r="E859" t="s">
        <v>2719</v>
      </c>
      <c r="F859" t="s">
        <v>4779</v>
      </c>
      <c r="G859">
        <v>0</v>
      </c>
      <c r="H859">
        <v>0</v>
      </c>
      <c r="I859" t="s">
        <v>1067</v>
      </c>
      <c r="J859">
        <v>0</v>
      </c>
      <c r="K859">
        <v>1</v>
      </c>
      <c r="L859" t="s">
        <v>2721</v>
      </c>
      <c r="M859" t="s">
        <v>2722</v>
      </c>
      <c r="N859" t="s">
        <v>6766</v>
      </c>
      <c r="O859" t="s">
        <v>189</v>
      </c>
      <c r="P859" t="s">
        <v>83</v>
      </c>
      <c r="Q859" t="s">
        <v>190</v>
      </c>
      <c r="R859" t="s">
        <v>2723</v>
      </c>
      <c r="S859" t="s">
        <v>191</v>
      </c>
      <c r="T859" t="s">
        <v>42</v>
      </c>
      <c r="U859" t="s">
        <v>43</v>
      </c>
      <c r="V859" t="s">
        <v>2724</v>
      </c>
      <c r="W859" t="s">
        <v>2725</v>
      </c>
      <c r="X859" t="s">
        <v>2726</v>
      </c>
      <c r="Y859" t="s">
        <v>43</v>
      </c>
      <c r="Z859" t="s">
        <v>3107</v>
      </c>
      <c r="AA859" t="s">
        <v>43</v>
      </c>
      <c r="AB859" t="s">
        <v>2728</v>
      </c>
      <c r="AC859" s="4" t="e">
        <f>VLOOKUP(Table136[[#This Row],[Capacitance]],Values!A$13:B$50,2,0)</f>
        <v>#N/A</v>
      </c>
      <c r="AE859" s="4" t="str">
        <f>CONCATENATE(Table136[[#This Row],[Capacitance]],Table136[[#This Row],[Stock]])</f>
        <v>0.47ÂuF</v>
      </c>
    </row>
    <row r="860" spans="1:31" hidden="1">
      <c r="A860" t="s">
        <v>2793</v>
      </c>
      <c r="B860" t="s">
        <v>2806</v>
      </c>
      <c r="C860" t="s">
        <v>4265</v>
      </c>
      <c r="D860" t="s">
        <v>4266</v>
      </c>
      <c r="E860" t="s">
        <v>2719</v>
      </c>
      <c r="F860" t="s">
        <v>4267</v>
      </c>
      <c r="G860">
        <v>740</v>
      </c>
      <c r="H860">
        <v>0</v>
      </c>
      <c r="I860">
        <v>0.64</v>
      </c>
      <c r="J860">
        <v>0</v>
      </c>
      <c r="K860">
        <v>1</v>
      </c>
      <c r="L860" t="s">
        <v>2721</v>
      </c>
      <c r="M860" t="s">
        <v>2722</v>
      </c>
      <c r="N860" t="s">
        <v>71</v>
      </c>
      <c r="O860" t="s">
        <v>72</v>
      </c>
      <c r="P860" t="s">
        <v>3113</v>
      </c>
      <c r="Q860" t="s">
        <v>73</v>
      </c>
      <c r="R860" t="s">
        <v>2723</v>
      </c>
      <c r="S860" t="s">
        <v>41</v>
      </c>
      <c r="T860" t="s">
        <v>42</v>
      </c>
      <c r="U860" t="s">
        <v>43</v>
      </c>
      <c r="V860" t="s">
        <v>2724</v>
      </c>
      <c r="W860" t="s">
        <v>2809</v>
      </c>
      <c r="X860" t="s">
        <v>2810</v>
      </c>
      <c r="Y860" t="s">
        <v>43</v>
      </c>
      <c r="Z860" t="s">
        <v>3107</v>
      </c>
      <c r="AA860" t="s">
        <v>43</v>
      </c>
      <c r="AB860" t="s">
        <v>2728</v>
      </c>
      <c r="AC860" s="4" t="str">
        <f>VLOOKUP(Table136[[#This Row],[Capacitance]],Values!A$13:B$50,2,0)</f>
        <v>STOCK</v>
      </c>
      <c r="AE860" s="4" t="str">
        <f>CONCATENATE(Table136[[#This Row],[Capacitance]],Table136[[#This Row],[Stock]])</f>
        <v>4700pF</v>
      </c>
    </row>
    <row r="861" spans="1:31" hidden="1">
      <c r="A861" t="s">
        <v>2715</v>
      </c>
      <c r="B861" t="s">
        <v>2716</v>
      </c>
      <c r="C861" t="s">
        <v>4782</v>
      </c>
      <c r="D861" t="s">
        <v>4783</v>
      </c>
      <c r="E861" t="s">
        <v>2719</v>
      </c>
      <c r="F861" t="s">
        <v>4779</v>
      </c>
      <c r="G861">
        <v>0</v>
      </c>
      <c r="H861">
        <v>0</v>
      </c>
      <c r="I861" t="s">
        <v>1067</v>
      </c>
      <c r="J861">
        <v>0</v>
      </c>
      <c r="K861">
        <v>1</v>
      </c>
      <c r="L861" t="s">
        <v>2721</v>
      </c>
      <c r="M861" t="s">
        <v>2722</v>
      </c>
      <c r="N861" t="s">
        <v>6766</v>
      </c>
      <c r="O861" t="s">
        <v>189</v>
      </c>
      <c r="P861" t="s">
        <v>83</v>
      </c>
      <c r="Q861" t="s">
        <v>190</v>
      </c>
      <c r="R861" t="s">
        <v>2723</v>
      </c>
      <c r="S861" t="s">
        <v>191</v>
      </c>
      <c r="T861" t="s">
        <v>42</v>
      </c>
      <c r="U861" t="s">
        <v>43</v>
      </c>
      <c r="V861" t="s">
        <v>2724</v>
      </c>
      <c r="W861" t="s">
        <v>2725</v>
      </c>
      <c r="X861" t="s">
        <v>2726</v>
      </c>
      <c r="Y861" t="s">
        <v>43</v>
      </c>
      <c r="Z861" t="s">
        <v>2727</v>
      </c>
      <c r="AA861" t="s">
        <v>43</v>
      </c>
      <c r="AB861" t="s">
        <v>2728</v>
      </c>
      <c r="AC861" s="4" t="e">
        <f>VLOOKUP(Table136[[#This Row],[Capacitance]],Values!A$13:B$50,2,0)</f>
        <v>#N/A</v>
      </c>
      <c r="AE861" s="4" t="str">
        <f>CONCATENATE(Table136[[#This Row],[Capacitance]],Table136[[#This Row],[Stock]])</f>
        <v>0.47ÂuF</v>
      </c>
    </row>
    <row r="862" spans="1:31" hidden="1">
      <c r="A862" t="s">
        <v>2715</v>
      </c>
      <c r="B862" t="s">
        <v>2716</v>
      </c>
      <c r="C862" t="s">
        <v>3198</v>
      </c>
      <c r="D862" t="s">
        <v>3199</v>
      </c>
      <c r="E862" t="s">
        <v>2719</v>
      </c>
      <c r="F862" t="s">
        <v>3200</v>
      </c>
      <c r="G862">
        <v>1128</v>
      </c>
      <c r="H862">
        <v>0</v>
      </c>
      <c r="I862">
        <v>0.28999999999999998</v>
      </c>
      <c r="J862">
        <v>0</v>
      </c>
      <c r="K862">
        <v>1</v>
      </c>
      <c r="L862" t="s">
        <v>2721</v>
      </c>
      <c r="M862" t="s">
        <v>2722</v>
      </c>
      <c r="N862" t="s">
        <v>71</v>
      </c>
      <c r="O862" t="s">
        <v>37</v>
      </c>
      <c r="P862" t="s">
        <v>38</v>
      </c>
      <c r="Q862" t="s">
        <v>39</v>
      </c>
      <c r="R862" t="s">
        <v>2723</v>
      </c>
      <c r="S862" t="s">
        <v>41</v>
      </c>
      <c r="T862" t="s">
        <v>42</v>
      </c>
      <c r="U862" t="s">
        <v>43</v>
      </c>
      <c r="V862" t="s">
        <v>2724</v>
      </c>
      <c r="W862" t="s">
        <v>2725</v>
      </c>
      <c r="X862" t="s">
        <v>2726</v>
      </c>
      <c r="Y862" t="s">
        <v>43</v>
      </c>
      <c r="Z862" t="s">
        <v>2727</v>
      </c>
      <c r="AA862" t="s">
        <v>43</v>
      </c>
      <c r="AB862" t="s">
        <v>2728</v>
      </c>
      <c r="AC862" s="4" t="str">
        <f>VLOOKUP(Table136[[#This Row],[Capacitance]],Values!A$13:B$50,2,0)</f>
        <v>STOCK</v>
      </c>
      <c r="AE862" s="4" t="str">
        <f>CONCATENATE(Table136[[#This Row],[Capacitance]],Table136[[#This Row],[Stock]])</f>
        <v>4700pF</v>
      </c>
    </row>
    <row r="863" spans="1:31" hidden="1">
      <c r="A863" t="s">
        <v>2715</v>
      </c>
      <c r="B863" t="s">
        <v>2716</v>
      </c>
      <c r="C863" t="s">
        <v>3279</v>
      </c>
      <c r="D863" t="s">
        <v>3280</v>
      </c>
      <c r="E863" t="s">
        <v>2719</v>
      </c>
      <c r="F863" t="s">
        <v>2869</v>
      </c>
      <c r="G863">
        <v>1567</v>
      </c>
      <c r="H863">
        <v>0</v>
      </c>
      <c r="I863">
        <v>0.32</v>
      </c>
      <c r="J863">
        <v>0</v>
      </c>
      <c r="K863">
        <v>1</v>
      </c>
      <c r="L863" t="s">
        <v>2721</v>
      </c>
      <c r="M863" t="s">
        <v>2722</v>
      </c>
      <c r="N863" t="s">
        <v>71</v>
      </c>
      <c r="O863" t="s">
        <v>72</v>
      </c>
      <c r="P863" t="s">
        <v>38</v>
      </c>
      <c r="Q863" t="s">
        <v>73</v>
      </c>
      <c r="R863" t="s">
        <v>2723</v>
      </c>
      <c r="S863" t="s">
        <v>41</v>
      </c>
      <c r="T863" t="s">
        <v>42</v>
      </c>
      <c r="U863" t="s">
        <v>43</v>
      </c>
      <c r="V863" t="s">
        <v>2724</v>
      </c>
      <c r="W863" t="s">
        <v>2725</v>
      </c>
      <c r="X863" t="s">
        <v>2726</v>
      </c>
      <c r="Y863" t="s">
        <v>43</v>
      </c>
      <c r="Z863" t="s">
        <v>3107</v>
      </c>
      <c r="AA863" t="s">
        <v>43</v>
      </c>
      <c r="AB863" t="s">
        <v>2728</v>
      </c>
      <c r="AC863" s="4" t="str">
        <f>VLOOKUP(Table136[[#This Row],[Capacitance]],Values!A$13:B$50,2,0)</f>
        <v>STOCK</v>
      </c>
      <c r="AE863" s="4" t="str">
        <f>CONCATENATE(Table136[[#This Row],[Capacitance]],Table136[[#This Row],[Stock]])</f>
        <v>4700pF</v>
      </c>
    </row>
    <row r="864" spans="1:31" hidden="1">
      <c r="A864" t="s">
        <v>2715</v>
      </c>
      <c r="B864" t="s">
        <v>2789</v>
      </c>
      <c r="C864" t="s">
        <v>3430</v>
      </c>
      <c r="D864" t="s">
        <v>3431</v>
      </c>
      <c r="E864" t="s">
        <v>2719</v>
      </c>
      <c r="F864" t="s">
        <v>2869</v>
      </c>
      <c r="G864">
        <v>4930</v>
      </c>
      <c r="H864">
        <v>0</v>
      </c>
      <c r="I864">
        <v>0.41</v>
      </c>
      <c r="J864">
        <v>0</v>
      </c>
      <c r="K864">
        <v>1</v>
      </c>
      <c r="L864" t="s">
        <v>2721</v>
      </c>
      <c r="M864" t="s">
        <v>2722</v>
      </c>
      <c r="N864" t="s">
        <v>71</v>
      </c>
      <c r="O864" t="s">
        <v>72</v>
      </c>
      <c r="P864" t="s">
        <v>38</v>
      </c>
      <c r="Q864" t="s">
        <v>73</v>
      </c>
      <c r="R864" t="s">
        <v>2723</v>
      </c>
      <c r="S864" t="s">
        <v>41</v>
      </c>
      <c r="T864" t="s">
        <v>42</v>
      </c>
      <c r="U864" t="s">
        <v>43</v>
      </c>
      <c r="V864" t="s">
        <v>2724</v>
      </c>
      <c r="W864" t="s">
        <v>2792</v>
      </c>
      <c r="X864" t="s">
        <v>2726</v>
      </c>
      <c r="Y864" t="s">
        <v>43</v>
      </c>
      <c r="Z864" t="s">
        <v>3107</v>
      </c>
      <c r="AA864" t="s">
        <v>43</v>
      </c>
      <c r="AB864" t="s">
        <v>2728</v>
      </c>
      <c r="AC864" s="4" t="str">
        <f>VLOOKUP(Table136[[#This Row],[Capacitance]],Values!A$13:B$50,2,0)</f>
        <v>STOCK</v>
      </c>
      <c r="AE864" s="4" t="str">
        <f>CONCATENATE(Table136[[#This Row],[Capacitance]],Table136[[#This Row],[Stock]])</f>
        <v>4700pF</v>
      </c>
    </row>
    <row r="865" spans="1:31" hidden="1">
      <c r="A865" t="s">
        <v>2715</v>
      </c>
      <c r="B865" t="s">
        <v>2789</v>
      </c>
      <c r="C865" t="s">
        <v>4790</v>
      </c>
      <c r="D865" t="s">
        <v>4791</v>
      </c>
      <c r="E865" t="s">
        <v>2719</v>
      </c>
      <c r="F865" t="s">
        <v>4792</v>
      </c>
      <c r="G865">
        <v>0</v>
      </c>
      <c r="H865">
        <v>0</v>
      </c>
      <c r="I865" t="s">
        <v>1067</v>
      </c>
      <c r="J865">
        <v>0</v>
      </c>
      <c r="K865">
        <v>1</v>
      </c>
      <c r="L865" t="s">
        <v>2721</v>
      </c>
      <c r="M865" t="s">
        <v>2722</v>
      </c>
      <c r="N865" t="s">
        <v>6766</v>
      </c>
      <c r="O865" t="s">
        <v>189</v>
      </c>
      <c r="P865" t="s">
        <v>38</v>
      </c>
      <c r="Q865" t="s">
        <v>190</v>
      </c>
      <c r="R865" t="s">
        <v>2723</v>
      </c>
      <c r="S865" t="s">
        <v>191</v>
      </c>
      <c r="T865" t="s">
        <v>42</v>
      </c>
      <c r="U865" t="s">
        <v>43</v>
      </c>
      <c r="V865" t="s">
        <v>2724</v>
      </c>
      <c r="W865" t="s">
        <v>2792</v>
      </c>
      <c r="X865" t="s">
        <v>2726</v>
      </c>
      <c r="Y865" t="s">
        <v>43</v>
      </c>
      <c r="Z865" t="s">
        <v>3107</v>
      </c>
      <c r="AA865" t="s">
        <v>43</v>
      </c>
      <c r="AB865" t="s">
        <v>2728</v>
      </c>
      <c r="AC865" s="4" t="e">
        <f>VLOOKUP(Table136[[#This Row],[Capacitance]],Values!A$13:B$50,2,0)</f>
        <v>#N/A</v>
      </c>
      <c r="AE865" s="4" t="str">
        <f>CONCATENATE(Table136[[#This Row],[Capacitance]],Table136[[#This Row],[Stock]])</f>
        <v>0.47ÂuF</v>
      </c>
    </row>
    <row r="866" spans="1:31" hidden="1">
      <c r="A866" t="s">
        <v>2715</v>
      </c>
      <c r="B866" t="s">
        <v>2789</v>
      </c>
      <c r="C866" t="s">
        <v>4793</v>
      </c>
      <c r="D866" t="s">
        <v>4794</v>
      </c>
      <c r="E866" t="s">
        <v>2719</v>
      </c>
      <c r="F866" t="s">
        <v>4792</v>
      </c>
      <c r="G866">
        <v>0</v>
      </c>
      <c r="H866">
        <v>0</v>
      </c>
      <c r="I866" t="s">
        <v>1067</v>
      </c>
      <c r="J866">
        <v>0</v>
      </c>
      <c r="K866">
        <v>1</v>
      </c>
      <c r="L866" t="s">
        <v>2721</v>
      </c>
      <c r="M866" t="s">
        <v>2722</v>
      </c>
      <c r="N866" t="s">
        <v>6766</v>
      </c>
      <c r="O866" t="s">
        <v>189</v>
      </c>
      <c r="P866" t="s">
        <v>38</v>
      </c>
      <c r="Q866" t="s">
        <v>190</v>
      </c>
      <c r="R866" t="s">
        <v>2723</v>
      </c>
      <c r="S866" t="s">
        <v>191</v>
      </c>
      <c r="T866" t="s">
        <v>42</v>
      </c>
      <c r="U866" t="s">
        <v>43</v>
      </c>
      <c r="V866" t="s">
        <v>2724</v>
      </c>
      <c r="W866" t="s">
        <v>2792</v>
      </c>
      <c r="X866" t="s">
        <v>2726</v>
      </c>
      <c r="Y866" t="s">
        <v>43</v>
      </c>
      <c r="Z866" t="s">
        <v>2727</v>
      </c>
      <c r="AA866" t="s">
        <v>43</v>
      </c>
      <c r="AB866" t="s">
        <v>2728</v>
      </c>
      <c r="AC866" s="4" t="e">
        <f>VLOOKUP(Table136[[#This Row],[Capacitance]],Values!A$13:B$50,2,0)</f>
        <v>#N/A</v>
      </c>
      <c r="AE866" s="4" t="str">
        <f>CONCATENATE(Table136[[#This Row],[Capacitance]],Table136[[#This Row],[Stock]])</f>
        <v>0.47ÂuF</v>
      </c>
    </row>
    <row r="867" spans="1:31" hidden="1">
      <c r="A867" t="s">
        <v>2715</v>
      </c>
      <c r="B867" t="s">
        <v>2789</v>
      </c>
      <c r="C867" t="s">
        <v>2867</v>
      </c>
      <c r="D867" t="s">
        <v>2868</v>
      </c>
      <c r="E867" t="s">
        <v>2719</v>
      </c>
      <c r="F867" t="s">
        <v>2869</v>
      </c>
      <c r="G867">
        <v>1355</v>
      </c>
      <c r="H867">
        <v>0</v>
      </c>
      <c r="I867">
        <v>0.41</v>
      </c>
      <c r="J867">
        <v>0</v>
      </c>
      <c r="K867">
        <v>1</v>
      </c>
      <c r="L867" t="s">
        <v>2721</v>
      </c>
      <c r="M867" t="s">
        <v>2722</v>
      </c>
      <c r="N867" t="s">
        <v>71</v>
      </c>
      <c r="O867" t="s">
        <v>72</v>
      </c>
      <c r="P867" t="s">
        <v>38</v>
      </c>
      <c r="Q867" t="s">
        <v>73</v>
      </c>
      <c r="R867" t="s">
        <v>2723</v>
      </c>
      <c r="S867" t="s">
        <v>41</v>
      </c>
      <c r="T867" t="s">
        <v>42</v>
      </c>
      <c r="U867" t="s">
        <v>43</v>
      </c>
      <c r="V867" t="s">
        <v>2724</v>
      </c>
      <c r="W867" t="s">
        <v>2792</v>
      </c>
      <c r="X867" t="s">
        <v>2726</v>
      </c>
      <c r="Y867" t="s">
        <v>43</v>
      </c>
      <c r="Z867" t="s">
        <v>2727</v>
      </c>
      <c r="AA867" t="s">
        <v>43</v>
      </c>
      <c r="AB867" t="s">
        <v>2728</v>
      </c>
      <c r="AC867" s="4" t="str">
        <f>VLOOKUP(Table136[[#This Row],[Capacitance]],Values!A$13:B$50,2,0)</f>
        <v>STOCK</v>
      </c>
      <c r="AE867" s="4" t="str">
        <f>CONCATENATE(Table136[[#This Row],[Capacitance]],Table136[[#This Row],[Stock]])</f>
        <v>4700pF</v>
      </c>
    </row>
    <row r="868" spans="1:31" hidden="1">
      <c r="A868" t="s">
        <v>2715</v>
      </c>
      <c r="B868" t="s">
        <v>2794</v>
      </c>
      <c r="C868" t="s">
        <v>2915</v>
      </c>
      <c r="D868" t="s">
        <v>2916</v>
      </c>
      <c r="E868" t="s">
        <v>2719</v>
      </c>
      <c r="F868" t="s">
        <v>2869</v>
      </c>
      <c r="G868">
        <v>1376</v>
      </c>
      <c r="H868">
        <v>0</v>
      </c>
      <c r="I868">
        <v>0.52</v>
      </c>
      <c r="J868">
        <v>0</v>
      </c>
      <c r="K868">
        <v>1</v>
      </c>
      <c r="L868" t="s">
        <v>2721</v>
      </c>
      <c r="M868" t="s">
        <v>2722</v>
      </c>
      <c r="N868" t="s">
        <v>71</v>
      </c>
      <c r="O868" t="s">
        <v>72</v>
      </c>
      <c r="P868" t="s">
        <v>38</v>
      </c>
      <c r="Q868" t="s">
        <v>73</v>
      </c>
      <c r="R868" t="s">
        <v>2723</v>
      </c>
      <c r="S868" t="s">
        <v>41</v>
      </c>
      <c r="T868" t="s">
        <v>42</v>
      </c>
      <c r="U868" t="s">
        <v>43</v>
      </c>
      <c r="V868" t="s">
        <v>2724</v>
      </c>
      <c r="W868" t="s">
        <v>2798</v>
      </c>
      <c r="X868" t="s">
        <v>2799</v>
      </c>
      <c r="Y868" t="s">
        <v>43</v>
      </c>
      <c r="Z868" t="s">
        <v>2727</v>
      </c>
      <c r="AA868" t="s">
        <v>43</v>
      </c>
      <c r="AB868" t="s">
        <v>2728</v>
      </c>
      <c r="AC868" s="4" t="str">
        <f>VLOOKUP(Table136[[#This Row],[Capacitance]],Values!A$13:B$50,2,0)</f>
        <v>STOCK</v>
      </c>
      <c r="AE868" s="4" t="str">
        <f>CONCATENATE(Table136[[#This Row],[Capacitance]],Table136[[#This Row],[Stock]])</f>
        <v>4700pF</v>
      </c>
    </row>
    <row r="869" spans="1:31" hidden="1">
      <c r="A869" t="s">
        <v>2715</v>
      </c>
      <c r="B869" t="s">
        <v>2794</v>
      </c>
      <c r="C869" t="s">
        <v>4041</v>
      </c>
      <c r="D869" t="s">
        <v>4042</v>
      </c>
      <c r="E869" t="s">
        <v>2719</v>
      </c>
      <c r="F869" t="s">
        <v>2869</v>
      </c>
      <c r="G869">
        <v>2385</v>
      </c>
      <c r="H869">
        <v>0</v>
      </c>
      <c r="I869">
        <v>0.53</v>
      </c>
      <c r="J869">
        <v>0</v>
      </c>
      <c r="K869">
        <v>1</v>
      </c>
      <c r="L869" t="s">
        <v>2721</v>
      </c>
      <c r="M869" t="s">
        <v>2722</v>
      </c>
      <c r="N869" t="s">
        <v>71</v>
      </c>
      <c r="O869" t="s">
        <v>72</v>
      </c>
      <c r="P869" t="s">
        <v>38</v>
      </c>
      <c r="Q869" t="s">
        <v>73</v>
      </c>
      <c r="R869" t="s">
        <v>2723</v>
      </c>
      <c r="S869" t="s">
        <v>41</v>
      </c>
      <c r="T869" t="s">
        <v>42</v>
      </c>
      <c r="U869" t="s">
        <v>43</v>
      </c>
      <c r="V869" t="s">
        <v>2724</v>
      </c>
      <c r="W869" t="s">
        <v>2798</v>
      </c>
      <c r="X869" t="s">
        <v>2799</v>
      </c>
      <c r="Y869" t="s">
        <v>43</v>
      </c>
      <c r="Z869" t="s">
        <v>3107</v>
      </c>
      <c r="AA869" t="s">
        <v>43</v>
      </c>
      <c r="AB869" t="s">
        <v>2728</v>
      </c>
      <c r="AC869" s="4" t="str">
        <f>VLOOKUP(Table136[[#This Row],[Capacitance]],Values!A$13:B$50,2,0)</f>
        <v>STOCK</v>
      </c>
      <c r="AE869" s="4" t="str">
        <f>CONCATENATE(Table136[[#This Row],[Capacitance]],Table136[[#This Row],[Stock]])</f>
        <v>4700pF</v>
      </c>
    </row>
    <row r="870" spans="1:31" hidden="1">
      <c r="A870" t="s">
        <v>2715</v>
      </c>
      <c r="B870" t="s">
        <v>2716</v>
      </c>
      <c r="C870" t="s">
        <v>4204</v>
      </c>
      <c r="D870" t="s">
        <v>4205</v>
      </c>
      <c r="E870" t="s">
        <v>2719</v>
      </c>
      <c r="F870" t="s">
        <v>3200</v>
      </c>
      <c r="G870">
        <v>482</v>
      </c>
      <c r="H870">
        <v>0</v>
      </c>
      <c r="I870">
        <v>0.3</v>
      </c>
      <c r="J870">
        <v>0</v>
      </c>
      <c r="K870">
        <v>1</v>
      </c>
      <c r="L870" t="s">
        <v>2721</v>
      </c>
      <c r="M870" t="s">
        <v>2722</v>
      </c>
      <c r="N870" t="s">
        <v>71</v>
      </c>
      <c r="O870" t="s">
        <v>37</v>
      </c>
      <c r="P870" t="s">
        <v>38</v>
      </c>
      <c r="Q870" t="s">
        <v>39</v>
      </c>
      <c r="R870" t="s">
        <v>2723</v>
      </c>
      <c r="S870" t="s">
        <v>41</v>
      </c>
      <c r="T870" t="s">
        <v>42</v>
      </c>
      <c r="U870" t="s">
        <v>43</v>
      </c>
      <c r="V870" t="s">
        <v>2724</v>
      </c>
      <c r="W870" t="s">
        <v>2725</v>
      </c>
      <c r="X870" t="s">
        <v>2726</v>
      </c>
      <c r="Y870" t="s">
        <v>43</v>
      </c>
      <c r="Z870" t="s">
        <v>3107</v>
      </c>
      <c r="AA870" t="s">
        <v>43</v>
      </c>
      <c r="AB870" t="s">
        <v>2728</v>
      </c>
      <c r="AC870" s="4" t="str">
        <f>VLOOKUP(Table136[[#This Row],[Capacitance]],Values!A$13:B$50,2,0)</f>
        <v>STOCK</v>
      </c>
      <c r="AE870" s="4" t="str">
        <f>CONCATENATE(Table136[[#This Row],[Capacitance]],Table136[[#This Row],[Stock]])</f>
        <v>4700pF</v>
      </c>
    </row>
    <row r="871" spans="1:31" hidden="1">
      <c r="A871" t="s">
        <v>2715</v>
      </c>
      <c r="B871" t="s">
        <v>2716</v>
      </c>
      <c r="C871" t="s">
        <v>2942</v>
      </c>
      <c r="D871" t="s">
        <v>2943</v>
      </c>
      <c r="E871" t="s">
        <v>2719</v>
      </c>
      <c r="F871" t="s">
        <v>2869</v>
      </c>
      <c r="G871">
        <v>540</v>
      </c>
      <c r="H871">
        <v>0</v>
      </c>
      <c r="I871">
        <v>0.32</v>
      </c>
      <c r="J871">
        <v>0</v>
      </c>
      <c r="K871">
        <v>1</v>
      </c>
      <c r="L871" t="s">
        <v>2721</v>
      </c>
      <c r="M871" t="s">
        <v>2722</v>
      </c>
      <c r="N871" t="s">
        <v>71</v>
      </c>
      <c r="O871" t="s">
        <v>72</v>
      </c>
      <c r="P871" t="s">
        <v>38</v>
      </c>
      <c r="Q871" t="s">
        <v>73</v>
      </c>
      <c r="R871" t="s">
        <v>2723</v>
      </c>
      <c r="S871" t="s">
        <v>41</v>
      </c>
      <c r="T871" t="s">
        <v>42</v>
      </c>
      <c r="U871" t="s">
        <v>43</v>
      </c>
      <c r="V871" t="s">
        <v>2724</v>
      </c>
      <c r="W871" t="s">
        <v>2725</v>
      </c>
      <c r="X871" t="s">
        <v>2726</v>
      </c>
      <c r="Y871" t="s">
        <v>43</v>
      </c>
      <c r="Z871" t="s">
        <v>2727</v>
      </c>
      <c r="AA871" t="s">
        <v>43</v>
      </c>
      <c r="AB871" t="s">
        <v>2728</v>
      </c>
      <c r="AC871" s="4" t="str">
        <f>VLOOKUP(Table136[[#This Row],[Capacitance]],Values!A$13:B$50,2,0)</f>
        <v>STOCK</v>
      </c>
      <c r="AE871" s="4" t="str">
        <f>CONCATENATE(Table136[[#This Row],[Capacitance]],Table136[[#This Row],[Stock]])</f>
        <v>4700pF</v>
      </c>
    </row>
    <row r="872" spans="1:31" hidden="1">
      <c r="A872" t="s">
        <v>2715</v>
      </c>
      <c r="B872" t="s">
        <v>3135</v>
      </c>
      <c r="C872" t="s">
        <v>3635</v>
      </c>
      <c r="D872" t="s">
        <v>3636</v>
      </c>
      <c r="E872" t="s">
        <v>2719</v>
      </c>
      <c r="F872" t="s">
        <v>3637</v>
      </c>
      <c r="G872">
        <v>5701</v>
      </c>
      <c r="H872">
        <v>0</v>
      </c>
      <c r="I872">
        <v>1.72</v>
      </c>
      <c r="J872">
        <v>0</v>
      </c>
      <c r="K872">
        <v>1</v>
      </c>
      <c r="L872" t="s">
        <v>2721</v>
      </c>
      <c r="M872" t="s">
        <v>2722</v>
      </c>
      <c r="N872" t="s">
        <v>6746</v>
      </c>
      <c r="O872" t="s">
        <v>72</v>
      </c>
      <c r="P872" t="s">
        <v>38</v>
      </c>
      <c r="Q872" t="s">
        <v>73</v>
      </c>
      <c r="R872" t="s">
        <v>2723</v>
      </c>
      <c r="S872" t="s">
        <v>41</v>
      </c>
      <c r="T872" t="s">
        <v>42</v>
      </c>
      <c r="U872" t="s">
        <v>43</v>
      </c>
      <c r="V872" t="s">
        <v>2724</v>
      </c>
      <c r="W872" t="s">
        <v>3139</v>
      </c>
      <c r="X872" t="s">
        <v>3140</v>
      </c>
      <c r="Y872" t="s">
        <v>43</v>
      </c>
      <c r="Z872" t="s">
        <v>3107</v>
      </c>
      <c r="AA872" t="s">
        <v>43</v>
      </c>
      <c r="AB872" t="s">
        <v>2728</v>
      </c>
      <c r="AC872" s="4" t="str">
        <f>VLOOKUP(Table136[[#This Row],[Capacitance]],Values!A$13:B$50,2,0)</f>
        <v>STOCK</v>
      </c>
      <c r="AD872" t="s">
        <v>1247</v>
      </c>
      <c r="AE872" s="4" t="str">
        <f>CONCATENATE(Table136[[#This Row],[Capacitance]],Table136[[#This Row],[Stock]])</f>
        <v>0.22ÂuFSTOCK</v>
      </c>
    </row>
    <row r="873" spans="1:31" hidden="1">
      <c r="A873" t="s">
        <v>2793</v>
      </c>
      <c r="B873" t="s">
        <v>2794</v>
      </c>
      <c r="C873" t="s">
        <v>3001</v>
      </c>
      <c r="D873" t="s">
        <v>3002</v>
      </c>
      <c r="E873" t="s">
        <v>2719</v>
      </c>
      <c r="F873" t="s">
        <v>3003</v>
      </c>
      <c r="G873">
        <v>359</v>
      </c>
      <c r="H873">
        <v>0</v>
      </c>
      <c r="I873">
        <v>0.49</v>
      </c>
      <c r="J873">
        <v>0</v>
      </c>
      <c r="K873">
        <v>1</v>
      </c>
      <c r="L873" t="s">
        <v>2721</v>
      </c>
      <c r="M873" t="s">
        <v>2722</v>
      </c>
      <c r="N873" t="s">
        <v>71</v>
      </c>
      <c r="O873" t="s">
        <v>72</v>
      </c>
      <c r="P873" t="s">
        <v>178</v>
      </c>
      <c r="Q873" t="s">
        <v>73</v>
      </c>
      <c r="R873" t="s">
        <v>2723</v>
      </c>
      <c r="S873" t="s">
        <v>41</v>
      </c>
      <c r="T873" t="s">
        <v>42</v>
      </c>
      <c r="U873" t="s">
        <v>43</v>
      </c>
      <c r="V873" t="s">
        <v>2724</v>
      </c>
      <c r="W873" t="s">
        <v>2798</v>
      </c>
      <c r="X873" t="s">
        <v>2799</v>
      </c>
      <c r="Y873" t="s">
        <v>43</v>
      </c>
      <c r="Z873" t="s">
        <v>2727</v>
      </c>
      <c r="AA873" t="s">
        <v>43</v>
      </c>
      <c r="AB873" t="s">
        <v>2728</v>
      </c>
      <c r="AC873" s="4" t="str">
        <f>VLOOKUP(Table136[[#This Row],[Capacitance]],Values!A$13:B$50,2,0)</f>
        <v>STOCK</v>
      </c>
      <c r="AE873" s="4" t="str">
        <f>CONCATENATE(Table136[[#This Row],[Capacitance]],Table136[[#This Row],[Stock]])</f>
        <v>4700pF</v>
      </c>
    </row>
    <row r="874" spans="1:31" hidden="1">
      <c r="A874" t="s">
        <v>2793</v>
      </c>
      <c r="B874" t="s">
        <v>2794</v>
      </c>
      <c r="C874" t="s">
        <v>4542</v>
      </c>
      <c r="D874" t="s">
        <v>4543</v>
      </c>
      <c r="E874" t="s">
        <v>2719</v>
      </c>
      <c r="F874" t="s">
        <v>3003</v>
      </c>
      <c r="G874">
        <v>267</v>
      </c>
      <c r="H874">
        <v>0</v>
      </c>
      <c r="I874">
        <v>0.48</v>
      </c>
      <c r="J874">
        <v>0</v>
      </c>
      <c r="K874">
        <v>1</v>
      </c>
      <c r="L874" t="s">
        <v>2721</v>
      </c>
      <c r="M874" t="s">
        <v>2722</v>
      </c>
      <c r="N874" t="s">
        <v>71</v>
      </c>
      <c r="O874" t="s">
        <v>72</v>
      </c>
      <c r="P874" t="s">
        <v>178</v>
      </c>
      <c r="Q874" t="s">
        <v>73</v>
      </c>
      <c r="R874" t="s">
        <v>2723</v>
      </c>
      <c r="S874" t="s">
        <v>41</v>
      </c>
      <c r="T874" t="s">
        <v>42</v>
      </c>
      <c r="U874" t="s">
        <v>43</v>
      </c>
      <c r="V874" t="s">
        <v>2724</v>
      </c>
      <c r="W874" t="s">
        <v>2798</v>
      </c>
      <c r="X874" t="s">
        <v>2799</v>
      </c>
      <c r="Y874" t="s">
        <v>43</v>
      </c>
      <c r="Z874" t="s">
        <v>3107</v>
      </c>
      <c r="AA874" t="s">
        <v>43</v>
      </c>
      <c r="AB874" t="s">
        <v>2728</v>
      </c>
      <c r="AC874" s="4" t="str">
        <f>VLOOKUP(Table136[[#This Row],[Capacitance]],Values!A$13:B$50,2,0)</f>
        <v>STOCK</v>
      </c>
      <c r="AE874" s="4" t="str">
        <f>CONCATENATE(Table136[[#This Row],[Capacitance]],Table136[[#This Row],[Stock]])</f>
        <v>4700pF</v>
      </c>
    </row>
    <row r="875" spans="1:31" hidden="1">
      <c r="A875" t="s">
        <v>2793</v>
      </c>
      <c r="B875" t="s">
        <v>2716</v>
      </c>
      <c r="C875" t="s">
        <v>4583</v>
      </c>
      <c r="D875" t="s">
        <v>4584</v>
      </c>
      <c r="E875" t="s">
        <v>2719</v>
      </c>
      <c r="F875" t="s">
        <v>4585</v>
      </c>
      <c r="G875">
        <v>0</v>
      </c>
      <c r="H875">
        <v>0</v>
      </c>
      <c r="I875">
        <v>0.34</v>
      </c>
      <c r="J875">
        <v>0</v>
      </c>
      <c r="K875">
        <v>1</v>
      </c>
      <c r="L875" t="s">
        <v>2721</v>
      </c>
      <c r="M875" t="s">
        <v>2722</v>
      </c>
      <c r="N875" t="s">
        <v>71</v>
      </c>
      <c r="O875" t="s">
        <v>37</v>
      </c>
      <c r="P875" t="s">
        <v>178</v>
      </c>
      <c r="Q875" t="s">
        <v>39</v>
      </c>
      <c r="R875" t="s">
        <v>2723</v>
      </c>
      <c r="S875" t="s">
        <v>41</v>
      </c>
      <c r="T875" t="s">
        <v>42</v>
      </c>
      <c r="U875" t="s">
        <v>43</v>
      </c>
      <c r="V875" t="s">
        <v>2724</v>
      </c>
      <c r="W875" t="s">
        <v>2725</v>
      </c>
      <c r="X875" t="s">
        <v>2726</v>
      </c>
      <c r="Y875" t="s">
        <v>43</v>
      </c>
      <c r="Z875" t="s">
        <v>2727</v>
      </c>
      <c r="AA875" t="s">
        <v>43</v>
      </c>
      <c r="AB875" t="s">
        <v>2728</v>
      </c>
      <c r="AC875" s="4" t="str">
        <f>VLOOKUP(Table136[[#This Row],[Capacitance]],Values!A$13:B$50,2,0)</f>
        <v>STOCK</v>
      </c>
      <c r="AE875" s="4" t="str">
        <f>CONCATENATE(Table136[[#This Row],[Capacitance]],Table136[[#This Row],[Stock]])</f>
        <v>4700pF</v>
      </c>
    </row>
    <row r="876" spans="1:31" hidden="1">
      <c r="A876" t="s">
        <v>2715</v>
      </c>
      <c r="B876" t="s">
        <v>2794</v>
      </c>
      <c r="C876" t="s">
        <v>4813</v>
      </c>
      <c r="D876" t="s">
        <v>4814</v>
      </c>
      <c r="E876" t="s">
        <v>2719</v>
      </c>
      <c r="F876" t="s">
        <v>4736</v>
      </c>
      <c r="G876">
        <v>0</v>
      </c>
      <c r="H876">
        <v>0</v>
      </c>
      <c r="I876" t="s">
        <v>1067</v>
      </c>
      <c r="J876">
        <v>0</v>
      </c>
      <c r="K876">
        <v>1</v>
      </c>
      <c r="L876" t="s">
        <v>2721</v>
      </c>
      <c r="M876" t="s">
        <v>2722</v>
      </c>
      <c r="N876" t="s">
        <v>6773</v>
      </c>
      <c r="O876" t="s">
        <v>189</v>
      </c>
      <c r="P876" t="s">
        <v>53</v>
      </c>
      <c r="Q876" t="s">
        <v>190</v>
      </c>
      <c r="R876" t="s">
        <v>2723</v>
      </c>
      <c r="S876" t="s">
        <v>191</v>
      </c>
      <c r="T876" t="s">
        <v>42</v>
      </c>
      <c r="U876" t="s">
        <v>43</v>
      </c>
      <c r="V876" t="s">
        <v>2724</v>
      </c>
      <c r="W876" t="s">
        <v>2798</v>
      </c>
      <c r="X876" t="s">
        <v>2799</v>
      </c>
      <c r="Y876" t="s">
        <v>43</v>
      </c>
      <c r="Z876" t="s">
        <v>2727</v>
      </c>
      <c r="AA876" t="s">
        <v>43</v>
      </c>
      <c r="AB876" t="s">
        <v>2728</v>
      </c>
      <c r="AC876" s="4" t="str">
        <f>VLOOKUP(Table136[[#This Row],[Capacitance]],Values!A$13:B$50,2,0)</f>
        <v>STOCK</v>
      </c>
      <c r="AE876" s="4" t="str">
        <f>CONCATENATE(Table136[[#This Row],[Capacitance]],Table136[[#This Row],[Stock]])</f>
        <v>47ÂuF</v>
      </c>
    </row>
    <row r="877" spans="1:31" hidden="1">
      <c r="A877" t="s">
        <v>2793</v>
      </c>
      <c r="B877" t="s">
        <v>2716</v>
      </c>
      <c r="C877" t="s">
        <v>4600</v>
      </c>
      <c r="D877" t="s">
        <v>4601</v>
      </c>
      <c r="E877" t="s">
        <v>2719</v>
      </c>
      <c r="F877" t="s">
        <v>4585</v>
      </c>
      <c r="G877">
        <v>0</v>
      </c>
      <c r="H877">
        <v>0</v>
      </c>
      <c r="I877">
        <v>7.7780000000000002E-2</v>
      </c>
      <c r="J877">
        <v>0</v>
      </c>
      <c r="K877">
        <v>2000</v>
      </c>
      <c r="L877" t="s">
        <v>2721</v>
      </c>
      <c r="M877" t="s">
        <v>2722</v>
      </c>
      <c r="N877" t="s">
        <v>71</v>
      </c>
      <c r="O877" t="s">
        <v>37</v>
      </c>
      <c r="P877" t="s">
        <v>178</v>
      </c>
      <c r="Q877" t="s">
        <v>39</v>
      </c>
      <c r="R877" t="s">
        <v>2723</v>
      </c>
      <c r="S877" t="s">
        <v>41</v>
      </c>
      <c r="T877" t="s">
        <v>42</v>
      </c>
      <c r="U877" t="s">
        <v>43</v>
      </c>
      <c r="V877" t="s">
        <v>2724</v>
      </c>
      <c r="W877" t="s">
        <v>2725</v>
      </c>
      <c r="X877" t="s">
        <v>2726</v>
      </c>
      <c r="Y877" t="s">
        <v>43</v>
      </c>
      <c r="Z877" t="s">
        <v>3107</v>
      </c>
      <c r="AA877" t="s">
        <v>43</v>
      </c>
      <c r="AB877" t="s">
        <v>2728</v>
      </c>
      <c r="AC877" s="4" t="str">
        <f>VLOOKUP(Table136[[#This Row],[Capacitance]],Values!A$13:B$50,2,0)</f>
        <v>STOCK</v>
      </c>
      <c r="AE877" s="4" t="str">
        <f>CONCATENATE(Table136[[#This Row],[Capacitance]],Table136[[#This Row],[Stock]])</f>
        <v>4700pF</v>
      </c>
    </row>
    <row r="878" spans="1:31" hidden="1">
      <c r="A878" t="s">
        <v>2793</v>
      </c>
      <c r="B878" t="s">
        <v>2789</v>
      </c>
      <c r="C878" t="s">
        <v>4618</v>
      </c>
      <c r="D878" t="s">
        <v>4619</v>
      </c>
      <c r="E878" t="s">
        <v>2719</v>
      </c>
      <c r="F878" t="s">
        <v>4585</v>
      </c>
      <c r="G878">
        <v>0</v>
      </c>
      <c r="H878">
        <v>0</v>
      </c>
      <c r="I878">
        <v>7.9990000000000006E-2</v>
      </c>
      <c r="J878">
        <v>0</v>
      </c>
      <c r="K878">
        <v>2000</v>
      </c>
      <c r="L878" t="s">
        <v>2721</v>
      </c>
      <c r="M878" t="s">
        <v>2722</v>
      </c>
      <c r="N878" t="s">
        <v>71</v>
      </c>
      <c r="O878" t="s">
        <v>37</v>
      </c>
      <c r="P878" t="s">
        <v>178</v>
      </c>
      <c r="Q878" t="s">
        <v>39</v>
      </c>
      <c r="R878" t="s">
        <v>2723</v>
      </c>
      <c r="S878" t="s">
        <v>41</v>
      </c>
      <c r="T878" t="s">
        <v>42</v>
      </c>
      <c r="U878" t="s">
        <v>43</v>
      </c>
      <c r="V878" t="s">
        <v>2724</v>
      </c>
      <c r="W878" t="s">
        <v>2792</v>
      </c>
      <c r="X878" t="s">
        <v>2726</v>
      </c>
      <c r="Y878" t="s">
        <v>43</v>
      </c>
      <c r="Z878" t="s">
        <v>3107</v>
      </c>
      <c r="AA878" t="s">
        <v>43</v>
      </c>
      <c r="AB878" t="s">
        <v>2728</v>
      </c>
      <c r="AC878" s="4" t="str">
        <f>VLOOKUP(Table136[[#This Row],[Capacitance]],Values!A$13:B$50,2,0)</f>
        <v>STOCK</v>
      </c>
      <c r="AE878" s="4" t="str">
        <f>CONCATENATE(Table136[[#This Row],[Capacitance]],Table136[[#This Row],[Stock]])</f>
        <v>4700pF</v>
      </c>
    </row>
    <row r="879" spans="1:31" hidden="1">
      <c r="A879" t="s">
        <v>2793</v>
      </c>
      <c r="B879" t="s">
        <v>2789</v>
      </c>
      <c r="C879" t="s">
        <v>4620</v>
      </c>
      <c r="D879" t="s">
        <v>4621</v>
      </c>
      <c r="E879" t="s">
        <v>2719</v>
      </c>
      <c r="F879" t="s">
        <v>4622</v>
      </c>
      <c r="G879">
        <v>0</v>
      </c>
      <c r="H879">
        <v>0</v>
      </c>
      <c r="I879">
        <v>7.9990000000000006E-2</v>
      </c>
      <c r="J879">
        <v>0</v>
      </c>
      <c r="K879">
        <v>2000</v>
      </c>
      <c r="L879" t="s">
        <v>2721</v>
      </c>
      <c r="M879" t="s">
        <v>2722</v>
      </c>
      <c r="N879" t="s">
        <v>71</v>
      </c>
      <c r="O879" t="s">
        <v>37</v>
      </c>
      <c r="P879" t="s">
        <v>287</v>
      </c>
      <c r="Q879" t="s">
        <v>39</v>
      </c>
      <c r="R879" t="s">
        <v>2723</v>
      </c>
      <c r="S879" t="s">
        <v>41</v>
      </c>
      <c r="T879" t="s">
        <v>42</v>
      </c>
      <c r="U879" t="s">
        <v>43</v>
      </c>
      <c r="V879" t="s">
        <v>2724</v>
      </c>
      <c r="W879" t="s">
        <v>2792</v>
      </c>
      <c r="X879" t="s">
        <v>2726</v>
      </c>
      <c r="Y879" t="s">
        <v>43</v>
      </c>
      <c r="Z879" t="s">
        <v>3107</v>
      </c>
      <c r="AA879" t="s">
        <v>43</v>
      </c>
      <c r="AB879" t="s">
        <v>2728</v>
      </c>
      <c r="AC879" s="4" t="str">
        <f>VLOOKUP(Table136[[#This Row],[Capacitance]],Values!A$13:B$50,2,0)</f>
        <v>STOCK</v>
      </c>
      <c r="AE879" s="4" t="str">
        <f>CONCATENATE(Table136[[#This Row],[Capacitance]],Table136[[#This Row],[Stock]])</f>
        <v>4700pF</v>
      </c>
    </row>
    <row r="880" spans="1:31" hidden="1">
      <c r="A880" t="s">
        <v>2715</v>
      </c>
      <c r="B880" t="s">
        <v>2806</v>
      </c>
      <c r="C880" t="s">
        <v>4821</v>
      </c>
      <c r="D880" t="s">
        <v>4822</v>
      </c>
      <c r="E880" t="s">
        <v>2719</v>
      </c>
      <c r="F880" t="s">
        <v>4750</v>
      </c>
      <c r="G880">
        <v>0</v>
      </c>
      <c r="H880">
        <v>0</v>
      </c>
      <c r="I880" t="s">
        <v>1067</v>
      </c>
      <c r="J880">
        <v>0</v>
      </c>
      <c r="K880">
        <v>1</v>
      </c>
      <c r="L880" t="s">
        <v>2721</v>
      </c>
      <c r="M880" t="s">
        <v>2722</v>
      </c>
      <c r="N880" t="s">
        <v>6773</v>
      </c>
      <c r="O880" t="s">
        <v>189</v>
      </c>
      <c r="P880" t="s">
        <v>64</v>
      </c>
      <c r="Q880" t="s">
        <v>190</v>
      </c>
      <c r="R880" t="s">
        <v>2723</v>
      </c>
      <c r="S880" t="s">
        <v>191</v>
      </c>
      <c r="T880" t="s">
        <v>42</v>
      </c>
      <c r="U880" t="s">
        <v>43</v>
      </c>
      <c r="V880" t="s">
        <v>2724</v>
      </c>
      <c r="W880" t="s">
        <v>2809</v>
      </c>
      <c r="X880" t="s">
        <v>2810</v>
      </c>
      <c r="Y880" t="s">
        <v>43</v>
      </c>
      <c r="Z880" t="s">
        <v>2727</v>
      </c>
      <c r="AA880" t="s">
        <v>43</v>
      </c>
      <c r="AB880" t="s">
        <v>2728</v>
      </c>
      <c r="AC880" s="4" t="str">
        <f>VLOOKUP(Table136[[#This Row],[Capacitance]],Values!A$13:B$50,2,0)</f>
        <v>STOCK</v>
      </c>
      <c r="AE880" s="4" t="str">
        <f>CONCATENATE(Table136[[#This Row],[Capacitance]],Table136[[#This Row],[Stock]])</f>
        <v>47ÂuF</v>
      </c>
    </row>
    <row r="881" spans="1:31" hidden="1">
      <c r="A881" t="s">
        <v>2715</v>
      </c>
      <c r="B881" t="s">
        <v>2806</v>
      </c>
      <c r="C881" t="s">
        <v>4823</v>
      </c>
      <c r="D881" t="s">
        <v>4824</v>
      </c>
      <c r="E881" t="s">
        <v>2719</v>
      </c>
      <c r="F881" t="s">
        <v>4753</v>
      </c>
      <c r="G881">
        <v>0</v>
      </c>
      <c r="H881">
        <v>0</v>
      </c>
      <c r="I881" t="s">
        <v>1067</v>
      </c>
      <c r="J881">
        <v>0</v>
      </c>
      <c r="K881">
        <v>1</v>
      </c>
      <c r="L881" t="s">
        <v>2721</v>
      </c>
      <c r="M881" t="s">
        <v>2722</v>
      </c>
      <c r="N881" t="s">
        <v>6771</v>
      </c>
      <c r="O881" t="s">
        <v>189</v>
      </c>
      <c r="P881" t="s">
        <v>53</v>
      </c>
      <c r="Q881" t="s">
        <v>190</v>
      </c>
      <c r="R881" t="s">
        <v>2723</v>
      </c>
      <c r="S881" t="s">
        <v>191</v>
      </c>
      <c r="T881" t="s">
        <v>42</v>
      </c>
      <c r="U881" t="s">
        <v>43</v>
      </c>
      <c r="V881" t="s">
        <v>2724</v>
      </c>
      <c r="W881" t="s">
        <v>2809</v>
      </c>
      <c r="X881" t="s">
        <v>2810</v>
      </c>
      <c r="Y881" t="s">
        <v>43</v>
      </c>
      <c r="Z881" t="s">
        <v>2727</v>
      </c>
      <c r="AA881" t="s">
        <v>43</v>
      </c>
      <c r="AB881" t="s">
        <v>2728</v>
      </c>
      <c r="AC881" s="4" t="str">
        <f>VLOOKUP(Table136[[#This Row],[Capacitance]],Values!A$13:B$50,2,0)</f>
        <v>STOCK</v>
      </c>
      <c r="AE881" s="4" t="str">
        <f>CONCATENATE(Table136[[#This Row],[Capacitance]],Table136[[#This Row],[Stock]])</f>
        <v>100ÂuF</v>
      </c>
    </row>
    <row r="882" spans="1:31" hidden="1">
      <c r="A882" t="s">
        <v>2715</v>
      </c>
      <c r="B882" t="s">
        <v>2806</v>
      </c>
      <c r="C882" t="s">
        <v>4825</v>
      </c>
      <c r="D882" t="s">
        <v>4826</v>
      </c>
      <c r="E882" t="s">
        <v>2719</v>
      </c>
      <c r="F882" t="s">
        <v>4762</v>
      </c>
      <c r="G882">
        <v>0</v>
      </c>
      <c r="H882">
        <v>0</v>
      </c>
      <c r="I882" t="s">
        <v>1067</v>
      </c>
      <c r="J882">
        <v>0</v>
      </c>
      <c r="K882">
        <v>1</v>
      </c>
      <c r="L882" t="s">
        <v>2721</v>
      </c>
      <c r="M882" t="s">
        <v>2722</v>
      </c>
      <c r="N882" t="s">
        <v>6773</v>
      </c>
      <c r="O882" t="s">
        <v>189</v>
      </c>
      <c r="P882" t="s">
        <v>78</v>
      </c>
      <c r="Q882" t="s">
        <v>190</v>
      </c>
      <c r="R882" t="s">
        <v>2723</v>
      </c>
      <c r="S882" t="s">
        <v>191</v>
      </c>
      <c r="T882" t="s">
        <v>42</v>
      </c>
      <c r="U882" t="s">
        <v>43</v>
      </c>
      <c r="V882" t="s">
        <v>2724</v>
      </c>
      <c r="W882" t="s">
        <v>2809</v>
      </c>
      <c r="X882" t="s">
        <v>2810</v>
      </c>
      <c r="Y882" t="s">
        <v>43</v>
      </c>
      <c r="Z882" t="s">
        <v>2727</v>
      </c>
      <c r="AA882" t="s">
        <v>43</v>
      </c>
      <c r="AB882" t="s">
        <v>2728</v>
      </c>
      <c r="AC882" s="4" t="str">
        <f>VLOOKUP(Table136[[#This Row],[Capacitance]],Values!A$13:B$50,2,0)</f>
        <v>STOCK</v>
      </c>
      <c r="AE882" s="4" t="str">
        <f>CONCATENATE(Table136[[#This Row],[Capacitance]],Table136[[#This Row],[Stock]])</f>
        <v>47ÂuF</v>
      </c>
    </row>
    <row r="883" spans="1:31" hidden="1">
      <c r="A883" t="s">
        <v>2793</v>
      </c>
      <c r="B883" t="s">
        <v>2789</v>
      </c>
      <c r="C883" t="s">
        <v>4625</v>
      </c>
      <c r="D883" t="s">
        <v>4626</v>
      </c>
      <c r="E883" t="s">
        <v>2719</v>
      </c>
      <c r="F883" t="s">
        <v>4585</v>
      </c>
      <c r="G883">
        <v>0</v>
      </c>
      <c r="H883">
        <v>0</v>
      </c>
      <c r="I883">
        <v>7.9990000000000006E-2</v>
      </c>
      <c r="J883">
        <v>0</v>
      </c>
      <c r="K883">
        <v>2000</v>
      </c>
      <c r="L883" t="s">
        <v>2721</v>
      </c>
      <c r="M883" t="s">
        <v>2722</v>
      </c>
      <c r="N883" t="s">
        <v>71</v>
      </c>
      <c r="O883" t="s">
        <v>37</v>
      </c>
      <c r="P883" t="s">
        <v>178</v>
      </c>
      <c r="Q883" t="s">
        <v>39</v>
      </c>
      <c r="R883" t="s">
        <v>2723</v>
      </c>
      <c r="S883" t="s">
        <v>41</v>
      </c>
      <c r="T883" t="s">
        <v>42</v>
      </c>
      <c r="U883" t="s">
        <v>43</v>
      </c>
      <c r="V883" t="s">
        <v>2724</v>
      </c>
      <c r="W883" t="s">
        <v>2792</v>
      </c>
      <c r="X883" t="s">
        <v>2726</v>
      </c>
      <c r="Y883" t="s">
        <v>43</v>
      </c>
      <c r="Z883" t="s">
        <v>2727</v>
      </c>
      <c r="AA883" t="s">
        <v>43</v>
      </c>
      <c r="AB883" t="s">
        <v>2728</v>
      </c>
      <c r="AC883" s="4" t="str">
        <f>VLOOKUP(Table136[[#This Row],[Capacitance]],Values!A$13:B$50,2,0)</f>
        <v>STOCK</v>
      </c>
      <c r="AE883" s="4" t="str">
        <f>CONCATENATE(Table136[[#This Row],[Capacitance]],Table136[[#This Row],[Stock]])</f>
        <v>4700pF</v>
      </c>
    </row>
    <row r="884" spans="1:31" hidden="1">
      <c r="A884" t="s">
        <v>2793</v>
      </c>
      <c r="B884" t="s">
        <v>2789</v>
      </c>
      <c r="C884" t="s">
        <v>3080</v>
      </c>
      <c r="D884" t="s">
        <v>3081</v>
      </c>
      <c r="E884" t="s">
        <v>2719</v>
      </c>
      <c r="F884" t="s">
        <v>3003</v>
      </c>
      <c r="G884">
        <v>0</v>
      </c>
      <c r="H884">
        <v>0</v>
      </c>
      <c r="I884">
        <v>0.10001</v>
      </c>
      <c r="J884">
        <v>0</v>
      </c>
      <c r="K884">
        <v>2000</v>
      </c>
      <c r="L884" t="s">
        <v>2721</v>
      </c>
      <c r="M884" t="s">
        <v>2722</v>
      </c>
      <c r="N884" t="s">
        <v>71</v>
      </c>
      <c r="O884" t="s">
        <v>72</v>
      </c>
      <c r="P884" t="s">
        <v>178</v>
      </c>
      <c r="Q884" t="s">
        <v>73</v>
      </c>
      <c r="R884" t="s">
        <v>2723</v>
      </c>
      <c r="S884" t="s">
        <v>41</v>
      </c>
      <c r="T884" t="s">
        <v>42</v>
      </c>
      <c r="U884" t="s">
        <v>43</v>
      </c>
      <c r="V884" t="s">
        <v>2724</v>
      </c>
      <c r="W884" t="s">
        <v>2792</v>
      </c>
      <c r="X884" t="s">
        <v>2726</v>
      </c>
      <c r="Y884" t="s">
        <v>43</v>
      </c>
      <c r="Z884" t="s">
        <v>2727</v>
      </c>
      <c r="AA884" t="s">
        <v>43</v>
      </c>
      <c r="AB884" t="s">
        <v>2728</v>
      </c>
      <c r="AC884" s="4" t="str">
        <f>VLOOKUP(Table136[[#This Row],[Capacitance]],Values!A$13:B$50,2,0)</f>
        <v>STOCK</v>
      </c>
      <c r="AE884" s="4" t="str">
        <f>CONCATENATE(Table136[[#This Row],[Capacitance]],Table136[[#This Row],[Stock]])</f>
        <v>4700pF</v>
      </c>
    </row>
    <row r="885" spans="1:31" hidden="1">
      <c r="A885" t="s">
        <v>2793</v>
      </c>
      <c r="B885" t="s">
        <v>2794</v>
      </c>
      <c r="C885" t="s">
        <v>4640</v>
      </c>
      <c r="D885" t="s">
        <v>4641</v>
      </c>
      <c r="E885" t="s">
        <v>2719</v>
      </c>
      <c r="F885" t="s">
        <v>4642</v>
      </c>
      <c r="G885">
        <v>0</v>
      </c>
      <c r="H885">
        <v>0</v>
      </c>
      <c r="I885">
        <v>0.12001000000000001</v>
      </c>
      <c r="J885">
        <v>0</v>
      </c>
      <c r="K885">
        <v>2000</v>
      </c>
      <c r="L885" t="s">
        <v>2721</v>
      </c>
      <c r="M885" t="s">
        <v>2722</v>
      </c>
      <c r="N885" t="s">
        <v>71</v>
      </c>
      <c r="O885" t="s">
        <v>72</v>
      </c>
      <c r="P885" t="s">
        <v>287</v>
      </c>
      <c r="Q885" t="s">
        <v>73</v>
      </c>
      <c r="R885" t="s">
        <v>2723</v>
      </c>
      <c r="S885" t="s">
        <v>41</v>
      </c>
      <c r="T885" t="s">
        <v>42</v>
      </c>
      <c r="U885" t="s">
        <v>43</v>
      </c>
      <c r="V885" t="s">
        <v>2724</v>
      </c>
      <c r="W885" t="s">
        <v>2798</v>
      </c>
      <c r="X885" t="s">
        <v>2799</v>
      </c>
      <c r="Y885" t="s">
        <v>43</v>
      </c>
      <c r="Z885" t="s">
        <v>3107</v>
      </c>
      <c r="AA885" t="s">
        <v>43</v>
      </c>
      <c r="AB885" t="s">
        <v>2728</v>
      </c>
      <c r="AC885" s="4" t="str">
        <f>VLOOKUP(Table136[[#This Row],[Capacitance]],Values!A$13:B$50,2,0)</f>
        <v>STOCK</v>
      </c>
      <c r="AE885" s="4" t="str">
        <f>CONCATENATE(Table136[[#This Row],[Capacitance]],Table136[[#This Row],[Stock]])</f>
        <v>4700pF</v>
      </c>
    </row>
    <row r="886" spans="1:31" hidden="1">
      <c r="A886" t="s">
        <v>2793</v>
      </c>
      <c r="B886" t="s">
        <v>2789</v>
      </c>
      <c r="C886" t="s">
        <v>4768</v>
      </c>
      <c r="D886" t="s">
        <v>4769</v>
      </c>
      <c r="E886" t="s">
        <v>2719</v>
      </c>
      <c r="F886" t="s">
        <v>4622</v>
      </c>
      <c r="G886">
        <v>0</v>
      </c>
      <c r="H886">
        <v>0</v>
      </c>
      <c r="I886" t="s">
        <v>1067</v>
      </c>
      <c r="J886">
        <v>0</v>
      </c>
      <c r="K886">
        <v>1</v>
      </c>
      <c r="L886" t="s">
        <v>2721</v>
      </c>
      <c r="M886" t="s">
        <v>2722</v>
      </c>
      <c r="N886" t="s">
        <v>71</v>
      </c>
      <c r="O886" t="s">
        <v>37</v>
      </c>
      <c r="P886" t="s">
        <v>287</v>
      </c>
      <c r="Q886" t="s">
        <v>39</v>
      </c>
      <c r="R886" t="s">
        <v>2723</v>
      </c>
      <c r="S886" t="s">
        <v>41</v>
      </c>
      <c r="T886" t="s">
        <v>42</v>
      </c>
      <c r="U886" t="s">
        <v>43</v>
      </c>
      <c r="V886" t="s">
        <v>2724</v>
      </c>
      <c r="W886" t="s">
        <v>2792</v>
      </c>
      <c r="X886" t="s">
        <v>2726</v>
      </c>
      <c r="Y886" t="s">
        <v>43</v>
      </c>
      <c r="Z886" t="s">
        <v>2727</v>
      </c>
      <c r="AA886" t="s">
        <v>43</v>
      </c>
      <c r="AB886" t="s">
        <v>2728</v>
      </c>
      <c r="AC886" s="4" t="str">
        <f>VLOOKUP(Table136[[#This Row],[Capacitance]],Values!A$13:B$50,2,0)</f>
        <v>STOCK</v>
      </c>
      <c r="AE886" s="4" t="str">
        <f>CONCATENATE(Table136[[#This Row],[Capacitance]],Table136[[#This Row],[Stock]])</f>
        <v>4700pF</v>
      </c>
    </row>
    <row r="887" spans="1:31" hidden="1">
      <c r="A887" t="s">
        <v>2793</v>
      </c>
      <c r="B887" t="s">
        <v>2794</v>
      </c>
      <c r="C887" t="s">
        <v>3427</v>
      </c>
      <c r="D887" t="s">
        <v>3428</v>
      </c>
      <c r="E887" t="s">
        <v>2719</v>
      </c>
      <c r="F887" t="s">
        <v>3429</v>
      </c>
      <c r="G887">
        <v>6359</v>
      </c>
      <c r="H887">
        <v>0</v>
      </c>
      <c r="I887">
        <v>0.41</v>
      </c>
      <c r="J887">
        <v>0</v>
      </c>
      <c r="K887">
        <v>1</v>
      </c>
      <c r="L887" t="s">
        <v>2721</v>
      </c>
      <c r="M887" t="s">
        <v>2722</v>
      </c>
      <c r="N887" t="s">
        <v>362</v>
      </c>
      <c r="O887" t="s">
        <v>72</v>
      </c>
      <c r="P887" t="s">
        <v>3113</v>
      </c>
      <c r="Q887" t="s">
        <v>73</v>
      </c>
      <c r="R887" t="s">
        <v>2723</v>
      </c>
      <c r="S887" t="s">
        <v>41</v>
      </c>
      <c r="T887" t="s">
        <v>42</v>
      </c>
      <c r="U887" t="s">
        <v>43</v>
      </c>
      <c r="V887" t="s">
        <v>2724</v>
      </c>
      <c r="W887" t="s">
        <v>2798</v>
      </c>
      <c r="X887" t="s">
        <v>2799</v>
      </c>
      <c r="Y887" t="s">
        <v>43</v>
      </c>
      <c r="Z887" t="s">
        <v>3107</v>
      </c>
      <c r="AA887" t="s">
        <v>43</v>
      </c>
      <c r="AB887" t="s">
        <v>2728</v>
      </c>
      <c r="AC887" s="4" t="str">
        <f>VLOOKUP(Table136[[#This Row],[Capacitance]],Values!A$13:B$50,2,0)</f>
        <v>STOCK</v>
      </c>
      <c r="AE887" s="4" t="str">
        <f>CONCATENATE(Table136[[#This Row],[Capacitance]],Table136[[#This Row],[Stock]])</f>
        <v>470pF</v>
      </c>
    </row>
    <row r="888" spans="1:31" hidden="1">
      <c r="A888" t="s">
        <v>2715</v>
      </c>
      <c r="B888" t="s">
        <v>2716</v>
      </c>
      <c r="C888" t="s">
        <v>2774</v>
      </c>
      <c r="D888" t="s">
        <v>2775</v>
      </c>
      <c r="E888" t="s">
        <v>2719</v>
      </c>
      <c r="F888" t="s">
        <v>2776</v>
      </c>
      <c r="G888">
        <v>6251</v>
      </c>
      <c r="H888">
        <v>0</v>
      </c>
      <c r="I888">
        <v>0.34</v>
      </c>
      <c r="J888">
        <v>0</v>
      </c>
      <c r="K888">
        <v>1</v>
      </c>
      <c r="L888" t="s">
        <v>2721</v>
      </c>
      <c r="M888" t="s">
        <v>2722</v>
      </c>
      <c r="N888" t="s">
        <v>362</v>
      </c>
      <c r="O888" t="s">
        <v>72</v>
      </c>
      <c r="P888" t="s">
        <v>38</v>
      </c>
      <c r="Q888" t="s">
        <v>73</v>
      </c>
      <c r="R888" t="s">
        <v>2723</v>
      </c>
      <c r="S888" t="s">
        <v>41</v>
      </c>
      <c r="T888" t="s">
        <v>42</v>
      </c>
      <c r="U888" t="s">
        <v>43</v>
      </c>
      <c r="V888" t="s">
        <v>2724</v>
      </c>
      <c r="W888" t="s">
        <v>2725</v>
      </c>
      <c r="X888" t="s">
        <v>2726</v>
      </c>
      <c r="Y888" t="s">
        <v>43</v>
      </c>
      <c r="Z888" t="s">
        <v>2727</v>
      </c>
      <c r="AA888" t="s">
        <v>43</v>
      </c>
      <c r="AB888" t="s">
        <v>2728</v>
      </c>
      <c r="AC888" s="4" t="str">
        <f>VLOOKUP(Table136[[#This Row],[Capacitance]],Values!A$13:B$50,2,0)</f>
        <v>STOCK</v>
      </c>
      <c r="AE888" s="4" t="str">
        <f>CONCATENATE(Table136[[#This Row],[Capacitance]],Table136[[#This Row],[Stock]])</f>
        <v>470pF</v>
      </c>
    </row>
    <row r="889" spans="1:31" hidden="1">
      <c r="A889" t="s">
        <v>2715</v>
      </c>
      <c r="B889" t="s">
        <v>2716</v>
      </c>
      <c r="C889" t="s">
        <v>3341</v>
      </c>
      <c r="D889" t="s">
        <v>3342</v>
      </c>
      <c r="E889" t="s">
        <v>2719</v>
      </c>
      <c r="F889" t="s">
        <v>2776</v>
      </c>
      <c r="G889">
        <v>2729</v>
      </c>
      <c r="H889">
        <v>0</v>
      </c>
      <c r="I889">
        <v>0.34</v>
      </c>
      <c r="J889">
        <v>0</v>
      </c>
      <c r="K889">
        <v>1</v>
      </c>
      <c r="L889" t="s">
        <v>2721</v>
      </c>
      <c r="M889" t="s">
        <v>2722</v>
      </c>
      <c r="N889" t="s">
        <v>362</v>
      </c>
      <c r="O889" t="s">
        <v>72</v>
      </c>
      <c r="P889" t="s">
        <v>38</v>
      </c>
      <c r="Q889" t="s">
        <v>73</v>
      </c>
      <c r="R889" t="s">
        <v>2723</v>
      </c>
      <c r="S889" t="s">
        <v>41</v>
      </c>
      <c r="T889" t="s">
        <v>42</v>
      </c>
      <c r="U889" t="s">
        <v>43</v>
      </c>
      <c r="V889" t="s">
        <v>2724</v>
      </c>
      <c r="W889" t="s">
        <v>2725</v>
      </c>
      <c r="X889" t="s">
        <v>2726</v>
      </c>
      <c r="Y889" t="s">
        <v>43</v>
      </c>
      <c r="Z889" t="s">
        <v>3107</v>
      </c>
      <c r="AA889" t="s">
        <v>43</v>
      </c>
      <c r="AB889" t="s">
        <v>2728</v>
      </c>
      <c r="AC889" s="4" t="str">
        <f>VLOOKUP(Table136[[#This Row],[Capacitance]],Values!A$13:B$50,2,0)</f>
        <v>STOCK</v>
      </c>
      <c r="AE889" s="4" t="str">
        <f>CONCATENATE(Table136[[#This Row],[Capacitance]],Table136[[#This Row],[Stock]])</f>
        <v>470pF</v>
      </c>
    </row>
    <row r="890" spans="1:31" hidden="1">
      <c r="A890" t="s">
        <v>2793</v>
      </c>
      <c r="B890" t="s">
        <v>3135</v>
      </c>
      <c r="C890" t="s">
        <v>3936</v>
      </c>
      <c r="D890" t="s">
        <v>3937</v>
      </c>
      <c r="E890" t="s">
        <v>2719</v>
      </c>
      <c r="F890" t="s">
        <v>3938</v>
      </c>
      <c r="G890">
        <v>1950</v>
      </c>
      <c r="H890">
        <v>0</v>
      </c>
      <c r="I890">
        <v>1.69</v>
      </c>
      <c r="J890">
        <v>0</v>
      </c>
      <c r="K890">
        <v>1</v>
      </c>
      <c r="L890" t="s">
        <v>2721</v>
      </c>
      <c r="M890" t="s">
        <v>2722</v>
      </c>
      <c r="N890" t="s">
        <v>6747</v>
      </c>
      <c r="O890" t="s">
        <v>37</v>
      </c>
      <c r="P890" t="s">
        <v>287</v>
      </c>
      <c r="Q890" t="s">
        <v>39</v>
      </c>
      <c r="R890" t="s">
        <v>2723</v>
      </c>
      <c r="S890" t="s">
        <v>41</v>
      </c>
      <c r="T890" t="s">
        <v>42</v>
      </c>
      <c r="U890" t="s">
        <v>43</v>
      </c>
      <c r="V890" t="s">
        <v>2724</v>
      </c>
      <c r="W890" t="s">
        <v>3139</v>
      </c>
      <c r="X890" t="s">
        <v>3140</v>
      </c>
      <c r="Y890" t="s">
        <v>43</v>
      </c>
      <c r="Z890" t="s">
        <v>3107</v>
      </c>
      <c r="AA890" t="s">
        <v>43</v>
      </c>
      <c r="AB890" t="s">
        <v>2728</v>
      </c>
      <c r="AC890" s="4" t="str">
        <f>VLOOKUP(Table136[[#This Row],[Capacitance]],Values!A$13:B$50,2,0)</f>
        <v>STOCK</v>
      </c>
      <c r="AD890" t="s">
        <v>1247</v>
      </c>
      <c r="AE890" s="4" t="str">
        <f>CONCATENATE(Table136[[#This Row],[Capacitance]],Table136[[#This Row],[Stock]])</f>
        <v>0.33ÂuFSTOCK</v>
      </c>
    </row>
    <row r="891" spans="1:31" hidden="1">
      <c r="A891" t="s">
        <v>2793</v>
      </c>
      <c r="B891" t="s">
        <v>2716</v>
      </c>
      <c r="C891" t="s">
        <v>2850</v>
      </c>
      <c r="D891" t="s">
        <v>2851</v>
      </c>
      <c r="E891" t="s">
        <v>2719</v>
      </c>
      <c r="F891" t="s">
        <v>2852</v>
      </c>
      <c r="G891">
        <v>1784</v>
      </c>
      <c r="H891">
        <v>0</v>
      </c>
      <c r="I891">
        <v>0.35</v>
      </c>
      <c r="J891">
        <v>0</v>
      </c>
      <c r="K891">
        <v>1</v>
      </c>
      <c r="L891" t="s">
        <v>2721</v>
      </c>
      <c r="M891" t="s">
        <v>2722</v>
      </c>
      <c r="N891" t="s">
        <v>362</v>
      </c>
      <c r="O891" t="s">
        <v>72</v>
      </c>
      <c r="P891" t="s">
        <v>178</v>
      </c>
      <c r="Q891" t="s">
        <v>73</v>
      </c>
      <c r="R891" t="s">
        <v>2723</v>
      </c>
      <c r="S891" t="s">
        <v>41</v>
      </c>
      <c r="T891" t="s">
        <v>42</v>
      </c>
      <c r="U891" t="s">
        <v>43</v>
      </c>
      <c r="V891" t="s">
        <v>2724</v>
      </c>
      <c r="W891" t="s">
        <v>2725</v>
      </c>
      <c r="X891" t="s">
        <v>2726</v>
      </c>
      <c r="Y891" t="s">
        <v>43</v>
      </c>
      <c r="Z891" t="s">
        <v>2727</v>
      </c>
      <c r="AA891" t="s">
        <v>43</v>
      </c>
      <c r="AB891" t="s">
        <v>2728</v>
      </c>
      <c r="AC891" s="4" t="str">
        <f>VLOOKUP(Table136[[#This Row],[Capacitance]],Values!A$13:B$50,2,0)</f>
        <v>STOCK</v>
      </c>
      <c r="AE891" s="4" t="str">
        <f>CONCATENATE(Table136[[#This Row],[Capacitance]],Table136[[#This Row],[Stock]])</f>
        <v>470pF</v>
      </c>
    </row>
    <row r="892" spans="1:31" hidden="1">
      <c r="A892" t="s">
        <v>2793</v>
      </c>
      <c r="B892" t="s">
        <v>2716</v>
      </c>
      <c r="C892" t="s">
        <v>4555</v>
      </c>
      <c r="D892" t="s">
        <v>4556</v>
      </c>
      <c r="E892" t="s">
        <v>2719</v>
      </c>
      <c r="F892" t="s">
        <v>2852</v>
      </c>
      <c r="G892">
        <v>0</v>
      </c>
      <c r="H892">
        <v>0</v>
      </c>
      <c r="I892">
        <v>0.34</v>
      </c>
      <c r="J892">
        <v>0</v>
      </c>
      <c r="K892">
        <v>1</v>
      </c>
      <c r="L892" t="s">
        <v>2721</v>
      </c>
      <c r="M892" t="s">
        <v>2722</v>
      </c>
      <c r="N892" t="s">
        <v>362</v>
      </c>
      <c r="O892" t="s">
        <v>72</v>
      </c>
      <c r="P892" t="s">
        <v>178</v>
      </c>
      <c r="Q892" t="s">
        <v>73</v>
      </c>
      <c r="R892" t="s">
        <v>2723</v>
      </c>
      <c r="S892" t="s">
        <v>41</v>
      </c>
      <c r="T892" t="s">
        <v>42</v>
      </c>
      <c r="U892" t="s">
        <v>43</v>
      </c>
      <c r="V892" t="s">
        <v>2724</v>
      </c>
      <c r="W892" t="s">
        <v>2725</v>
      </c>
      <c r="X892" t="s">
        <v>2726</v>
      </c>
      <c r="Y892" t="s">
        <v>43</v>
      </c>
      <c r="Z892" t="s">
        <v>3107</v>
      </c>
      <c r="AA892" t="s">
        <v>43</v>
      </c>
      <c r="AB892" t="s">
        <v>2728</v>
      </c>
      <c r="AC892" s="4" t="str">
        <f>VLOOKUP(Table136[[#This Row],[Capacitance]],Values!A$13:B$50,2,0)</f>
        <v>STOCK</v>
      </c>
      <c r="AE892" s="4" t="str">
        <f>CONCATENATE(Table136[[#This Row],[Capacitance]],Table136[[#This Row],[Stock]])</f>
        <v>470pF</v>
      </c>
    </row>
    <row r="893" spans="1:31" hidden="1">
      <c r="A893" t="s">
        <v>2715</v>
      </c>
      <c r="B893" t="s">
        <v>2716</v>
      </c>
      <c r="C893" t="s">
        <v>4849</v>
      </c>
      <c r="D893" t="s">
        <v>4850</v>
      </c>
      <c r="E893" t="s">
        <v>2719</v>
      </c>
      <c r="F893" t="s">
        <v>4792</v>
      </c>
      <c r="G893">
        <v>0</v>
      </c>
      <c r="H893">
        <v>0</v>
      </c>
      <c r="I893" t="s">
        <v>1067</v>
      </c>
      <c r="J893">
        <v>0</v>
      </c>
      <c r="K893">
        <v>1</v>
      </c>
      <c r="L893" t="s">
        <v>2721</v>
      </c>
      <c r="M893" t="s">
        <v>2722</v>
      </c>
      <c r="N893" t="s">
        <v>6766</v>
      </c>
      <c r="O893" t="s">
        <v>189</v>
      </c>
      <c r="P893" t="s">
        <v>38</v>
      </c>
      <c r="Q893" t="s">
        <v>190</v>
      </c>
      <c r="R893" t="s">
        <v>2723</v>
      </c>
      <c r="S893" t="s">
        <v>191</v>
      </c>
      <c r="T893" t="s">
        <v>42</v>
      </c>
      <c r="U893" t="s">
        <v>43</v>
      </c>
      <c r="V893" t="s">
        <v>2724</v>
      </c>
      <c r="W893" t="s">
        <v>2725</v>
      </c>
      <c r="X893" t="s">
        <v>2726</v>
      </c>
      <c r="Y893" t="s">
        <v>43</v>
      </c>
      <c r="Z893" t="s">
        <v>2727</v>
      </c>
      <c r="AA893" t="s">
        <v>43</v>
      </c>
      <c r="AB893" t="s">
        <v>2728</v>
      </c>
      <c r="AC893" s="4" t="e">
        <f>VLOOKUP(Table136[[#This Row],[Capacitance]],Values!A$13:B$50,2,0)</f>
        <v>#N/A</v>
      </c>
      <c r="AE893" s="4" t="str">
        <f>CONCATENATE(Table136[[#This Row],[Capacitance]],Table136[[#This Row],[Stock]])</f>
        <v>0.47ÂuF</v>
      </c>
    </row>
    <row r="894" spans="1:31" hidden="1">
      <c r="A894" t="s">
        <v>2715</v>
      </c>
      <c r="B894" t="s">
        <v>2806</v>
      </c>
      <c r="C894" t="s">
        <v>4851</v>
      </c>
      <c r="D894" t="s">
        <v>4852</v>
      </c>
      <c r="E894" t="s">
        <v>2719</v>
      </c>
      <c r="F894" t="s">
        <v>4762</v>
      </c>
      <c r="G894">
        <v>0</v>
      </c>
      <c r="H894">
        <v>0</v>
      </c>
      <c r="I894" t="s">
        <v>1067</v>
      </c>
      <c r="J894">
        <v>0</v>
      </c>
      <c r="K894">
        <v>1</v>
      </c>
      <c r="L894" t="s">
        <v>2721</v>
      </c>
      <c r="M894" t="s">
        <v>2722</v>
      </c>
      <c r="N894" t="s">
        <v>6773</v>
      </c>
      <c r="O894" t="s">
        <v>189</v>
      </c>
      <c r="P894" t="s">
        <v>78</v>
      </c>
      <c r="Q894" t="s">
        <v>190</v>
      </c>
      <c r="R894" t="s">
        <v>2723</v>
      </c>
      <c r="S894" t="s">
        <v>191</v>
      </c>
      <c r="T894" t="s">
        <v>42</v>
      </c>
      <c r="U894" t="s">
        <v>43</v>
      </c>
      <c r="V894" t="s">
        <v>2724</v>
      </c>
      <c r="W894" t="s">
        <v>2809</v>
      </c>
      <c r="X894" t="s">
        <v>2810</v>
      </c>
      <c r="Y894" t="s">
        <v>43</v>
      </c>
      <c r="Z894" t="s">
        <v>3107</v>
      </c>
      <c r="AA894" t="s">
        <v>43</v>
      </c>
      <c r="AB894" t="s">
        <v>2728</v>
      </c>
      <c r="AC894" s="4" t="str">
        <f>VLOOKUP(Table136[[#This Row],[Capacitance]],Values!A$13:B$50,2,0)</f>
        <v>STOCK</v>
      </c>
      <c r="AE894" s="4" t="str">
        <f>CONCATENATE(Table136[[#This Row],[Capacitance]],Table136[[#This Row],[Stock]])</f>
        <v>47ÂuF</v>
      </c>
    </row>
    <row r="895" spans="1:31" hidden="1">
      <c r="A895" t="s">
        <v>2793</v>
      </c>
      <c r="B895" t="s">
        <v>2716</v>
      </c>
      <c r="C895" t="s">
        <v>3066</v>
      </c>
      <c r="D895" t="s">
        <v>3067</v>
      </c>
      <c r="E895" t="s">
        <v>2719</v>
      </c>
      <c r="F895" t="s">
        <v>3068</v>
      </c>
      <c r="G895">
        <v>0</v>
      </c>
      <c r="H895">
        <v>0</v>
      </c>
      <c r="I895">
        <v>7.7780000000000002E-2</v>
      </c>
      <c r="J895">
        <v>0</v>
      </c>
      <c r="K895">
        <v>2000</v>
      </c>
      <c r="L895" t="s">
        <v>2721</v>
      </c>
      <c r="M895" t="s">
        <v>2722</v>
      </c>
      <c r="N895" t="s">
        <v>362</v>
      </c>
      <c r="O895" t="s">
        <v>72</v>
      </c>
      <c r="P895" t="s">
        <v>287</v>
      </c>
      <c r="Q895" t="s">
        <v>73</v>
      </c>
      <c r="R895" t="s">
        <v>2723</v>
      </c>
      <c r="S895" t="s">
        <v>41</v>
      </c>
      <c r="T895" t="s">
        <v>42</v>
      </c>
      <c r="U895" t="s">
        <v>43</v>
      </c>
      <c r="V895" t="s">
        <v>2724</v>
      </c>
      <c r="W895" t="s">
        <v>2725</v>
      </c>
      <c r="X895" t="s">
        <v>2726</v>
      </c>
      <c r="Y895" t="s">
        <v>43</v>
      </c>
      <c r="Z895" t="s">
        <v>2727</v>
      </c>
      <c r="AA895" t="s">
        <v>43</v>
      </c>
      <c r="AB895" t="s">
        <v>2728</v>
      </c>
      <c r="AC895" s="4" t="str">
        <f>VLOOKUP(Table136[[#This Row],[Capacitance]],Values!A$13:B$50,2,0)</f>
        <v>STOCK</v>
      </c>
      <c r="AE895" s="4" t="str">
        <f>CONCATENATE(Table136[[#This Row],[Capacitance]],Table136[[#This Row],[Stock]])</f>
        <v>470pF</v>
      </c>
    </row>
    <row r="896" spans="1:31" hidden="1">
      <c r="A896" t="s">
        <v>2715</v>
      </c>
      <c r="B896" t="s">
        <v>2716</v>
      </c>
      <c r="C896" t="s">
        <v>2741</v>
      </c>
      <c r="D896" t="s">
        <v>2742</v>
      </c>
      <c r="E896" t="s">
        <v>2719</v>
      </c>
      <c r="F896" t="s">
        <v>2743</v>
      </c>
      <c r="G896">
        <v>2203</v>
      </c>
      <c r="H896">
        <v>0</v>
      </c>
      <c r="I896">
        <v>0.28999999999999998</v>
      </c>
      <c r="J896">
        <v>0</v>
      </c>
      <c r="K896">
        <v>1</v>
      </c>
      <c r="L896" t="s">
        <v>2721</v>
      </c>
      <c r="M896" t="s">
        <v>2722</v>
      </c>
      <c r="N896" t="s">
        <v>532</v>
      </c>
      <c r="O896" t="s">
        <v>72</v>
      </c>
      <c r="P896" t="s">
        <v>38</v>
      </c>
      <c r="Q896" t="s">
        <v>73</v>
      </c>
      <c r="R896" t="s">
        <v>2723</v>
      </c>
      <c r="S896" t="s">
        <v>41</v>
      </c>
      <c r="T896" t="s">
        <v>42</v>
      </c>
      <c r="U896" t="s">
        <v>43</v>
      </c>
      <c r="V896" t="s">
        <v>2724</v>
      </c>
      <c r="W896" t="s">
        <v>2725</v>
      </c>
      <c r="X896" t="s">
        <v>2726</v>
      </c>
      <c r="Y896" t="s">
        <v>43</v>
      </c>
      <c r="Z896" t="s">
        <v>2727</v>
      </c>
      <c r="AA896" t="s">
        <v>43</v>
      </c>
      <c r="AB896" t="s">
        <v>2728</v>
      </c>
      <c r="AC896" s="4" t="str">
        <f>VLOOKUP(Table136[[#This Row],[Capacitance]],Values!A$13:B$50,2,0)</f>
        <v>STOCK</v>
      </c>
      <c r="AE896" s="4" t="str">
        <f>CONCATENATE(Table136[[#This Row],[Capacitance]],Table136[[#This Row],[Stock]])</f>
        <v>47pF</v>
      </c>
    </row>
    <row r="897" spans="1:32" hidden="1">
      <c r="A897" t="s">
        <v>2793</v>
      </c>
      <c r="B897" t="s">
        <v>3135</v>
      </c>
      <c r="C897" t="s">
        <v>3141</v>
      </c>
      <c r="D897" t="s">
        <v>3142</v>
      </c>
      <c r="E897" t="s">
        <v>2719</v>
      </c>
      <c r="F897" t="s">
        <v>3119</v>
      </c>
      <c r="G897">
        <v>213795</v>
      </c>
      <c r="H897">
        <v>0</v>
      </c>
      <c r="I897">
        <v>1.51</v>
      </c>
      <c r="J897">
        <v>0</v>
      </c>
      <c r="K897">
        <v>1</v>
      </c>
      <c r="L897" t="s">
        <v>2721</v>
      </c>
      <c r="M897" t="s">
        <v>2722</v>
      </c>
      <c r="N897" t="s">
        <v>6749</v>
      </c>
      <c r="O897" t="s">
        <v>37</v>
      </c>
      <c r="P897" t="s">
        <v>178</v>
      </c>
      <c r="Q897" t="s">
        <v>39</v>
      </c>
      <c r="R897" t="s">
        <v>2723</v>
      </c>
      <c r="S897" t="s">
        <v>41</v>
      </c>
      <c r="T897" t="s">
        <v>42</v>
      </c>
      <c r="U897" t="s">
        <v>43</v>
      </c>
      <c r="V897" t="s">
        <v>2724</v>
      </c>
      <c r="W897" t="s">
        <v>3139</v>
      </c>
      <c r="X897" t="s">
        <v>3140</v>
      </c>
      <c r="Y897" t="s">
        <v>43</v>
      </c>
      <c r="Z897" t="s">
        <v>3107</v>
      </c>
      <c r="AA897" t="s">
        <v>43</v>
      </c>
      <c r="AB897" t="s">
        <v>2728</v>
      </c>
      <c r="AC897" s="4" t="str">
        <f>VLOOKUP(Table136[[#This Row],[Capacitance]],Values!A$13:B$50,2,0)</f>
        <v>STOCK</v>
      </c>
      <c r="AD897" t="s">
        <v>1247</v>
      </c>
      <c r="AE897" s="4" t="str">
        <f>CONCATENATE(Table136[[#This Row],[Capacitance]],Table136[[#This Row],[Stock]])</f>
        <v>1ÂuFSTOCK</v>
      </c>
    </row>
    <row r="898" spans="1:32" hidden="1">
      <c r="A898" t="s">
        <v>2793</v>
      </c>
      <c r="B898" t="s">
        <v>2794</v>
      </c>
      <c r="C898" t="s">
        <v>3836</v>
      </c>
      <c r="D898" t="s">
        <v>3837</v>
      </c>
      <c r="E898" t="s">
        <v>2719</v>
      </c>
      <c r="F898" t="s">
        <v>3838</v>
      </c>
      <c r="G898">
        <v>1672</v>
      </c>
      <c r="H898">
        <v>0</v>
      </c>
      <c r="I898">
        <v>0.49</v>
      </c>
      <c r="J898">
        <v>0</v>
      </c>
      <c r="K898">
        <v>1</v>
      </c>
      <c r="L898" t="s">
        <v>2721</v>
      </c>
      <c r="M898" t="s">
        <v>2722</v>
      </c>
      <c r="N898" t="s">
        <v>379</v>
      </c>
      <c r="O898" t="s">
        <v>72</v>
      </c>
      <c r="P898" t="s">
        <v>3113</v>
      </c>
      <c r="Q898" t="s">
        <v>73</v>
      </c>
      <c r="R898" t="s">
        <v>2723</v>
      </c>
      <c r="S898" t="s">
        <v>41</v>
      </c>
      <c r="T898" t="s">
        <v>42</v>
      </c>
      <c r="U898" t="s">
        <v>43</v>
      </c>
      <c r="V898" t="s">
        <v>2724</v>
      </c>
      <c r="W898" t="s">
        <v>2798</v>
      </c>
      <c r="X898" t="s">
        <v>2799</v>
      </c>
      <c r="Y898" t="s">
        <v>43</v>
      </c>
      <c r="Z898" t="s">
        <v>3107</v>
      </c>
      <c r="AA898" t="s">
        <v>43</v>
      </c>
      <c r="AB898" t="s">
        <v>2728</v>
      </c>
      <c r="AC898" s="4" t="str">
        <f>VLOOKUP(Table136[[#This Row],[Capacitance]],Values!A$13:B$50,2,0)</f>
        <v>STOCK</v>
      </c>
      <c r="AE898" s="4" t="str">
        <f>CONCATENATE(Table136[[#This Row],[Capacitance]],Table136[[#This Row],[Stock]])</f>
        <v>560pF</v>
      </c>
    </row>
    <row r="899" spans="1:32" hidden="1">
      <c r="A899" t="s">
        <v>2715</v>
      </c>
      <c r="B899" t="s">
        <v>2716</v>
      </c>
      <c r="C899" t="s">
        <v>2947</v>
      </c>
      <c r="D899" t="s">
        <v>2948</v>
      </c>
      <c r="E899" t="s">
        <v>2719</v>
      </c>
      <c r="F899" t="s">
        <v>2949</v>
      </c>
      <c r="G899">
        <v>697</v>
      </c>
      <c r="H899">
        <v>0</v>
      </c>
      <c r="I899">
        <v>0.35</v>
      </c>
      <c r="J899">
        <v>0</v>
      </c>
      <c r="K899">
        <v>1</v>
      </c>
      <c r="L899" t="s">
        <v>2721</v>
      </c>
      <c r="M899" t="s">
        <v>2722</v>
      </c>
      <c r="N899" t="s">
        <v>379</v>
      </c>
      <c r="O899" t="s">
        <v>72</v>
      </c>
      <c r="P899" t="s">
        <v>38</v>
      </c>
      <c r="Q899" t="s">
        <v>73</v>
      </c>
      <c r="R899" t="s">
        <v>2723</v>
      </c>
      <c r="S899" t="s">
        <v>41</v>
      </c>
      <c r="T899" t="s">
        <v>42</v>
      </c>
      <c r="U899" t="s">
        <v>43</v>
      </c>
      <c r="V899" t="s">
        <v>2724</v>
      </c>
      <c r="W899" t="s">
        <v>2725</v>
      </c>
      <c r="X899" t="s">
        <v>2726</v>
      </c>
      <c r="Y899" t="s">
        <v>43</v>
      </c>
      <c r="Z899" t="s">
        <v>2727</v>
      </c>
      <c r="AA899" t="s">
        <v>43</v>
      </c>
      <c r="AB899" t="s">
        <v>2728</v>
      </c>
      <c r="AC899" s="4" t="str">
        <f>VLOOKUP(Table136[[#This Row],[Capacitance]],Values!A$13:B$50,2,0)</f>
        <v>STOCK</v>
      </c>
      <c r="AE899" s="4" t="str">
        <f>CONCATENATE(Table136[[#This Row],[Capacitance]],Table136[[#This Row],[Stock]])</f>
        <v>560pF</v>
      </c>
    </row>
    <row r="900" spans="1:32" hidden="1">
      <c r="A900" t="s">
        <v>2715</v>
      </c>
      <c r="B900" t="s">
        <v>2716</v>
      </c>
      <c r="C900" t="s">
        <v>4230</v>
      </c>
      <c r="D900" t="s">
        <v>4231</v>
      </c>
      <c r="E900" t="s">
        <v>2719</v>
      </c>
      <c r="F900" t="s">
        <v>2949</v>
      </c>
      <c r="G900">
        <v>108</v>
      </c>
      <c r="H900">
        <v>0</v>
      </c>
      <c r="I900">
        <v>0.35</v>
      </c>
      <c r="J900">
        <v>0</v>
      </c>
      <c r="K900">
        <v>1</v>
      </c>
      <c r="L900" t="s">
        <v>2721</v>
      </c>
      <c r="M900" t="s">
        <v>2722</v>
      </c>
      <c r="N900" t="s">
        <v>379</v>
      </c>
      <c r="O900" t="s">
        <v>72</v>
      </c>
      <c r="P900" t="s">
        <v>38</v>
      </c>
      <c r="Q900" t="s">
        <v>73</v>
      </c>
      <c r="R900" t="s">
        <v>2723</v>
      </c>
      <c r="S900" t="s">
        <v>41</v>
      </c>
      <c r="T900" t="s">
        <v>42</v>
      </c>
      <c r="U900" t="s">
        <v>43</v>
      </c>
      <c r="V900" t="s">
        <v>2724</v>
      </c>
      <c r="W900" t="s">
        <v>2725</v>
      </c>
      <c r="X900" t="s">
        <v>2726</v>
      </c>
      <c r="Y900" t="s">
        <v>43</v>
      </c>
      <c r="Z900" t="s">
        <v>3107</v>
      </c>
      <c r="AA900" t="s">
        <v>43</v>
      </c>
      <c r="AB900" t="s">
        <v>2728</v>
      </c>
      <c r="AC900" s="4" t="str">
        <f>VLOOKUP(Table136[[#This Row],[Capacitance]],Values!A$13:B$50,2,0)</f>
        <v>STOCK</v>
      </c>
      <c r="AE900" s="4" t="str">
        <f>CONCATENATE(Table136[[#This Row],[Capacitance]],Table136[[#This Row],[Stock]])</f>
        <v>560pF</v>
      </c>
    </row>
    <row r="901" spans="1:32" hidden="1">
      <c r="A901" t="s">
        <v>2715</v>
      </c>
      <c r="B901" t="s">
        <v>3135</v>
      </c>
      <c r="C901" t="s">
        <v>3632</v>
      </c>
      <c r="D901" t="s">
        <v>3633</v>
      </c>
      <c r="E901" t="s">
        <v>2719</v>
      </c>
      <c r="F901" t="s">
        <v>3634</v>
      </c>
      <c r="G901">
        <v>1180</v>
      </c>
      <c r="H901">
        <v>0</v>
      </c>
      <c r="I901">
        <v>1.51</v>
      </c>
      <c r="J901">
        <v>0</v>
      </c>
      <c r="K901">
        <v>1</v>
      </c>
      <c r="L901" t="s">
        <v>2721</v>
      </c>
      <c r="M901" t="s">
        <v>2722</v>
      </c>
      <c r="N901" t="s">
        <v>6751</v>
      </c>
      <c r="O901" t="s">
        <v>52</v>
      </c>
      <c r="P901" t="s">
        <v>83</v>
      </c>
      <c r="Q901" t="s">
        <v>54</v>
      </c>
      <c r="R901" t="s">
        <v>2723</v>
      </c>
      <c r="S901" t="s">
        <v>55</v>
      </c>
      <c r="T901" t="s">
        <v>42</v>
      </c>
      <c r="U901" t="s">
        <v>43</v>
      </c>
      <c r="V901" t="s">
        <v>2724</v>
      </c>
      <c r="W901" t="s">
        <v>3139</v>
      </c>
      <c r="X901" t="s">
        <v>3140</v>
      </c>
      <c r="Y901" t="s">
        <v>43</v>
      </c>
      <c r="Z901" t="s">
        <v>3107</v>
      </c>
      <c r="AA901" t="s">
        <v>43</v>
      </c>
      <c r="AB901" t="s">
        <v>2728</v>
      </c>
      <c r="AC901" s="4" t="str">
        <f>VLOOKUP(Table136[[#This Row],[Capacitance]],Values!A$13:B$50,2,0)</f>
        <v>STOCK</v>
      </c>
      <c r="AD901" t="s">
        <v>1247</v>
      </c>
      <c r="AE901" s="4" t="str">
        <f>CONCATENATE(Table136[[#This Row],[Capacitance]],Table136[[#This Row],[Stock]])</f>
        <v>22ÂuFSTOCK</v>
      </c>
    </row>
    <row r="902" spans="1:32" hidden="1">
      <c r="A902" t="s">
        <v>2793</v>
      </c>
      <c r="B902" t="s">
        <v>2716</v>
      </c>
      <c r="C902" t="s">
        <v>2996</v>
      </c>
      <c r="D902" t="s">
        <v>2997</v>
      </c>
      <c r="E902" t="s">
        <v>2719</v>
      </c>
      <c r="F902" t="s">
        <v>2998</v>
      </c>
      <c r="G902">
        <v>849</v>
      </c>
      <c r="H902">
        <v>0</v>
      </c>
      <c r="I902">
        <v>0.35</v>
      </c>
      <c r="J902">
        <v>0</v>
      </c>
      <c r="K902">
        <v>1</v>
      </c>
      <c r="L902" t="s">
        <v>2721</v>
      </c>
      <c r="M902" t="s">
        <v>2722</v>
      </c>
      <c r="N902" t="s">
        <v>379</v>
      </c>
      <c r="O902" t="s">
        <v>72</v>
      </c>
      <c r="P902" t="s">
        <v>287</v>
      </c>
      <c r="Q902" t="s">
        <v>73</v>
      </c>
      <c r="R902" t="s">
        <v>2723</v>
      </c>
      <c r="S902" t="s">
        <v>41</v>
      </c>
      <c r="T902" t="s">
        <v>42</v>
      </c>
      <c r="U902" t="s">
        <v>43</v>
      </c>
      <c r="V902" t="s">
        <v>2724</v>
      </c>
      <c r="W902" t="s">
        <v>2725</v>
      </c>
      <c r="X902" t="s">
        <v>2726</v>
      </c>
      <c r="Y902" t="s">
        <v>43</v>
      </c>
      <c r="Z902" t="s">
        <v>2727</v>
      </c>
      <c r="AA902" t="s">
        <v>43</v>
      </c>
      <c r="AB902" t="s">
        <v>2728</v>
      </c>
      <c r="AC902" s="4" t="str">
        <f>VLOOKUP(Table136[[#This Row],[Capacitance]],Values!A$13:B$50,2,0)</f>
        <v>STOCK</v>
      </c>
      <c r="AE902" s="4" t="str">
        <f>CONCATENATE(Table136[[#This Row],[Capacitance]],Table136[[#This Row],[Stock]])</f>
        <v>560pF</v>
      </c>
    </row>
    <row r="903" spans="1:32" hidden="1">
      <c r="A903" t="s">
        <v>2793</v>
      </c>
      <c r="B903" t="s">
        <v>2716</v>
      </c>
      <c r="C903" t="s">
        <v>2856</v>
      </c>
      <c r="D903" t="s">
        <v>2857</v>
      </c>
      <c r="E903" t="s">
        <v>2719</v>
      </c>
      <c r="F903" t="s">
        <v>2858</v>
      </c>
      <c r="G903">
        <v>1148</v>
      </c>
      <c r="H903">
        <v>0</v>
      </c>
      <c r="I903">
        <v>0.35</v>
      </c>
      <c r="J903">
        <v>0</v>
      </c>
      <c r="K903">
        <v>1</v>
      </c>
      <c r="L903" t="s">
        <v>2721</v>
      </c>
      <c r="M903" t="s">
        <v>2722</v>
      </c>
      <c r="N903" t="s">
        <v>379</v>
      </c>
      <c r="O903" t="s">
        <v>72</v>
      </c>
      <c r="P903" t="s">
        <v>178</v>
      </c>
      <c r="Q903" t="s">
        <v>73</v>
      </c>
      <c r="R903" t="s">
        <v>2723</v>
      </c>
      <c r="S903" t="s">
        <v>41</v>
      </c>
      <c r="T903" t="s">
        <v>42</v>
      </c>
      <c r="U903" t="s">
        <v>43</v>
      </c>
      <c r="V903" t="s">
        <v>2724</v>
      </c>
      <c r="W903" t="s">
        <v>2725</v>
      </c>
      <c r="X903" t="s">
        <v>2726</v>
      </c>
      <c r="Y903" t="s">
        <v>43</v>
      </c>
      <c r="Z903" t="s">
        <v>2727</v>
      </c>
      <c r="AA903" t="s">
        <v>43</v>
      </c>
      <c r="AB903" t="s">
        <v>2728</v>
      </c>
      <c r="AC903" s="4" t="str">
        <f>VLOOKUP(Table136[[#This Row],[Capacitance]],Values!A$13:B$50,2,0)</f>
        <v>STOCK</v>
      </c>
      <c r="AE903" s="4" t="str">
        <f>CONCATENATE(Table136[[#This Row],[Capacitance]],Table136[[#This Row],[Stock]])</f>
        <v>560pF</v>
      </c>
    </row>
    <row r="904" spans="1:32" hidden="1">
      <c r="A904" t="s">
        <v>2793</v>
      </c>
      <c r="B904" t="s">
        <v>2716</v>
      </c>
      <c r="C904" t="s">
        <v>4333</v>
      </c>
      <c r="D904" t="s">
        <v>4334</v>
      </c>
      <c r="E904" t="s">
        <v>2719</v>
      </c>
      <c r="F904" t="s">
        <v>2858</v>
      </c>
      <c r="G904">
        <v>241</v>
      </c>
      <c r="H904">
        <v>0</v>
      </c>
      <c r="I904">
        <v>0.35</v>
      </c>
      <c r="J904">
        <v>0</v>
      </c>
      <c r="K904">
        <v>1</v>
      </c>
      <c r="L904" t="s">
        <v>2721</v>
      </c>
      <c r="M904" t="s">
        <v>2722</v>
      </c>
      <c r="N904" t="s">
        <v>379</v>
      </c>
      <c r="O904" t="s">
        <v>72</v>
      </c>
      <c r="P904" t="s">
        <v>178</v>
      </c>
      <c r="Q904" t="s">
        <v>73</v>
      </c>
      <c r="R904" t="s">
        <v>2723</v>
      </c>
      <c r="S904" t="s">
        <v>41</v>
      </c>
      <c r="T904" t="s">
        <v>42</v>
      </c>
      <c r="U904" t="s">
        <v>43</v>
      </c>
      <c r="V904" t="s">
        <v>2724</v>
      </c>
      <c r="W904" t="s">
        <v>2725</v>
      </c>
      <c r="X904" t="s">
        <v>2726</v>
      </c>
      <c r="Y904" t="s">
        <v>43</v>
      </c>
      <c r="Z904" t="s">
        <v>3107</v>
      </c>
      <c r="AA904" t="s">
        <v>43</v>
      </c>
      <c r="AB904" t="s">
        <v>2728</v>
      </c>
      <c r="AC904" s="4" t="str">
        <f>VLOOKUP(Table136[[#This Row],[Capacitance]],Values!A$13:B$50,2,0)</f>
        <v>STOCK</v>
      </c>
      <c r="AE904" s="4" t="str">
        <f>CONCATENATE(Table136[[#This Row],[Capacitance]],Table136[[#This Row],[Stock]])</f>
        <v>560pF</v>
      </c>
    </row>
    <row r="905" spans="1:32" hidden="1">
      <c r="A905" s="5" t="s">
        <v>2715</v>
      </c>
      <c r="B905" s="5" t="s">
        <v>2716</v>
      </c>
      <c r="C905" s="5" t="s">
        <v>4873</v>
      </c>
      <c r="D905" s="5" t="s">
        <v>4874</v>
      </c>
      <c r="E905" s="5" t="s">
        <v>2719</v>
      </c>
      <c r="F905" s="5" t="s">
        <v>4792</v>
      </c>
      <c r="G905" s="5">
        <v>0</v>
      </c>
      <c r="H905" s="5">
        <v>0</v>
      </c>
      <c r="I905" s="5" t="s">
        <v>1067</v>
      </c>
      <c r="J905" s="5">
        <v>0</v>
      </c>
      <c r="K905" s="5">
        <v>1</v>
      </c>
      <c r="L905" s="5" t="s">
        <v>2721</v>
      </c>
      <c r="M905" s="5" t="s">
        <v>2722</v>
      </c>
      <c r="N905" s="5" t="s">
        <v>6766</v>
      </c>
      <c r="O905" s="5" t="s">
        <v>189</v>
      </c>
      <c r="P905" s="5" t="s">
        <v>38</v>
      </c>
      <c r="Q905" s="5" t="s">
        <v>190</v>
      </c>
      <c r="R905" s="5" t="s">
        <v>2723</v>
      </c>
      <c r="S905" s="5" t="s">
        <v>191</v>
      </c>
      <c r="T905" s="5" t="s">
        <v>42</v>
      </c>
      <c r="U905" s="5" t="s">
        <v>43</v>
      </c>
      <c r="V905" s="5" t="s">
        <v>2724</v>
      </c>
      <c r="W905" s="5" t="s">
        <v>2725</v>
      </c>
      <c r="X905" s="5" t="s">
        <v>2726</v>
      </c>
      <c r="Y905" s="5" t="s">
        <v>43</v>
      </c>
      <c r="Z905" s="5" t="s">
        <v>3107</v>
      </c>
      <c r="AA905" s="5" t="s">
        <v>43</v>
      </c>
      <c r="AB905" s="5" t="s">
        <v>2728</v>
      </c>
      <c r="AC905" s="6" t="e">
        <f>VLOOKUP(Table136[[#This Row],[Capacitance]],Values!A$13:B$50,2,0)</f>
        <v>#N/A</v>
      </c>
      <c r="AD905" s="5"/>
      <c r="AE905" s="6" t="str">
        <f>CONCATENATE(Table136[[#This Row],[Capacitance]],Table136[[#This Row],[Stock]])</f>
        <v>0.47ÂuF</v>
      </c>
      <c r="AF905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1"/>
  <sheetViews>
    <sheetView topLeftCell="Q1" workbookViewId="0">
      <pane ySplit="560" activePane="bottomLeft"/>
      <selection activeCell="T1" sqref="T1"/>
      <selection pane="bottomLeft" activeCell="W8" sqref="A1:AE531"/>
    </sheetView>
  </sheetViews>
  <sheetFormatPr baseColWidth="10" defaultRowHeight="15" x14ac:dyDescent="0"/>
  <cols>
    <col min="1" max="9" width="11" customWidth="1"/>
    <col min="10" max="20" width="12" customWidth="1"/>
    <col min="21" max="21" width="19.33203125" customWidth="1"/>
    <col min="22" max="31" width="12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4875</v>
      </c>
      <c r="R1" t="s">
        <v>4876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4877</v>
      </c>
      <c r="Z1" t="s">
        <v>26</v>
      </c>
      <c r="AA1" t="s">
        <v>1290</v>
      </c>
      <c r="AB1" t="s">
        <v>1296</v>
      </c>
      <c r="AC1" t="s">
        <v>1248</v>
      </c>
      <c r="AD1" t="s">
        <v>1291</v>
      </c>
      <c r="AE1" t="s">
        <v>6501</v>
      </c>
    </row>
    <row r="2" spans="1:31">
      <c r="A2" t="s">
        <v>4972</v>
      </c>
      <c r="B2" t="s">
        <v>4973</v>
      </c>
      <c r="C2" t="s">
        <v>5983</v>
      </c>
      <c r="D2" t="s">
        <v>5984</v>
      </c>
      <c r="E2" t="s">
        <v>4882</v>
      </c>
      <c r="F2" t="s">
        <v>5985</v>
      </c>
      <c r="G2">
        <v>11138</v>
      </c>
      <c r="H2">
        <v>0</v>
      </c>
      <c r="I2">
        <v>1.1299999999999999</v>
      </c>
      <c r="J2">
        <v>0</v>
      </c>
      <c r="K2">
        <v>1</v>
      </c>
      <c r="L2" t="s">
        <v>34</v>
      </c>
      <c r="M2" t="s">
        <v>4884</v>
      </c>
      <c r="N2" t="s">
        <v>6763</v>
      </c>
      <c r="O2" t="s">
        <v>37</v>
      </c>
      <c r="P2" t="s">
        <v>730</v>
      </c>
      <c r="Q2" t="s">
        <v>5986</v>
      </c>
      <c r="R2" t="s">
        <v>4887</v>
      </c>
      <c r="S2" t="s">
        <v>41</v>
      </c>
      <c r="T2" t="s">
        <v>4888</v>
      </c>
      <c r="U2" t="s">
        <v>4978</v>
      </c>
      <c r="V2" t="s">
        <v>4979</v>
      </c>
      <c r="W2" t="s">
        <v>4980</v>
      </c>
      <c r="X2" t="s">
        <v>43</v>
      </c>
      <c r="Y2" t="s">
        <v>4981</v>
      </c>
      <c r="Z2" t="s">
        <v>42</v>
      </c>
      <c r="AB2" t="str">
        <f>CONCATENATE(Table6[[#This Row],[Capacitance]],Table6[[#This Row],[Stock]])</f>
        <v>0.15ÂuF</v>
      </c>
    </row>
    <row r="3" spans="1:31">
      <c r="A3" t="s">
        <v>4972</v>
      </c>
      <c r="B3" t="s">
        <v>4973</v>
      </c>
      <c r="C3" t="s">
        <v>6455</v>
      </c>
      <c r="D3" t="s">
        <v>6456</v>
      </c>
      <c r="E3" t="s">
        <v>4882</v>
      </c>
      <c r="F3" t="s">
        <v>6457</v>
      </c>
      <c r="G3">
        <v>0</v>
      </c>
      <c r="H3">
        <v>0</v>
      </c>
      <c r="I3" t="s">
        <v>1067</v>
      </c>
      <c r="J3">
        <v>0</v>
      </c>
      <c r="K3">
        <v>1</v>
      </c>
      <c r="L3" t="s">
        <v>34</v>
      </c>
      <c r="M3" t="s">
        <v>4884</v>
      </c>
      <c r="N3" t="s">
        <v>474</v>
      </c>
      <c r="O3" t="s">
        <v>37</v>
      </c>
      <c r="P3" t="s">
        <v>38</v>
      </c>
      <c r="Q3" t="s">
        <v>5421</v>
      </c>
      <c r="R3" t="s">
        <v>4887</v>
      </c>
      <c r="S3" t="s">
        <v>41</v>
      </c>
      <c r="T3" t="s">
        <v>4888</v>
      </c>
      <c r="U3" t="s">
        <v>4978</v>
      </c>
      <c r="V3" t="s">
        <v>4979</v>
      </c>
      <c r="W3" t="s">
        <v>4980</v>
      </c>
      <c r="X3" t="s">
        <v>43</v>
      </c>
      <c r="Y3" t="s">
        <v>4981</v>
      </c>
      <c r="Z3" t="s">
        <v>42</v>
      </c>
      <c r="AB3" t="str">
        <f>CONCATENATE(Table6[[#This Row],[Capacitance]],Table6[[#This Row],[Stock]])</f>
        <v>0.15ÂµF</v>
      </c>
    </row>
    <row r="4" spans="1:31">
      <c r="A4" t="s">
        <v>4972</v>
      </c>
      <c r="B4" t="s">
        <v>4973</v>
      </c>
      <c r="C4" t="s">
        <v>5422</v>
      </c>
      <c r="D4" t="s">
        <v>5423</v>
      </c>
      <c r="E4" t="s">
        <v>4882</v>
      </c>
      <c r="F4" t="s">
        <v>5424</v>
      </c>
      <c r="G4">
        <v>22484</v>
      </c>
      <c r="H4">
        <v>0</v>
      </c>
      <c r="I4">
        <v>0.47</v>
      </c>
      <c r="J4">
        <v>0</v>
      </c>
      <c r="K4">
        <v>1</v>
      </c>
      <c r="L4" t="s">
        <v>34</v>
      </c>
      <c r="M4" t="s">
        <v>4884</v>
      </c>
      <c r="N4" t="s">
        <v>60</v>
      </c>
      <c r="O4" t="s">
        <v>37</v>
      </c>
      <c r="P4" t="s">
        <v>730</v>
      </c>
      <c r="Q4" t="s">
        <v>5425</v>
      </c>
      <c r="R4" t="s">
        <v>4887</v>
      </c>
      <c r="S4" t="s">
        <v>41</v>
      </c>
      <c r="T4" t="s">
        <v>4888</v>
      </c>
      <c r="U4" t="s">
        <v>4978</v>
      </c>
      <c r="V4" t="s">
        <v>4979</v>
      </c>
      <c r="W4" t="s">
        <v>4980</v>
      </c>
      <c r="X4" t="s">
        <v>43</v>
      </c>
      <c r="Y4" t="s">
        <v>4981</v>
      </c>
      <c r="Z4" t="s">
        <v>42</v>
      </c>
      <c r="AB4" t="str">
        <f>CONCATENATE(Table6[[#This Row],[Capacitance]],Table6[[#This Row],[Stock]])</f>
        <v>0.1ÂµF</v>
      </c>
    </row>
    <row r="5" spans="1:31">
      <c r="A5" t="s">
        <v>4878</v>
      </c>
      <c r="B5" t="s">
        <v>4879</v>
      </c>
      <c r="C5" t="s">
        <v>5579</v>
      </c>
      <c r="D5" t="s">
        <v>5580</v>
      </c>
      <c r="E5" t="s">
        <v>4882</v>
      </c>
      <c r="F5" t="s">
        <v>5581</v>
      </c>
      <c r="G5">
        <v>2936</v>
      </c>
      <c r="H5">
        <v>0</v>
      </c>
      <c r="I5">
        <v>0.87</v>
      </c>
      <c r="J5">
        <v>0</v>
      </c>
      <c r="K5">
        <v>1</v>
      </c>
      <c r="L5" t="s">
        <v>34</v>
      </c>
      <c r="M5" t="s">
        <v>4884</v>
      </c>
      <c r="N5" t="s">
        <v>60</v>
      </c>
      <c r="O5" t="s">
        <v>37</v>
      </c>
      <c r="P5" t="s">
        <v>730</v>
      </c>
      <c r="Q5" t="s">
        <v>5582</v>
      </c>
      <c r="R5" t="s">
        <v>4887</v>
      </c>
      <c r="S5" t="s">
        <v>41</v>
      </c>
      <c r="T5" t="s">
        <v>4888</v>
      </c>
      <c r="U5" t="s">
        <v>44</v>
      </c>
      <c r="V5" t="s">
        <v>4889</v>
      </c>
      <c r="W5" t="s">
        <v>4890</v>
      </c>
      <c r="X5" t="s">
        <v>43</v>
      </c>
      <c r="Y5" t="s">
        <v>4891</v>
      </c>
      <c r="Z5" t="s">
        <v>42</v>
      </c>
      <c r="AB5" t="str">
        <f>CONCATENATE(Table6[[#This Row],[Capacitance]],Table6[[#This Row],[Stock]])</f>
        <v>0.1ÂµF</v>
      </c>
    </row>
    <row r="6" spans="1:31">
      <c r="A6" t="s">
        <v>4972</v>
      </c>
      <c r="B6" t="s">
        <v>4973</v>
      </c>
      <c r="C6" t="s">
        <v>5596</v>
      </c>
      <c r="D6" t="s">
        <v>5597</v>
      </c>
      <c r="E6" t="s">
        <v>4882</v>
      </c>
      <c r="F6" t="s">
        <v>5598</v>
      </c>
      <c r="G6">
        <v>10361</v>
      </c>
      <c r="H6">
        <v>0</v>
      </c>
      <c r="I6">
        <v>0.94</v>
      </c>
      <c r="J6">
        <v>0</v>
      </c>
      <c r="K6">
        <v>1</v>
      </c>
      <c r="L6" t="s">
        <v>34</v>
      </c>
      <c r="M6" t="s">
        <v>4884</v>
      </c>
      <c r="N6" t="s">
        <v>6745</v>
      </c>
      <c r="O6" t="s">
        <v>37</v>
      </c>
      <c r="P6" t="s">
        <v>38</v>
      </c>
      <c r="Q6" t="s">
        <v>5599</v>
      </c>
      <c r="R6" t="s">
        <v>4887</v>
      </c>
      <c r="S6" t="s">
        <v>41</v>
      </c>
      <c r="T6" t="s">
        <v>4888</v>
      </c>
      <c r="U6" t="s">
        <v>4978</v>
      </c>
      <c r="V6" t="s">
        <v>4979</v>
      </c>
      <c r="W6" t="s">
        <v>4980</v>
      </c>
      <c r="X6" t="s">
        <v>43</v>
      </c>
      <c r="Y6" t="s">
        <v>4981</v>
      </c>
      <c r="Z6" t="s">
        <v>42</v>
      </c>
      <c r="AB6" t="str">
        <f>CONCATENATE(Table6[[#This Row],[Capacitance]],Table6[[#This Row],[Stock]])</f>
        <v>0.1ÂuF</v>
      </c>
    </row>
    <row r="7" spans="1:31">
      <c r="A7" t="s">
        <v>4878</v>
      </c>
      <c r="B7" t="s">
        <v>4879</v>
      </c>
      <c r="C7" t="s">
        <v>5642</v>
      </c>
      <c r="D7" t="s">
        <v>5643</v>
      </c>
      <c r="E7" t="s">
        <v>4882</v>
      </c>
      <c r="F7" t="s">
        <v>5644</v>
      </c>
      <c r="G7">
        <v>7303</v>
      </c>
      <c r="H7">
        <v>0</v>
      </c>
      <c r="I7">
        <v>1.1100000000000001</v>
      </c>
      <c r="J7">
        <v>0</v>
      </c>
      <c r="K7">
        <v>1</v>
      </c>
      <c r="L7" t="s">
        <v>34</v>
      </c>
      <c r="M7" t="s">
        <v>4884</v>
      </c>
      <c r="N7" t="s">
        <v>6745</v>
      </c>
      <c r="O7" t="s">
        <v>37</v>
      </c>
      <c r="P7" t="s">
        <v>769</v>
      </c>
      <c r="Q7" t="s">
        <v>4886</v>
      </c>
      <c r="R7" t="s">
        <v>4887</v>
      </c>
      <c r="S7" t="s">
        <v>41</v>
      </c>
      <c r="T7" t="s">
        <v>4888</v>
      </c>
      <c r="U7" t="s">
        <v>44</v>
      </c>
      <c r="V7" t="s">
        <v>4889</v>
      </c>
      <c r="W7" t="s">
        <v>4890</v>
      </c>
      <c r="X7" t="s">
        <v>43</v>
      </c>
      <c r="Y7" t="s">
        <v>4891</v>
      </c>
      <c r="Z7" t="s">
        <v>42</v>
      </c>
      <c r="AB7" t="str">
        <f>CONCATENATE(Table6[[#This Row],[Capacitance]],Table6[[#This Row],[Stock]])</f>
        <v>0.1ÂuF</v>
      </c>
    </row>
    <row r="8" spans="1:31">
      <c r="A8" t="s">
        <v>4972</v>
      </c>
      <c r="B8" t="s">
        <v>4973</v>
      </c>
      <c r="C8" t="s">
        <v>5008</v>
      </c>
      <c r="D8" t="s">
        <v>5009</v>
      </c>
      <c r="E8" t="s">
        <v>4882</v>
      </c>
      <c r="F8" t="s">
        <v>5010</v>
      </c>
      <c r="G8">
        <v>17462</v>
      </c>
      <c r="H8">
        <v>0</v>
      </c>
      <c r="I8">
        <v>0.56000000000000005</v>
      </c>
      <c r="J8">
        <v>0</v>
      </c>
      <c r="K8">
        <v>1</v>
      </c>
      <c r="L8" t="s">
        <v>34</v>
      </c>
      <c r="M8" t="s">
        <v>4884</v>
      </c>
      <c r="N8" t="s">
        <v>6746</v>
      </c>
      <c r="O8" t="s">
        <v>37</v>
      </c>
      <c r="P8" t="s">
        <v>38</v>
      </c>
      <c r="Q8" t="s">
        <v>5011</v>
      </c>
      <c r="R8" t="s">
        <v>4887</v>
      </c>
      <c r="S8" t="s">
        <v>41</v>
      </c>
      <c r="T8" t="s">
        <v>4888</v>
      </c>
      <c r="U8" t="s">
        <v>4978</v>
      </c>
      <c r="V8" t="s">
        <v>4979</v>
      </c>
      <c r="W8" t="s">
        <v>4980</v>
      </c>
      <c r="X8" t="s">
        <v>43</v>
      </c>
      <c r="Y8" t="s">
        <v>4981</v>
      </c>
      <c r="Z8" t="s">
        <v>42</v>
      </c>
      <c r="AB8" t="str">
        <f>CONCATENATE(Table6[[#This Row],[Capacitance]],Table6[[#This Row],[Stock]])</f>
        <v>0.22ÂuF</v>
      </c>
    </row>
    <row r="9" spans="1:31">
      <c r="A9" t="s">
        <v>4972</v>
      </c>
      <c r="B9" t="s">
        <v>4973</v>
      </c>
      <c r="C9" t="s">
        <v>5987</v>
      </c>
      <c r="D9" t="s">
        <v>5988</v>
      </c>
      <c r="E9" t="s">
        <v>4882</v>
      </c>
      <c r="F9" t="s">
        <v>5989</v>
      </c>
      <c r="G9">
        <v>5999</v>
      </c>
      <c r="H9">
        <v>0</v>
      </c>
      <c r="I9">
        <v>1.1299999999999999</v>
      </c>
      <c r="J9">
        <v>0</v>
      </c>
      <c r="K9">
        <v>1</v>
      </c>
      <c r="L9" t="s">
        <v>34</v>
      </c>
      <c r="M9" t="s">
        <v>4884</v>
      </c>
      <c r="N9" t="s">
        <v>6746</v>
      </c>
      <c r="O9" t="s">
        <v>37</v>
      </c>
      <c r="P9" t="s">
        <v>730</v>
      </c>
      <c r="Q9" t="s">
        <v>5011</v>
      </c>
      <c r="R9" t="s">
        <v>4887</v>
      </c>
      <c r="S9" t="s">
        <v>41</v>
      </c>
      <c r="T9" t="s">
        <v>4888</v>
      </c>
      <c r="U9" t="s">
        <v>4978</v>
      </c>
      <c r="V9" t="s">
        <v>4979</v>
      </c>
      <c r="W9" t="s">
        <v>4980</v>
      </c>
      <c r="X9" t="s">
        <v>43</v>
      </c>
      <c r="Y9" t="s">
        <v>4981</v>
      </c>
      <c r="Z9" t="s">
        <v>42</v>
      </c>
      <c r="AB9" t="str">
        <f>CONCATENATE(Table6[[#This Row],[Capacitance]],Table6[[#This Row],[Stock]])</f>
        <v>0.22ÂuF</v>
      </c>
    </row>
    <row r="10" spans="1:31">
      <c r="A10" t="s">
        <v>4878</v>
      </c>
      <c r="B10" t="s">
        <v>4879</v>
      </c>
      <c r="C10" t="s">
        <v>6464</v>
      </c>
      <c r="D10" t="s">
        <v>6465</v>
      </c>
      <c r="E10" t="s">
        <v>4882</v>
      </c>
      <c r="F10" t="s">
        <v>6466</v>
      </c>
      <c r="G10">
        <v>0</v>
      </c>
      <c r="H10">
        <v>0</v>
      </c>
      <c r="I10" t="s">
        <v>1067</v>
      </c>
      <c r="J10">
        <v>0</v>
      </c>
      <c r="K10">
        <v>1</v>
      </c>
      <c r="L10" t="s">
        <v>34</v>
      </c>
      <c r="M10" t="s">
        <v>4884</v>
      </c>
      <c r="N10" t="s">
        <v>87</v>
      </c>
      <c r="O10" t="s">
        <v>52</v>
      </c>
      <c r="P10" t="s">
        <v>769</v>
      </c>
      <c r="Q10" t="s">
        <v>4886</v>
      </c>
      <c r="R10" t="s">
        <v>4887</v>
      </c>
      <c r="S10" t="s">
        <v>41</v>
      </c>
      <c r="T10" t="s">
        <v>4888</v>
      </c>
      <c r="U10" t="s">
        <v>44</v>
      </c>
      <c r="V10" t="s">
        <v>4889</v>
      </c>
      <c r="W10" t="s">
        <v>4890</v>
      </c>
      <c r="X10" t="s">
        <v>43</v>
      </c>
      <c r="Y10" t="s">
        <v>4891</v>
      </c>
      <c r="Z10" t="s">
        <v>42</v>
      </c>
      <c r="AB10" t="str">
        <f>CONCATENATE(Table6[[#This Row],[Capacitance]],Table6[[#This Row],[Stock]])</f>
        <v>0.22ÂµF</v>
      </c>
    </row>
    <row r="11" spans="1:31">
      <c r="A11" t="s">
        <v>4972</v>
      </c>
      <c r="B11" t="s">
        <v>4989</v>
      </c>
      <c r="C11" t="s">
        <v>5705</v>
      </c>
      <c r="D11" t="s">
        <v>5706</v>
      </c>
      <c r="E11" t="s">
        <v>4882</v>
      </c>
      <c r="F11" t="s">
        <v>5707</v>
      </c>
      <c r="G11">
        <v>74421</v>
      </c>
      <c r="H11">
        <v>0</v>
      </c>
      <c r="I11">
        <v>1.5</v>
      </c>
      <c r="J11">
        <v>0</v>
      </c>
      <c r="K11">
        <v>1</v>
      </c>
      <c r="L11" t="s">
        <v>34</v>
      </c>
      <c r="M11" t="s">
        <v>4884</v>
      </c>
      <c r="N11" t="s">
        <v>6747</v>
      </c>
      <c r="O11" t="s">
        <v>37</v>
      </c>
      <c r="P11" t="s">
        <v>38</v>
      </c>
      <c r="Q11" t="s">
        <v>5708</v>
      </c>
      <c r="R11" t="s">
        <v>4887</v>
      </c>
      <c r="S11" t="s">
        <v>41</v>
      </c>
      <c r="T11" t="s">
        <v>4888</v>
      </c>
      <c r="U11" t="s">
        <v>4993</v>
      </c>
      <c r="V11" t="s">
        <v>4994</v>
      </c>
      <c r="W11" t="s">
        <v>4995</v>
      </c>
      <c r="X11" t="s">
        <v>43</v>
      </c>
      <c r="Y11" t="s">
        <v>4996</v>
      </c>
      <c r="Z11" t="s">
        <v>42</v>
      </c>
      <c r="AB11" t="str">
        <f>CONCATENATE(Table6[[#This Row],[Capacitance]],Table6[[#This Row],[Stock]])</f>
        <v>0.33ÂuF</v>
      </c>
    </row>
    <row r="12" spans="1:31">
      <c r="A12" t="s">
        <v>4972</v>
      </c>
      <c r="B12" t="s">
        <v>4973</v>
      </c>
      <c r="C12" t="s">
        <v>5837</v>
      </c>
      <c r="D12" t="s">
        <v>5838</v>
      </c>
      <c r="E12" t="s">
        <v>4882</v>
      </c>
      <c r="F12" t="s">
        <v>5839</v>
      </c>
      <c r="G12">
        <v>5074</v>
      </c>
      <c r="H12">
        <v>0</v>
      </c>
      <c r="I12">
        <v>0.5</v>
      </c>
      <c r="J12">
        <v>0</v>
      </c>
      <c r="K12">
        <v>1</v>
      </c>
      <c r="L12" t="s">
        <v>34</v>
      </c>
      <c r="M12" t="s">
        <v>4884</v>
      </c>
      <c r="N12" t="s">
        <v>6747</v>
      </c>
      <c r="O12" t="s">
        <v>37</v>
      </c>
      <c r="P12" t="s">
        <v>730</v>
      </c>
      <c r="Q12" t="s">
        <v>5421</v>
      </c>
      <c r="R12" t="s">
        <v>4887</v>
      </c>
      <c r="S12" t="s">
        <v>41</v>
      </c>
      <c r="T12" t="s">
        <v>4888</v>
      </c>
      <c r="U12" t="s">
        <v>4978</v>
      </c>
      <c r="V12" t="s">
        <v>4979</v>
      </c>
      <c r="W12" t="s">
        <v>4980</v>
      </c>
      <c r="X12" t="s">
        <v>43</v>
      </c>
      <c r="Y12" t="s">
        <v>4981</v>
      </c>
      <c r="Z12" t="s">
        <v>42</v>
      </c>
      <c r="AB12" t="str">
        <f>CONCATENATE(Table6[[#This Row],[Capacitance]],Table6[[#This Row],[Stock]])</f>
        <v>0.33ÂuF</v>
      </c>
    </row>
    <row r="13" spans="1:31">
      <c r="A13" t="s">
        <v>4878</v>
      </c>
      <c r="B13" t="s">
        <v>4879</v>
      </c>
      <c r="C13" t="s">
        <v>5136</v>
      </c>
      <c r="D13" t="s">
        <v>5137</v>
      </c>
      <c r="E13" t="s">
        <v>4882</v>
      </c>
      <c r="F13" t="s">
        <v>5138</v>
      </c>
      <c r="G13">
        <v>3858</v>
      </c>
      <c r="H13">
        <v>0</v>
      </c>
      <c r="I13">
        <v>1.24</v>
      </c>
      <c r="J13">
        <v>0</v>
      </c>
      <c r="K13">
        <v>1</v>
      </c>
      <c r="L13" t="s">
        <v>34</v>
      </c>
      <c r="M13" t="s">
        <v>4884</v>
      </c>
      <c r="N13" t="s">
        <v>120</v>
      </c>
      <c r="O13" t="s">
        <v>37</v>
      </c>
      <c r="P13" t="s">
        <v>769</v>
      </c>
      <c r="Q13" t="s">
        <v>4886</v>
      </c>
      <c r="R13" t="s">
        <v>4887</v>
      </c>
      <c r="S13" t="s">
        <v>41</v>
      </c>
      <c r="T13" t="s">
        <v>4888</v>
      </c>
      <c r="U13" t="s">
        <v>44</v>
      </c>
      <c r="V13" t="s">
        <v>4889</v>
      </c>
      <c r="W13" t="s">
        <v>4890</v>
      </c>
      <c r="X13" t="s">
        <v>43</v>
      </c>
      <c r="Y13" t="s">
        <v>4891</v>
      </c>
      <c r="Z13" t="s">
        <v>42</v>
      </c>
      <c r="AB13" t="str">
        <f>CONCATENATE(Table6[[#This Row],[Capacitance]],Table6[[#This Row],[Stock]])</f>
        <v>0.47ÂµF</v>
      </c>
    </row>
    <row r="14" spans="1:31">
      <c r="A14" t="s">
        <v>4972</v>
      </c>
      <c r="B14" t="s">
        <v>4973</v>
      </c>
      <c r="C14" t="s">
        <v>5830</v>
      </c>
      <c r="D14" t="s">
        <v>5831</v>
      </c>
      <c r="E14" t="s">
        <v>4882</v>
      </c>
      <c r="F14" t="s">
        <v>5832</v>
      </c>
      <c r="G14">
        <v>4955</v>
      </c>
      <c r="H14">
        <v>0</v>
      </c>
      <c r="I14">
        <v>0.46</v>
      </c>
      <c r="J14">
        <v>0</v>
      </c>
      <c r="K14">
        <v>1</v>
      </c>
      <c r="L14" t="s">
        <v>34</v>
      </c>
      <c r="M14" t="s">
        <v>4884</v>
      </c>
      <c r="N14" t="s">
        <v>120</v>
      </c>
      <c r="O14" t="s">
        <v>37</v>
      </c>
      <c r="P14" t="s">
        <v>83</v>
      </c>
      <c r="Q14" t="s">
        <v>5833</v>
      </c>
      <c r="R14" t="s">
        <v>4887</v>
      </c>
      <c r="S14" t="s">
        <v>41</v>
      </c>
      <c r="T14" t="s">
        <v>4888</v>
      </c>
      <c r="U14" t="s">
        <v>4978</v>
      </c>
      <c r="V14" t="s">
        <v>4979</v>
      </c>
      <c r="W14" t="s">
        <v>4980</v>
      </c>
      <c r="X14" t="s">
        <v>43</v>
      </c>
      <c r="Y14" t="s">
        <v>4981</v>
      </c>
      <c r="Z14" t="s">
        <v>42</v>
      </c>
      <c r="AB14" t="str">
        <f>CONCATENATE(Table6[[#This Row],[Capacitance]],Table6[[#This Row],[Stock]])</f>
        <v>0.47ÂµF</v>
      </c>
    </row>
    <row r="15" spans="1:31">
      <c r="A15" t="s">
        <v>4972</v>
      </c>
      <c r="B15" t="s">
        <v>4989</v>
      </c>
      <c r="C15" t="s">
        <v>5843</v>
      </c>
      <c r="D15" t="s">
        <v>5844</v>
      </c>
      <c r="E15" t="s">
        <v>4882</v>
      </c>
      <c r="F15" t="s">
        <v>5845</v>
      </c>
      <c r="G15">
        <v>6651</v>
      </c>
      <c r="H15">
        <v>0</v>
      </c>
      <c r="I15">
        <v>0.51</v>
      </c>
      <c r="J15">
        <v>0</v>
      </c>
      <c r="K15">
        <v>1</v>
      </c>
      <c r="L15" t="s">
        <v>34</v>
      </c>
      <c r="M15" t="s">
        <v>4884</v>
      </c>
      <c r="N15" t="s">
        <v>120</v>
      </c>
      <c r="O15" t="s">
        <v>37</v>
      </c>
      <c r="P15" t="s">
        <v>730</v>
      </c>
      <c r="Q15" t="s">
        <v>5846</v>
      </c>
      <c r="R15" t="s">
        <v>4887</v>
      </c>
      <c r="S15" t="s">
        <v>41</v>
      </c>
      <c r="T15" t="s">
        <v>4888</v>
      </c>
      <c r="U15" t="s">
        <v>4993</v>
      </c>
      <c r="V15" t="s">
        <v>4994</v>
      </c>
      <c r="W15" t="s">
        <v>4995</v>
      </c>
      <c r="X15" t="s">
        <v>43</v>
      </c>
      <c r="Y15" t="s">
        <v>4996</v>
      </c>
      <c r="Z15" t="s">
        <v>42</v>
      </c>
      <c r="AB15" t="str">
        <f>CONCATENATE(Table6[[#This Row],[Capacitance]],Table6[[#This Row],[Stock]])</f>
        <v>0.47ÂµF</v>
      </c>
    </row>
    <row r="16" spans="1:31">
      <c r="A16" t="s">
        <v>4878</v>
      </c>
      <c r="B16" t="s">
        <v>4879</v>
      </c>
      <c r="C16" t="s">
        <v>5868</v>
      </c>
      <c r="D16" t="s">
        <v>5869</v>
      </c>
      <c r="E16" t="s">
        <v>4882</v>
      </c>
      <c r="F16" t="s">
        <v>5870</v>
      </c>
      <c r="G16">
        <v>3762</v>
      </c>
      <c r="H16">
        <v>0</v>
      </c>
      <c r="I16">
        <v>0.65</v>
      </c>
      <c r="J16">
        <v>0</v>
      </c>
      <c r="K16">
        <v>1</v>
      </c>
      <c r="L16" t="s">
        <v>34</v>
      </c>
      <c r="M16" t="s">
        <v>4884</v>
      </c>
      <c r="N16" t="s">
        <v>120</v>
      </c>
      <c r="O16" t="s">
        <v>52</v>
      </c>
      <c r="P16" t="s">
        <v>769</v>
      </c>
      <c r="Q16" t="s">
        <v>4886</v>
      </c>
      <c r="R16" t="s">
        <v>4887</v>
      </c>
      <c r="S16" t="s">
        <v>41</v>
      </c>
      <c r="T16" t="s">
        <v>4888</v>
      </c>
      <c r="U16" t="s">
        <v>44</v>
      </c>
      <c r="V16" t="s">
        <v>4889</v>
      </c>
      <c r="W16" t="s">
        <v>4890</v>
      </c>
      <c r="X16" t="s">
        <v>43</v>
      </c>
      <c r="Y16" t="s">
        <v>4891</v>
      </c>
      <c r="Z16" t="s">
        <v>42</v>
      </c>
      <c r="AB16" t="str">
        <f>CONCATENATE(Table6[[#This Row],[Capacitance]],Table6[[#This Row],[Stock]])</f>
        <v>0.47ÂµF</v>
      </c>
    </row>
    <row r="17" spans="1:28">
      <c r="A17" t="s">
        <v>4972</v>
      </c>
      <c r="B17" t="s">
        <v>4989</v>
      </c>
      <c r="C17" t="s">
        <v>5880</v>
      </c>
      <c r="D17" t="s">
        <v>5881</v>
      </c>
      <c r="E17" t="s">
        <v>4882</v>
      </c>
      <c r="F17" t="s">
        <v>5882</v>
      </c>
      <c r="G17">
        <v>3528</v>
      </c>
      <c r="H17">
        <v>0</v>
      </c>
      <c r="I17">
        <v>0.67</v>
      </c>
      <c r="J17">
        <v>0</v>
      </c>
      <c r="K17">
        <v>1</v>
      </c>
      <c r="L17" t="s">
        <v>34</v>
      </c>
      <c r="M17" t="s">
        <v>4884</v>
      </c>
      <c r="N17" t="s">
        <v>6766</v>
      </c>
      <c r="O17" t="s">
        <v>37</v>
      </c>
      <c r="P17" t="s">
        <v>38</v>
      </c>
      <c r="Q17" t="s">
        <v>5883</v>
      </c>
      <c r="R17" t="s">
        <v>4887</v>
      </c>
      <c r="S17" t="s">
        <v>41</v>
      </c>
      <c r="T17" t="s">
        <v>4888</v>
      </c>
      <c r="U17" t="s">
        <v>4993</v>
      </c>
      <c r="V17" t="s">
        <v>4994</v>
      </c>
      <c r="W17" t="s">
        <v>4995</v>
      </c>
      <c r="X17" t="s">
        <v>43</v>
      </c>
      <c r="Y17" t="s">
        <v>4996</v>
      </c>
      <c r="Z17" t="s">
        <v>42</v>
      </c>
      <c r="AB17" t="str">
        <f>CONCATENATE(Table6[[#This Row],[Capacitance]],Table6[[#This Row],[Stock]])</f>
        <v>0.47ÂuF</v>
      </c>
    </row>
    <row r="18" spans="1:28">
      <c r="A18" t="s">
        <v>4972</v>
      </c>
      <c r="B18" t="s">
        <v>4973</v>
      </c>
      <c r="C18" t="s">
        <v>5990</v>
      </c>
      <c r="D18" t="s">
        <v>5991</v>
      </c>
      <c r="E18" t="s">
        <v>4882</v>
      </c>
      <c r="F18" t="s">
        <v>5992</v>
      </c>
      <c r="G18">
        <v>4984</v>
      </c>
      <c r="H18">
        <v>0</v>
      </c>
      <c r="I18">
        <v>1.1299999999999999</v>
      </c>
      <c r="J18">
        <v>0</v>
      </c>
      <c r="K18">
        <v>1</v>
      </c>
      <c r="L18" t="s">
        <v>34</v>
      </c>
      <c r="M18" t="s">
        <v>4884</v>
      </c>
      <c r="N18" t="s">
        <v>6766</v>
      </c>
      <c r="O18" t="s">
        <v>37</v>
      </c>
      <c r="P18" t="s">
        <v>730</v>
      </c>
      <c r="Q18" t="s">
        <v>5708</v>
      </c>
      <c r="R18" t="s">
        <v>4887</v>
      </c>
      <c r="S18" t="s">
        <v>41</v>
      </c>
      <c r="T18" t="s">
        <v>4888</v>
      </c>
      <c r="U18" t="s">
        <v>4978</v>
      </c>
      <c r="V18" t="s">
        <v>4979</v>
      </c>
      <c r="W18" t="s">
        <v>4980</v>
      </c>
      <c r="X18" t="s">
        <v>43</v>
      </c>
      <c r="Y18" t="s">
        <v>4981</v>
      </c>
      <c r="Z18" t="s">
        <v>42</v>
      </c>
      <c r="AB18" t="str">
        <f>CONCATENATE(Table6[[#This Row],[Capacitance]],Table6[[#This Row],[Stock]])</f>
        <v>0.47ÂuF</v>
      </c>
    </row>
    <row r="19" spans="1:28">
      <c r="A19" t="s">
        <v>4972</v>
      </c>
      <c r="B19" t="s">
        <v>4973</v>
      </c>
      <c r="C19" t="s">
        <v>6322</v>
      </c>
      <c r="D19" t="s">
        <v>6323</v>
      </c>
      <c r="E19" t="s">
        <v>4882</v>
      </c>
      <c r="F19" t="s">
        <v>6324</v>
      </c>
      <c r="G19">
        <v>1769</v>
      </c>
      <c r="H19">
        <v>0</v>
      </c>
      <c r="I19">
        <v>0.7</v>
      </c>
      <c r="J19">
        <v>0</v>
      </c>
      <c r="K19">
        <v>1</v>
      </c>
      <c r="L19" t="s">
        <v>34</v>
      </c>
      <c r="M19" t="s">
        <v>4884</v>
      </c>
      <c r="N19" t="s">
        <v>6766</v>
      </c>
      <c r="O19" t="s">
        <v>37</v>
      </c>
      <c r="P19" t="s">
        <v>38</v>
      </c>
      <c r="Q19" t="s">
        <v>5883</v>
      </c>
      <c r="R19" t="s">
        <v>4887</v>
      </c>
      <c r="S19" t="s">
        <v>41</v>
      </c>
      <c r="T19" t="s">
        <v>4888</v>
      </c>
      <c r="U19" t="s">
        <v>4978</v>
      </c>
      <c r="V19" t="s">
        <v>4979</v>
      </c>
      <c r="W19" t="s">
        <v>4980</v>
      </c>
      <c r="X19" t="s">
        <v>43</v>
      </c>
      <c r="Y19" t="s">
        <v>4981</v>
      </c>
      <c r="Z19" t="s">
        <v>42</v>
      </c>
      <c r="AB19" t="str">
        <f>CONCATENATE(Table6[[#This Row],[Capacitance]],Table6[[#This Row],[Stock]])</f>
        <v>0.47ÂuF</v>
      </c>
    </row>
    <row r="20" spans="1:28">
      <c r="A20" t="s">
        <v>4878</v>
      </c>
      <c r="B20" t="s">
        <v>43</v>
      </c>
      <c r="C20" t="s">
        <v>6461</v>
      </c>
      <c r="D20" t="s">
        <v>6462</v>
      </c>
      <c r="E20" t="s">
        <v>4882</v>
      </c>
      <c r="F20" t="s">
        <v>6463</v>
      </c>
      <c r="G20">
        <v>0</v>
      </c>
      <c r="H20">
        <v>0</v>
      </c>
      <c r="I20" t="s">
        <v>1067</v>
      </c>
      <c r="J20">
        <v>0</v>
      </c>
      <c r="K20">
        <v>1</v>
      </c>
      <c r="L20" t="s">
        <v>34</v>
      </c>
      <c r="M20" t="s">
        <v>4884</v>
      </c>
      <c r="N20" t="s">
        <v>120</v>
      </c>
      <c r="O20" t="s">
        <v>37</v>
      </c>
      <c r="P20" t="s">
        <v>769</v>
      </c>
      <c r="Q20" t="s">
        <v>4886</v>
      </c>
      <c r="R20" t="s">
        <v>4887</v>
      </c>
      <c r="S20" t="s">
        <v>41</v>
      </c>
      <c r="T20" t="s">
        <v>4888</v>
      </c>
      <c r="U20" t="s">
        <v>4978</v>
      </c>
      <c r="V20" t="s">
        <v>4979</v>
      </c>
      <c r="W20" t="s">
        <v>4890</v>
      </c>
      <c r="X20" t="s">
        <v>43</v>
      </c>
      <c r="Y20" t="s">
        <v>5738</v>
      </c>
      <c r="Z20" t="s">
        <v>42</v>
      </c>
      <c r="AB20" t="str">
        <f>CONCATENATE(Table6[[#This Row],[Capacitance]],Table6[[#This Row],[Stock]])</f>
        <v>0.47ÂµF</v>
      </c>
    </row>
    <row r="21" spans="1:28">
      <c r="A21" t="s">
        <v>4972</v>
      </c>
      <c r="B21" t="s">
        <v>4973</v>
      </c>
      <c r="C21" t="s">
        <v>5822</v>
      </c>
      <c r="D21" t="s">
        <v>5823</v>
      </c>
      <c r="E21" t="s">
        <v>4882</v>
      </c>
      <c r="F21" t="s">
        <v>5824</v>
      </c>
      <c r="G21">
        <v>6695</v>
      </c>
      <c r="H21">
        <v>0</v>
      </c>
      <c r="I21">
        <v>0.43</v>
      </c>
      <c r="J21">
        <v>0</v>
      </c>
      <c r="K21">
        <v>1</v>
      </c>
      <c r="L21" t="s">
        <v>34</v>
      </c>
      <c r="M21" t="s">
        <v>4884</v>
      </c>
      <c r="N21" t="s">
        <v>6768</v>
      </c>
      <c r="O21" t="s">
        <v>37</v>
      </c>
      <c r="P21" t="s">
        <v>730</v>
      </c>
      <c r="Q21" t="s">
        <v>4895</v>
      </c>
      <c r="R21" t="s">
        <v>4887</v>
      </c>
      <c r="S21" t="s">
        <v>41</v>
      </c>
      <c r="T21" t="s">
        <v>4888</v>
      </c>
      <c r="U21" t="s">
        <v>4978</v>
      </c>
      <c r="V21" t="s">
        <v>4979</v>
      </c>
      <c r="W21" t="s">
        <v>4980</v>
      </c>
      <c r="X21" t="s">
        <v>43</v>
      </c>
      <c r="Y21" t="s">
        <v>4981</v>
      </c>
      <c r="Z21" t="s">
        <v>42</v>
      </c>
      <c r="AB21" t="str">
        <f>CONCATENATE(Table6[[#This Row],[Capacitance]],Table6[[#This Row],[Stock]])</f>
        <v>0.68ÂuF</v>
      </c>
    </row>
    <row r="22" spans="1:28">
      <c r="A22" t="s">
        <v>4972</v>
      </c>
      <c r="B22" t="s">
        <v>4989</v>
      </c>
      <c r="C22" t="s">
        <v>5840</v>
      </c>
      <c r="D22" t="s">
        <v>5841</v>
      </c>
      <c r="E22" t="s">
        <v>4882</v>
      </c>
      <c r="F22" t="s">
        <v>5842</v>
      </c>
      <c r="G22">
        <v>5148</v>
      </c>
      <c r="H22">
        <v>0</v>
      </c>
      <c r="I22">
        <v>0.5</v>
      </c>
      <c r="J22">
        <v>0</v>
      </c>
      <c r="K22">
        <v>1</v>
      </c>
      <c r="L22" t="s">
        <v>34</v>
      </c>
      <c r="M22" t="s">
        <v>4884</v>
      </c>
      <c r="N22" t="s">
        <v>6768</v>
      </c>
      <c r="O22" t="s">
        <v>52</v>
      </c>
      <c r="P22" t="s">
        <v>730</v>
      </c>
      <c r="Q22" t="s">
        <v>4895</v>
      </c>
      <c r="R22" t="s">
        <v>4887</v>
      </c>
      <c r="S22" t="s">
        <v>41</v>
      </c>
      <c r="T22" t="s">
        <v>4888</v>
      </c>
      <c r="U22" t="s">
        <v>4993</v>
      </c>
      <c r="V22" t="s">
        <v>4994</v>
      </c>
      <c r="W22" t="s">
        <v>4995</v>
      </c>
      <c r="X22" t="s">
        <v>43</v>
      </c>
      <c r="Y22" t="s">
        <v>4996</v>
      </c>
      <c r="Z22" t="s">
        <v>42</v>
      </c>
      <c r="AB22" t="str">
        <f>CONCATENATE(Table6[[#This Row],[Capacitance]],Table6[[#This Row],[Stock]])</f>
        <v>0.68ÂuF</v>
      </c>
    </row>
    <row r="23" spans="1:28">
      <c r="A23" t="s">
        <v>4972</v>
      </c>
      <c r="B23" t="s">
        <v>4989</v>
      </c>
      <c r="C23" t="s">
        <v>5917</v>
      </c>
      <c r="D23" t="s">
        <v>5918</v>
      </c>
      <c r="E23" t="s">
        <v>4882</v>
      </c>
      <c r="F23" t="s">
        <v>5919</v>
      </c>
      <c r="G23">
        <v>5472</v>
      </c>
      <c r="H23">
        <v>0</v>
      </c>
      <c r="I23">
        <v>0.79</v>
      </c>
      <c r="J23">
        <v>0</v>
      </c>
      <c r="K23">
        <v>1</v>
      </c>
      <c r="L23" t="s">
        <v>34</v>
      </c>
      <c r="M23" t="s">
        <v>4884</v>
      </c>
      <c r="N23" t="s">
        <v>6768</v>
      </c>
      <c r="O23" t="s">
        <v>37</v>
      </c>
      <c r="P23" t="s">
        <v>38</v>
      </c>
      <c r="Q23" t="s">
        <v>4895</v>
      </c>
      <c r="R23" t="s">
        <v>4887</v>
      </c>
      <c r="S23" t="s">
        <v>41</v>
      </c>
      <c r="T23" t="s">
        <v>4888</v>
      </c>
      <c r="U23" t="s">
        <v>4993</v>
      </c>
      <c r="V23" t="s">
        <v>4994</v>
      </c>
      <c r="W23" t="s">
        <v>4995</v>
      </c>
      <c r="X23" t="s">
        <v>43</v>
      </c>
      <c r="Y23" t="s">
        <v>4996</v>
      </c>
      <c r="Z23" t="s">
        <v>42</v>
      </c>
      <c r="AB23" t="str">
        <f>CONCATENATE(Table6[[#This Row],[Capacitance]],Table6[[#This Row],[Stock]])</f>
        <v>0.68ÂuF</v>
      </c>
    </row>
    <row r="24" spans="1:28">
      <c r="A24" t="s">
        <v>4972</v>
      </c>
      <c r="B24" t="s">
        <v>4973</v>
      </c>
      <c r="C24" t="s">
        <v>6437</v>
      </c>
      <c r="D24" t="s">
        <v>6438</v>
      </c>
      <c r="E24" t="s">
        <v>4882</v>
      </c>
      <c r="F24" t="s">
        <v>6439</v>
      </c>
      <c r="G24">
        <v>0</v>
      </c>
      <c r="H24">
        <v>0</v>
      </c>
      <c r="I24" t="s">
        <v>1067</v>
      </c>
      <c r="J24">
        <v>0</v>
      </c>
      <c r="K24">
        <v>1</v>
      </c>
      <c r="L24" t="s">
        <v>34</v>
      </c>
      <c r="M24" t="s">
        <v>4884</v>
      </c>
      <c r="N24" t="s">
        <v>467</v>
      </c>
      <c r="O24" t="s">
        <v>37</v>
      </c>
      <c r="P24" t="s">
        <v>83</v>
      </c>
      <c r="Q24" t="s">
        <v>5846</v>
      </c>
      <c r="R24" t="s">
        <v>4887</v>
      </c>
      <c r="S24" t="s">
        <v>41</v>
      </c>
      <c r="T24" t="s">
        <v>4888</v>
      </c>
      <c r="U24" t="s">
        <v>4978</v>
      </c>
      <c r="V24" t="s">
        <v>4979</v>
      </c>
      <c r="W24" t="s">
        <v>4980</v>
      </c>
      <c r="X24" t="s">
        <v>43</v>
      </c>
      <c r="Y24" t="s">
        <v>4981</v>
      </c>
      <c r="Z24" t="s">
        <v>42</v>
      </c>
      <c r="AB24" t="str">
        <f>CONCATENATE(Table6[[#This Row],[Capacitance]],Table6[[#This Row],[Stock]])</f>
        <v>0.68ÂµF</v>
      </c>
    </row>
    <row r="25" spans="1:28">
      <c r="A25" t="s">
        <v>4972</v>
      </c>
      <c r="B25" t="s">
        <v>4973</v>
      </c>
      <c r="C25" t="s">
        <v>6440</v>
      </c>
      <c r="D25" t="s">
        <v>6441</v>
      </c>
      <c r="E25" t="s">
        <v>4882</v>
      </c>
      <c r="F25" t="s">
        <v>6442</v>
      </c>
      <c r="G25">
        <v>0</v>
      </c>
      <c r="H25">
        <v>0</v>
      </c>
      <c r="I25" t="s">
        <v>1067</v>
      </c>
      <c r="J25">
        <v>0</v>
      </c>
      <c r="K25">
        <v>1</v>
      </c>
      <c r="L25" t="s">
        <v>34</v>
      </c>
      <c r="M25" t="s">
        <v>4884</v>
      </c>
      <c r="N25" t="s">
        <v>467</v>
      </c>
      <c r="O25" t="s">
        <v>52</v>
      </c>
      <c r="P25" t="s">
        <v>83</v>
      </c>
      <c r="Q25" t="s">
        <v>5846</v>
      </c>
      <c r="R25" t="s">
        <v>4887</v>
      </c>
      <c r="S25" t="s">
        <v>41</v>
      </c>
      <c r="T25" t="s">
        <v>4888</v>
      </c>
      <c r="U25" t="s">
        <v>4978</v>
      </c>
      <c r="V25" t="s">
        <v>4979</v>
      </c>
      <c r="W25" t="s">
        <v>4980</v>
      </c>
      <c r="X25" t="s">
        <v>43</v>
      </c>
      <c r="Y25" t="s">
        <v>4981</v>
      </c>
      <c r="Z25" t="s">
        <v>42</v>
      </c>
      <c r="AB25" t="str">
        <f>CONCATENATE(Table6[[#This Row],[Capacitance]],Table6[[#This Row],[Stock]])</f>
        <v>0.68ÂµF</v>
      </c>
    </row>
    <row r="26" spans="1:28">
      <c r="A26" t="s">
        <v>4972</v>
      </c>
      <c r="B26" t="s">
        <v>5077</v>
      </c>
      <c r="C26" t="s">
        <v>6449</v>
      </c>
      <c r="D26" t="s">
        <v>6450</v>
      </c>
      <c r="E26" t="s">
        <v>4882</v>
      </c>
      <c r="F26" t="s">
        <v>6451</v>
      </c>
      <c r="G26">
        <v>0</v>
      </c>
      <c r="H26">
        <v>0</v>
      </c>
      <c r="I26" t="s">
        <v>1067</v>
      </c>
      <c r="J26">
        <v>0</v>
      </c>
      <c r="K26">
        <v>1</v>
      </c>
      <c r="L26" t="s">
        <v>34</v>
      </c>
      <c r="M26" t="s">
        <v>4884</v>
      </c>
      <c r="N26" t="s">
        <v>467</v>
      </c>
      <c r="O26" t="s">
        <v>37</v>
      </c>
      <c r="P26" t="s">
        <v>38</v>
      </c>
      <c r="Q26" t="s">
        <v>4962</v>
      </c>
      <c r="R26" t="s">
        <v>4887</v>
      </c>
      <c r="S26" t="s">
        <v>41</v>
      </c>
      <c r="T26" t="s">
        <v>4888</v>
      </c>
      <c r="U26" t="s">
        <v>5081</v>
      </c>
      <c r="V26" t="s">
        <v>5082</v>
      </c>
      <c r="W26" t="s">
        <v>5083</v>
      </c>
      <c r="X26" t="s">
        <v>43</v>
      </c>
      <c r="Y26" t="s">
        <v>5084</v>
      </c>
      <c r="Z26" t="s">
        <v>42</v>
      </c>
      <c r="AB26" t="str">
        <f>CONCATENATE(Table6[[#This Row],[Capacitance]],Table6[[#This Row],[Stock]])</f>
        <v>0.68ÂµF</v>
      </c>
    </row>
    <row r="27" spans="1:28">
      <c r="A27" t="s">
        <v>4878</v>
      </c>
      <c r="B27" t="s">
        <v>4879</v>
      </c>
      <c r="C27" t="s">
        <v>6458</v>
      </c>
      <c r="D27" t="s">
        <v>6459</v>
      </c>
      <c r="E27" t="s">
        <v>4882</v>
      </c>
      <c r="F27" t="s">
        <v>6460</v>
      </c>
      <c r="G27">
        <v>0</v>
      </c>
      <c r="H27">
        <v>0</v>
      </c>
      <c r="I27" t="s">
        <v>1067</v>
      </c>
      <c r="J27">
        <v>0</v>
      </c>
      <c r="K27">
        <v>1</v>
      </c>
      <c r="L27" t="s">
        <v>34</v>
      </c>
      <c r="M27" t="s">
        <v>4884</v>
      </c>
      <c r="N27" t="s">
        <v>467</v>
      </c>
      <c r="O27" t="s">
        <v>52</v>
      </c>
      <c r="P27" t="s">
        <v>78</v>
      </c>
      <c r="Q27" t="s">
        <v>4886</v>
      </c>
      <c r="R27" t="s">
        <v>4887</v>
      </c>
      <c r="S27" t="s">
        <v>41</v>
      </c>
      <c r="T27" t="s">
        <v>4888</v>
      </c>
      <c r="U27" t="s">
        <v>44</v>
      </c>
      <c r="V27" t="s">
        <v>4889</v>
      </c>
      <c r="W27" t="s">
        <v>4890</v>
      </c>
      <c r="X27" t="s">
        <v>43</v>
      </c>
      <c r="Y27" t="s">
        <v>4891</v>
      </c>
      <c r="Z27" t="s">
        <v>42</v>
      </c>
      <c r="AB27" t="str">
        <f>CONCATENATE(Table6[[#This Row],[Capacitance]],Table6[[#This Row],[Stock]])</f>
        <v>0.68ÂµF</v>
      </c>
    </row>
    <row r="28" spans="1:28">
      <c r="A28" t="s">
        <v>4972</v>
      </c>
      <c r="B28" t="s">
        <v>4973</v>
      </c>
      <c r="C28" t="s">
        <v>4985</v>
      </c>
      <c r="D28" t="s">
        <v>4986</v>
      </c>
      <c r="E28" t="s">
        <v>4882</v>
      </c>
      <c r="F28" t="s">
        <v>4987</v>
      </c>
      <c r="G28">
        <v>69687</v>
      </c>
      <c r="H28">
        <v>0</v>
      </c>
      <c r="I28">
        <v>0.39</v>
      </c>
      <c r="J28">
        <v>0</v>
      </c>
      <c r="K28">
        <v>1</v>
      </c>
      <c r="L28" t="s">
        <v>34</v>
      </c>
      <c r="M28" t="s">
        <v>4884</v>
      </c>
      <c r="N28" t="s">
        <v>6789</v>
      </c>
      <c r="O28" t="s">
        <v>37</v>
      </c>
      <c r="P28" t="s">
        <v>730</v>
      </c>
      <c r="Q28" t="s">
        <v>4988</v>
      </c>
      <c r="R28" t="s">
        <v>4887</v>
      </c>
      <c r="S28" t="s">
        <v>41</v>
      </c>
      <c r="T28" t="s">
        <v>4888</v>
      </c>
      <c r="U28" t="s">
        <v>4978</v>
      </c>
      <c r="V28" t="s">
        <v>4979</v>
      </c>
      <c r="W28" t="s">
        <v>4980</v>
      </c>
      <c r="X28" t="s">
        <v>43</v>
      </c>
      <c r="Y28" t="s">
        <v>4981</v>
      </c>
      <c r="Z28" t="s">
        <v>42</v>
      </c>
      <c r="AB28" t="str">
        <f>CONCATENATE(Table6[[#This Row],[Capacitance]],Table6[[#This Row],[Stock]])</f>
        <v>1.0ÂuF</v>
      </c>
    </row>
    <row r="29" spans="1:28">
      <c r="A29" t="s">
        <v>4972</v>
      </c>
      <c r="B29" t="s">
        <v>4973</v>
      </c>
      <c r="C29" t="s">
        <v>5004</v>
      </c>
      <c r="D29" t="s">
        <v>5005</v>
      </c>
      <c r="E29" t="s">
        <v>4882</v>
      </c>
      <c r="F29" t="s">
        <v>5006</v>
      </c>
      <c r="G29">
        <v>32569</v>
      </c>
      <c r="H29">
        <v>0</v>
      </c>
      <c r="I29">
        <v>0.55000000000000004</v>
      </c>
      <c r="J29">
        <v>0</v>
      </c>
      <c r="K29">
        <v>1</v>
      </c>
      <c r="L29" t="s">
        <v>34</v>
      </c>
      <c r="M29" t="s">
        <v>4884</v>
      </c>
      <c r="N29" t="s">
        <v>6789</v>
      </c>
      <c r="O29" t="s">
        <v>52</v>
      </c>
      <c r="P29" t="s">
        <v>78</v>
      </c>
      <c r="Q29" t="s">
        <v>5007</v>
      </c>
      <c r="R29" t="s">
        <v>4887</v>
      </c>
      <c r="S29" t="s">
        <v>41</v>
      </c>
      <c r="T29" t="s">
        <v>4888</v>
      </c>
      <c r="U29" t="s">
        <v>4978</v>
      </c>
      <c r="V29" t="s">
        <v>4979</v>
      </c>
      <c r="W29" t="s">
        <v>4980</v>
      </c>
      <c r="X29" t="s">
        <v>43</v>
      </c>
      <c r="Y29" t="s">
        <v>4981</v>
      </c>
      <c r="Z29" t="s">
        <v>42</v>
      </c>
      <c r="AB29" t="str">
        <f>CONCATENATE(Table6[[#This Row],[Capacitance]],Table6[[#This Row],[Stock]])</f>
        <v>1.0ÂuF</v>
      </c>
    </row>
    <row r="30" spans="1:28">
      <c r="A30" t="s">
        <v>4972</v>
      </c>
      <c r="B30" t="s">
        <v>4973</v>
      </c>
      <c r="C30" t="s">
        <v>5038</v>
      </c>
      <c r="D30" t="s">
        <v>5039</v>
      </c>
      <c r="E30" t="s">
        <v>4882</v>
      </c>
      <c r="F30" t="s">
        <v>5040</v>
      </c>
      <c r="G30">
        <v>43199</v>
      </c>
      <c r="H30">
        <v>0</v>
      </c>
      <c r="I30">
        <v>0.62</v>
      </c>
      <c r="J30">
        <v>0</v>
      </c>
      <c r="K30">
        <v>1</v>
      </c>
      <c r="L30" t="s">
        <v>34</v>
      </c>
      <c r="M30" t="s">
        <v>4884</v>
      </c>
      <c r="N30" t="s">
        <v>4885</v>
      </c>
      <c r="O30" t="s">
        <v>37</v>
      </c>
      <c r="P30" t="s">
        <v>78</v>
      </c>
      <c r="Q30" t="s">
        <v>5007</v>
      </c>
      <c r="R30" t="s">
        <v>4887</v>
      </c>
      <c r="S30" t="s">
        <v>41</v>
      </c>
      <c r="T30" t="s">
        <v>4888</v>
      </c>
      <c r="U30" t="s">
        <v>4978</v>
      </c>
      <c r="V30" t="s">
        <v>4979</v>
      </c>
      <c r="W30" t="s">
        <v>4980</v>
      </c>
      <c r="X30" t="s">
        <v>43</v>
      </c>
      <c r="Y30" t="s">
        <v>4981</v>
      </c>
      <c r="Z30" t="s">
        <v>42</v>
      </c>
      <c r="AB30" t="str">
        <f>CONCATENATE(Table6[[#This Row],[Capacitance]],Table6[[#This Row],[Stock]])</f>
        <v>1.0ÂµF</v>
      </c>
    </row>
    <row r="31" spans="1:28">
      <c r="A31" t="s">
        <v>4972</v>
      </c>
      <c r="B31" t="s">
        <v>4973</v>
      </c>
      <c r="C31" t="s">
        <v>5041</v>
      </c>
      <c r="D31" t="s">
        <v>5042</v>
      </c>
      <c r="E31" t="s">
        <v>4882</v>
      </c>
      <c r="F31" t="s">
        <v>5043</v>
      </c>
      <c r="G31">
        <v>169240</v>
      </c>
      <c r="H31">
        <v>0</v>
      </c>
      <c r="I31">
        <v>0.63</v>
      </c>
      <c r="J31">
        <v>0</v>
      </c>
      <c r="K31">
        <v>1</v>
      </c>
      <c r="L31" t="s">
        <v>34</v>
      </c>
      <c r="M31" t="s">
        <v>4884</v>
      </c>
      <c r="N31" t="s">
        <v>6789</v>
      </c>
      <c r="O31" t="s">
        <v>37</v>
      </c>
      <c r="P31" t="s">
        <v>769</v>
      </c>
      <c r="Q31" t="s">
        <v>4955</v>
      </c>
      <c r="R31" t="s">
        <v>4887</v>
      </c>
      <c r="S31" t="s">
        <v>41</v>
      </c>
      <c r="T31" t="s">
        <v>4888</v>
      </c>
      <c r="U31" t="s">
        <v>4978</v>
      </c>
      <c r="V31" t="s">
        <v>4979</v>
      </c>
      <c r="W31" t="s">
        <v>4980</v>
      </c>
      <c r="X31" t="s">
        <v>43</v>
      </c>
      <c r="Y31" t="s">
        <v>4981</v>
      </c>
      <c r="Z31" t="s">
        <v>42</v>
      </c>
      <c r="AB31" t="str">
        <f>CONCATENATE(Table6[[#This Row],[Capacitance]],Table6[[#This Row],[Stock]])</f>
        <v>1.0ÂuF</v>
      </c>
    </row>
    <row r="32" spans="1:28">
      <c r="A32" t="s">
        <v>4972</v>
      </c>
      <c r="B32" t="s">
        <v>4989</v>
      </c>
      <c r="C32" t="s">
        <v>5057</v>
      </c>
      <c r="D32" t="s">
        <v>5058</v>
      </c>
      <c r="E32" t="s">
        <v>4882</v>
      </c>
      <c r="F32" t="s">
        <v>5059</v>
      </c>
      <c r="G32">
        <v>19976</v>
      </c>
      <c r="H32">
        <v>0</v>
      </c>
      <c r="I32">
        <v>0.7</v>
      </c>
      <c r="J32">
        <v>0</v>
      </c>
      <c r="K32">
        <v>1</v>
      </c>
      <c r="L32" t="s">
        <v>34</v>
      </c>
      <c r="M32" t="s">
        <v>4884</v>
      </c>
      <c r="N32" t="s">
        <v>6789</v>
      </c>
      <c r="O32" t="s">
        <v>37</v>
      </c>
      <c r="P32" t="s">
        <v>730</v>
      </c>
      <c r="Q32" t="s">
        <v>4939</v>
      </c>
      <c r="R32" t="s">
        <v>4887</v>
      </c>
      <c r="S32" t="s">
        <v>41</v>
      </c>
      <c r="T32" t="s">
        <v>4888</v>
      </c>
      <c r="U32" t="s">
        <v>4993</v>
      </c>
      <c r="V32" t="s">
        <v>4994</v>
      </c>
      <c r="W32" t="s">
        <v>4995</v>
      </c>
      <c r="X32" t="s">
        <v>43</v>
      </c>
      <c r="Y32" t="s">
        <v>4996</v>
      </c>
      <c r="Z32" t="s">
        <v>42</v>
      </c>
      <c r="AB32" t="str">
        <f>CONCATENATE(Table6[[#This Row],[Capacitance]],Table6[[#This Row],[Stock]])</f>
        <v>1.0ÂuF</v>
      </c>
    </row>
    <row r="33" spans="1:28">
      <c r="A33" t="s">
        <v>4972</v>
      </c>
      <c r="B33" t="s">
        <v>4989</v>
      </c>
      <c r="C33" t="s">
        <v>5162</v>
      </c>
      <c r="D33" t="s">
        <v>5163</v>
      </c>
      <c r="E33" t="s">
        <v>4882</v>
      </c>
      <c r="F33" t="s">
        <v>5164</v>
      </c>
      <c r="G33">
        <v>11246</v>
      </c>
      <c r="H33">
        <v>0</v>
      </c>
      <c r="I33">
        <v>1.35</v>
      </c>
      <c r="J33">
        <v>0</v>
      </c>
      <c r="K33">
        <v>1</v>
      </c>
      <c r="L33" t="s">
        <v>34</v>
      </c>
      <c r="M33" t="s">
        <v>4884</v>
      </c>
      <c r="N33" t="s">
        <v>6789</v>
      </c>
      <c r="O33" t="s">
        <v>37</v>
      </c>
      <c r="P33" t="s">
        <v>38</v>
      </c>
      <c r="Q33" t="s">
        <v>4962</v>
      </c>
      <c r="R33" t="s">
        <v>4887</v>
      </c>
      <c r="S33" t="s">
        <v>41</v>
      </c>
      <c r="T33" t="s">
        <v>4888</v>
      </c>
      <c r="U33" t="s">
        <v>4993</v>
      </c>
      <c r="V33" t="s">
        <v>4994</v>
      </c>
      <c r="W33" t="s">
        <v>4995</v>
      </c>
      <c r="X33" t="s">
        <v>43</v>
      </c>
      <c r="Y33" t="s">
        <v>4996</v>
      </c>
      <c r="Z33" t="s">
        <v>42</v>
      </c>
      <c r="AB33" t="str">
        <f>CONCATENATE(Table6[[#This Row],[Capacitance]],Table6[[#This Row],[Stock]])</f>
        <v>1.0ÂuF</v>
      </c>
    </row>
    <row r="34" spans="1:28">
      <c r="A34" t="s">
        <v>4910</v>
      </c>
      <c r="B34" t="s">
        <v>5209</v>
      </c>
      <c r="C34" t="s">
        <v>5240</v>
      </c>
      <c r="D34" t="s">
        <v>5241</v>
      </c>
      <c r="E34" t="s">
        <v>4882</v>
      </c>
      <c r="F34" t="s">
        <v>5242</v>
      </c>
      <c r="G34">
        <v>4676</v>
      </c>
      <c r="H34">
        <v>0</v>
      </c>
      <c r="I34">
        <v>2.16</v>
      </c>
      <c r="J34">
        <v>0</v>
      </c>
      <c r="K34">
        <v>1</v>
      </c>
      <c r="L34" t="s">
        <v>34</v>
      </c>
      <c r="M34" t="s">
        <v>4913</v>
      </c>
      <c r="N34" t="s">
        <v>4885</v>
      </c>
      <c r="O34" t="s">
        <v>37</v>
      </c>
      <c r="P34" t="s">
        <v>78</v>
      </c>
      <c r="Q34" t="s">
        <v>4988</v>
      </c>
      <c r="R34" t="s">
        <v>4887</v>
      </c>
      <c r="S34" t="s">
        <v>41</v>
      </c>
      <c r="T34" t="s">
        <v>4888</v>
      </c>
      <c r="U34" t="s">
        <v>1301</v>
      </c>
      <c r="V34" t="s">
        <v>5213</v>
      </c>
      <c r="W34" t="s">
        <v>288</v>
      </c>
      <c r="X34" t="s">
        <v>43</v>
      </c>
      <c r="Y34" t="s">
        <v>5214</v>
      </c>
      <c r="Z34" t="s">
        <v>42</v>
      </c>
      <c r="AB34" t="str">
        <f>CONCATENATE(Table6[[#This Row],[Capacitance]],Table6[[#This Row],[Stock]])</f>
        <v>1.0ÂµF</v>
      </c>
    </row>
    <row r="35" spans="1:28">
      <c r="A35" t="s">
        <v>4910</v>
      </c>
      <c r="B35" t="s">
        <v>5209</v>
      </c>
      <c r="C35" t="s">
        <v>5269</v>
      </c>
      <c r="D35" t="s">
        <v>5270</v>
      </c>
      <c r="E35" t="s">
        <v>4882</v>
      </c>
      <c r="F35" t="s">
        <v>5271</v>
      </c>
      <c r="G35">
        <v>8977</v>
      </c>
      <c r="H35">
        <v>0</v>
      </c>
      <c r="I35">
        <v>2.67</v>
      </c>
      <c r="J35">
        <v>0</v>
      </c>
      <c r="K35">
        <v>1</v>
      </c>
      <c r="L35" t="s">
        <v>34</v>
      </c>
      <c r="M35" t="s">
        <v>4913</v>
      </c>
      <c r="N35" t="s">
        <v>6789</v>
      </c>
      <c r="O35" t="s">
        <v>52</v>
      </c>
      <c r="P35" t="s">
        <v>64</v>
      </c>
      <c r="Q35" t="s">
        <v>4988</v>
      </c>
      <c r="R35" t="s">
        <v>4887</v>
      </c>
      <c r="S35" t="s">
        <v>41</v>
      </c>
      <c r="T35" t="s">
        <v>4888</v>
      </c>
      <c r="U35" t="s">
        <v>1301</v>
      </c>
      <c r="V35" t="s">
        <v>5213</v>
      </c>
      <c r="W35" t="s">
        <v>288</v>
      </c>
      <c r="X35" t="s">
        <v>43</v>
      </c>
      <c r="Y35" t="s">
        <v>5214</v>
      </c>
      <c r="Z35" t="s">
        <v>42</v>
      </c>
      <c r="AB35" t="str">
        <f>CONCATENATE(Table6[[#This Row],[Capacitance]],Table6[[#This Row],[Stock]])</f>
        <v>1.0ÂuF</v>
      </c>
    </row>
    <row r="36" spans="1:28">
      <c r="A36" t="s">
        <v>4910</v>
      </c>
      <c r="B36" t="s">
        <v>5209</v>
      </c>
      <c r="C36" t="s">
        <v>5278</v>
      </c>
      <c r="D36" t="s">
        <v>5279</v>
      </c>
      <c r="E36" t="s">
        <v>4882</v>
      </c>
      <c r="F36" t="s">
        <v>5280</v>
      </c>
      <c r="G36">
        <v>3922</v>
      </c>
      <c r="H36">
        <v>0</v>
      </c>
      <c r="I36">
        <v>2.67</v>
      </c>
      <c r="J36">
        <v>0</v>
      </c>
      <c r="K36">
        <v>1</v>
      </c>
      <c r="L36" t="s">
        <v>34</v>
      </c>
      <c r="M36" t="s">
        <v>4913</v>
      </c>
      <c r="N36" t="s">
        <v>6789</v>
      </c>
      <c r="O36" t="s">
        <v>37</v>
      </c>
      <c r="P36" t="s">
        <v>64</v>
      </c>
      <c r="Q36" t="s">
        <v>4988</v>
      </c>
      <c r="R36" t="s">
        <v>4887</v>
      </c>
      <c r="S36" t="s">
        <v>41</v>
      </c>
      <c r="T36" t="s">
        <v>4888</v>
      </c>
      <c r="U36" t="s">
        <v>1301</v>
      </c>
      <c r="V36" t="s">
        <v>5213</v>
      </c>
      <c r="W36" t="s">
        <v>288</v>
      </c>
      <c r="X36" t="s">
        <v>43</v>
      </c>
      <c r="Y36" t="s">
        <v>5214</v>
      </c>
      <c r="Z36" t="s">
        <v>42</v>
      </c>
      <c r="AB36" t="str">
        <f>CONCATENATE(Table6[[#This Row],[Capacitance]],Table6[[#This Row],[Stock]])</f>
        <v>1.0ÂuF</v>
      </c>
    </row>
    <row r="37" spans="1:28">
      <c r="A37" t="s">
        <v>4910</v>
      </c>
      <c r="B37" t="s">
        <v>4903</v>
      </c>
      <c r="C37" t="s">
        <v>5290</v>
      </c>
      <c r="D37" t="s">
        <v>5291</v>
      </c>
      <c r="E37" t="s">
        <v>4882</v>
      </c>
      <c r="F37" t="s">
        <v>5292</v>
      </c>
      <c r="G37">
        <v>5627</v>
      </c>
      <c r="H37">
        <v>0</v>
      </c>
      <c r="I37">
        <v>2.82</v>
      </c>
      <c r="J37">
        <v>0</v>
      </c>
      <c r="K37">
        <v>1</v>
      </c>
      <c r="L37" t="s">
        <v>34</v>
      </c>
      <c r="M37" t="s">
        <v>4913</v>
      </c>
      <c r="N37" t="s">
        <v>4885</v>
      </c>
      <c r="O37" t="s">
        <v>52</v>
      </c>
      <c r="P37" t="s">
        <v>83</v>
      </c>
      <c r="Q37" t="s">
        <v>4914</v>
      </c>
      <c r="R37" t="s">
        <v>4887</v>
      </c>
      <c r="S37" t="s">
        <v>41</v>
      </c>
      <c r="T37" t="s">
        <v>4888</v>
      </c>
      <c r="U37" t="s">
        <v>44</v>
      </c>
      <c r="V37" t="s">
        <v>4906</v>
      </c>
      <c r="W37" t="s">
        <v>4907</v>
      </c>
      <c r="X37" t="s">
        <v>43</v>
      </c>
      <c r="Y37" t="s">
        <v>4891</v>
      </c>
      <c r="Z37" t="s">
        <v>42</v>
      </c>
      <c r="AB37" t="str">
        <f>CONCATENATE(Table6[[#This Row],[Capacitance]],Table6[[#This Row],[Stock]])</f>
        <v>1.0ÂµF</v>
      </c>
    </row>
    <row r="38" spans="1:28">
      <c r="A38" t="s">
        <v>4972</v>
      </c>
      <c r="B38" t="s">
        <v>4973</v>
      </c>
      <c r="C38" t="s">
        <v>5392</v>
      </c>
      <c r="D38" t="s">
        <v>5393</v>
      </c>
      <c r="E38" t="s">
        <v>4882</v>
      </c>
      <c r="F38" t="s">
        <v>5394</v>
      </c>
      <c r="G38">
        <v>153259</v>
      </c>
      <c r="H38">
        <v>0</v>
      </c>
      <c r="I38">
        <v>0.32</v>
      </c>
      <c r="J38">
        <v>0</v>
      </c>
      <c r="K38">
        <v>1</v>
      </c>
      <c r="L38" t="s">
        <v>34</v>
      </c>
      <c r="M38" t="s">
        <v>4884</v>
      </c>
      <c r="N38" t="s">
        <v>4885</v>
      </c>
      <c r="O38" t="s">
        <v>52</v>
      </c>
      <c r="P38" t="s">
        <v>769</v>
      </c>
      <c r="Q38" t="s">
        <v>4955</v>
      </c>
      <c r="R38" t="s">
        <v>4887</v>
      </c>
      <c r="S38" t="s">
        <v>41</v>
      </c>
      <c r="T38" t="s">
        <v>4888</v>
      </c>
      <c r="U38" t="s">
        <v>4978</v>
      </c>
      <c r="V38" t="s">
        <v>4979</v>
      </c>
      <c r="W38" t="s">
        <v>4980</v>
      </c>
      <c r="X38" t="s">
        <v>43</v>
      </c>
      <c r="Y38" t="s">
        <v>4981</v>
      </c>
      <c r="Z38" t="s">
        <v>42</v>
      </c>
      <c r="AB38" t="str">
        <f>CONCATENATE(Table6[[#This Row],[Capacitance]],Table6[[#This Row],[Stock]])</f>
        <v>1.0ÂµF</v>
      </c>
    </row>
    <row r="39" spans="1:28">
      <c r="A39" t="s">
        <v>4878</v>
      </c>
      <c r="B39" t="s">
        <v>4879</v>
      </c>
      <c r="C39" t="s">
        <v>5415</v>
      </c>
      <c r="D39" t="s">
        <v>5416</v>
      </c>
      <c r="E39" t="s">
        <v>4882</v>
      </c>
      <c r="F39" t="s">
        <v>5417</v>
      </c>
      <c r="G39">
        <v>11072</v>
      </c>
      <c r="H39">
        <v>0</v>
      </c>
      <c r="I39">
        <v>0.45</v>
      </c>
      <c r="J39">
        <v>0</v>
      </c>
      <c r="K39">
        <v>1</v>
      </c>
      <c r="L39" t="s">
        <v>34</v>
      </c>
      <c r="M39" t="s">
        <v>4884</v>
      </c>
      <c r="N39" t="s">
        <v>4885</v>
      </c>
      <c r="O39" t="s">
        <v>52</v>
      </c>
      <c r="P39" t="s">
        <v>78</v>
      </c>
      <c r="Q39" t="s">
        <v>4899</v>
      </c>
      <c r="R39" t="s">
        <v>4887</v>
      </c>
      <c r="S39" t="s">
        <v>41</v>
      </c>
      <c r="T39" t="s">
        <v>4888</v>
      </c>
      <c r="U39" t="s">
        <v>44</v>
      </c>
      <c r="V39" t="s">
        <v>4889</v>
      </c>
      <c r="W39" t="s">
        <v>4890</v>
      </c>
      <c r="X39" t="s">
        <v>43</v>
      </c>
      <c r="Y39" t="s">
        <v>4891</v>
      </c>
      <c r="Z39" t="s">
        <v>42</v>
      </c>
      <c r="AB39" t="str">
        <f>CONCATENATE(Table6[[#This Row],[Capacitance]],Table6[[#This Row],[Stock]])</f>
        <v>1.0ÂµF</v>
      </c>
    </row>
    <row r="40" spans="1:28">
      <c r="A40" t="s">
        <v>4972</v>
      </c>
      <c r="B40" t="s">
        <v>4973</v>
      </c>
      <c r="C40" t="s">
        <v>5448</v>
      </c>
      <c r="D40" t="s">
        <v>5449</v>
      </c>
      <c r="E40" t="s">
        <v>4882</v>
      </c>
      <c r="F40" t="s">
        <v>5450</v>
      </c>
      <c r="G40">
        <v>12619</v>
      </c>
      <c r="H40">
        <v>0</v>
      </c>
      <c r="I40">
        <v>0.53</v>
      </c>
      <c r="J40">
        <v>0</v>
      </c>
      <c r="K40">
        <v>1</v>
      </c>
      <c r="L40" t="s">
        <v>34</v>
      </c>
      <c r="M40" t="s">
        <v>4884</v>
      </c>
      <c r="N40" t="s">
        <v>6789</v>
      </c>
      <c r="O40" t="s">
        <v>52</v>
      </c>
      <c r="P40" t="s">
        <v>83</v>
      </c>
      <c r="Q40" t="s">
        <v>4895</v>
      </c>
      <c r="R40" t="s">
        <v>4887</v>
      </c>
      <c r="S40" t="s">
        <v>41</v>
      </c>
      <c r="T40" t="s">
        <v>4888</v>
      </c>
      <c r="U40" t="s">
        <v>4978</v>
      </c>
      <c r="V40" t="s">
        <v>4979</v>
      </c>
      <c r="W40" t="s">
        <v>4980</v>
      </c>
      <c r="X40" t="s">
        <v>43</v>
      </c>
      <c r="Y40" t="s">
        <v>4981</v>
      </c>
      <c r="Z40" t="s">
        <v>42</v>
      </c>
      <c r="AB40" t="str">
        <f>CONCATENATE(Table6[[#This Row],[Capacitance]],Table6[[#This Row],[Stock]])</f>
        <v>1.0ÂuF</v>
      </c>
    </row>
    <row r="41" spans="1:28">
      <c r="A41" t="s">
        <v>4972</v>
      </c>
      <c r="B41" t="s">
        <v>4973</v>
      </c>
      <c r="C41" t="s">
        <v>5457</v>
      </c>
      <c r="D41" t="s">
        <v>5458</v>
      </c>
      <c r="E41" t="s">
        <v>4882</v>
      </c>
      <c r="F41" t="s">
        <v>5459</v>
      </c>
      <c r="G41">
        <v>7788</v>
      </c>
      <c r="H41">
        <v>0</v>
      </c>
      <c r="I41">
        <v>0.56000000000000005</v>
      </c>
      <c r="J41">
        <v>0</v>
      </c>
      <c r="K41">
        <v>1</v>
      </c>
      <c r="L41" t="s">
        <v>34</v>
      </c>
      <c r="M41" t="s">
        <v>4884</v>
      </c>
      <c r="N41" t="s">
        <v>6789</v>
      </c>
      <c r="O41" t="s">
        <v>52</v>
      </c>
      <c r="P41" t="s">
        <v>730</v>
      </c>
      <c r="Q41" t="s">
        <v>4988</v>
      </c>
      <c r="R41" t="s">
        <v>4887</v>
      </c>
      <c r="S41" t="s">
        <v>41</v>
      </c>
      <c r="T41" t="s">
        <v>4888</v>
      </c>
      <c r="U41" t="s">
        <v>4978</v>
      </c>
      <c r="V41" t="s">
        <v>4979</v>
      </c>
      <c r="W41" t="s">
        <v>4980</v>
      </c>
      <c r="X41" t="s">
        <v>43</v>
      </c>
      <c r="Y41" t="s">
        <v>4981</v>
      </c>
      <c r="Z41" t="s">
        <v>42</v>
      </c>
      <c r="AB41" t="str">
        <f>CONCATENATE(Table6[[#This Row],[Capacitance]],Table6[[#This Row],[Stock]])</f>
        <v>1.0ÂuF</v>
      </c>
    </row>
    <row r="42" spans="1:28">
      <c r="A42" t="s">
        <v>4878</v>
      </c>
      <c r="B42" t="s">
        <v>4879</v>
      </c>
      <c r="C42" t="s">
        <v>4880</v>
      </c>
      <c r="D42" t="s">
        <v>4881</v>
      </c>
      <c r="E42" t="s">
        <v>4882</v>
      </c>
      <c r="F42" t="s">
        <v>4883</v>
      </c>
      <c r="G42">
        <v>4241</v>
      </c>
      <c r="H42">
        <v>0</v>
      </c>
      <c r="I42">
        <v>0.59</v>
      </c>
      <c r="J42">
        <v>0</v>
      </c>
      <c r="K42">
        <v>1</v>
      </c>
      <c r="L42" t="s">
        <v>34</v>
      </c>
      <c r="M42" t="s">
        <v>4884</v>
      </c>
      <c r="N42" t="s">
        <v>4885</v>
      </c>
      <c r="O42" t="s">
        <v>37</v>
      </c>
      <c r="P42" t="s">
        <v>769</v>
      </c>
      <c r="Q42" t="s">
        <v>4886</v>
      </c>
      <c r="R42" t="s">
        <v>4887</v>
      </c>
      <c r="S42" t="s">
        <v>41</v>
      </c>
      <c r="T42" t="s">
        <v>4888</v>
      </c>
      <c r="U42" t="s">
        <v>44</v>
      </c>
      <c r="V42" t="s">
        <v>4889</v>
      </c>
      <c r="W42" t="s">
        <v>4890</v>
      </c>
      <c r="X42" t="s">
        <v>43</v>
      </c>
      <c r="Y42" t="s">
        <v>4891</v>
      </c>
      <c r="Z42" t="s">
        <v>42</v>
      </c>
      <c r="AB42" t="str">
        <f>CONCATENATE(Table6[[#This Row],[Capacitance]],Table6[[#This Row],[Stock]])</f>
        <v>1.0ÂµF</v>
      </c>
    </row>
    <row r="43" spans="1:28">
      <c r="A43" t="s">
        <v>4972</v>
      </c>
      <c r="B43" t="s">
        <v>4973</v>
      </c>
      <c r="C43" t="s">
        <v>5478</v>
      </c>
      <c r="D43" t="s">
        <v>5479</v>
      </c>
      <c r="E43" t="s">
        <v>4882</v>
      </c>
      <c r="F43" t="s">
        <v>5480</v>
      </c>
      <c r="G43">
        <v>20751</v>
      </c>
      <c r="H43">
        <v>0</v>
      </c>
      <c r="I43">
        <v>0.67</v>
      </c>
      <c r="J43">
        <v>0</v>
      </c>
      <c r="K43">
        <v>1</v>
      </c>
      <c r="L43" t="s">
        <v>34</v>
      </c>
      <c r="M43" t="s">
        <v>4884</v>
      </c>
      <c r="N43" t="s">
        <v>6789</v>
      </c>
      <c r="O43" t="s">
        <v>37</v>
      </c>
      <c r="P43" t="s">
        <v>83</v>
      </c>
      <c r="Q43" t="s">
        <v>4895</v>
      </c>
      <c r="R43" t="s">
        <v>4887</v>
      </c>
      <c r="S43" t="s">
        <v>41</v>
      </c>
      <c r="T43" t="s">
        <v>4888</v>
      </c>
      <c r="U43" t="s">
        <v>4978</v>
      </c>
      <c r="V43" t="s">
        <v>4979</v>
      </c>
      <c r="W43" t="s">
        <v>4980</v>
      </c>
      <c r="X43" t="s">
        <v>43</v>
      </c>
      <c r="Y43" t="s">
        <v>4981</v>
      </c>
      <c r="Z43" t="s">
        <v>42</v>
      </c>
      <c r="AB43" t="str">
        <f>CONCATENATE(Table6[[#This Row],[Capacitance]],Table6[[#This Row],[Stock]])</f>
        <v>1.0ÂuF</v>
      </c>
    </row>
    <row r="44" spans="1:28">
      <c r="A44" t="s">
        <v>4972</v>
      </c>
      <c r="B44" t="s">
        <v>4989</v>
      </c>
      <c r="C44" t="s">
        <v>5490</v>
      </c>
      <c r="D44" t="s">
        <v>5491</v>
      </c>
      <c r="E44" t="s">
        <v>4882</v>
      </c>
      <c r="F44" t="s">
        <v>5492</v>
      </c>
      <c r="G44">
        <v>21210</v>
      </c>
      <c r="H44">
        <v>0</v>
      </c>
      <c r="I44">
        <v>0.7</v>
      </c>
      <c r="J44">
        <v>0</v>
      </c>
      <c r="K44">
        <v>1</v>
      </c>
      <c r="L44" t="s">
        <v>34</v>
      </c>
      <c r="M44" t="s">
        <v>4884</v>
      </c>
      <c r="N44" t="s">
        <v>6789</v>
      </c>
      <c r="O44" t="s">
        <v>52</v>
      </c>
      <c r="P44" t="s">
        <v>730</v>
      </c>
      <c r="Q44" t="s">
        <v>4939</v>
      </c>
      <c r="R44" t="s">
        <v>4887</v>
      </c>
      <c r="S44" t="s">
        <v>41</v>
      </c>
      <c r="T44" t="s">
        <v>4888</v>
      </c>
      <c r="U44" t="s">
        <v>4993</v>
      </c>
      <c r="V44" t="s">
        <v>4994</v>
      </c>
      <c r="W44" t="s">
        <v>4995</v>
      </c>
      <c r="X44" t="s">
        <v>43</v>
      </c>
      <c r="Y44" t="s">
        <v>4996</v>
      </c>
      <c r="Z44" t="s">
        <v>42</v>
      </c>
      <c r="AB44" t="str">
        <f>CONCATENATE(Table6[[#This Row],[Capacitance]],Table6[[#This Row],[Stock]])</f>
        <v>1.0ÂuF</v>
      </c>
    </row>
    <row r="45" spans="1:28">
      <c r="A45" t="s">
        <v>4878</v>
      </c>
      <c r="B45" t="s">
        <v>4879</v>
      </c>
      <c r="C45" t="s">
        <v>4892</v>
      </c>
      <c r="D45" t="s">
        <v>4893</v>
      </c>
      <c r="E45" t="s">
        <v>4882</v>
      </c>
      <c r="F45" t="s">
        <v>4894</v>
      </c>
      <c r="G45">
        <v>3855</v>
      </c>
      <c r="H45">
        <v>0</v>
      </c>
      <c r="I45">
        <v>0.71</v>
      </c>
      <c r="J45">
        <v>0</v>
      </c>
      <c r="K45">
        <v>1</v>
      </c>
      <c r="L45" t="s">
        <v>34</v>
      </c>
      <c r="M45" t="s">
        <v>4884</v>
      </c>
      <c r="N45" t="s">
        <v>4885</v>
      </c>
      <c r="O45" t="s">
        <v>37</v>
      </c>
      <c r="P45" t="s">
        <v>83</v>
      </c>
      <c r="Q45" t="s">
        <v>4895</v>
      </c>
      <c r="R45" t="s">
        <v>4887</v>
      </c>
      <c r="S45" t="s">
        <v>41</v>
      </c>
      <c r="T45" t="s">
        <v>4888</v>
      </c>
      <c r="U45" t="s">
        <v>44</v>
      </c>
      <c r="V45" t="s">
        <v>4889</v>
      </c>
      <c r="W45" t="s">
        <v>4890</v>
      </c>
      <c r="X45" t="s">
        <v>43</v>
      </c>
      <c r="Y45" t="s">
        <v>4891</v>
      </c>
      <c r="Z45" t="s">
        <v>42</v>
      </c>
      <c r="AB45" t="str">
        <f>CONCATENATE(Table6[[#This Row],[Capacitance]],Table6[[#This Row],[Stock]])</f>
        <v>1.0ÂµF</v>
      </c>
    </row>
    <row r="46" spans="1:28">
      <c r="A46" t="s">
        <v>4878</v>
      </c>
      <c r="B46" t="s">
        <v>4879</v>
      </c>
      <c r="C46" t="s">
        <v>4896</v>
      </c>
      <c r="D46" t="s">
        <v>4897</v>
      </c>
      <c r="E46" t="s">
        <v>4882</v>
      </c>
      <c r="F46" t="s">
        <v>4898</v>
      </c>
      <c r="G46">
        <v>8599</v>
      </c>
      <c r="H46">
        <v>0</v>
      </c>
      <c r="I46">
        <v>1.1000000000000001</v>
      </c>
      <c r="J46">
        <v>0</v>
      </c>
      <c r="K46">
        <v>1</v>
      </c>
      <c r="L46" t="s">
        <v>34</v>
      </c>
      <c r="M46" t="s">
        <v>4884</v>
      </c>
      <c r="N46" t="s">
        <v>6789</v>
      </c>
      <c r="O46" t="s">
        <v>37</v>
      </c>
      <c r="P46" t="s">
        <v>78</v>
      </c>
      <c r="Q46" t="s">
        <v>4899</v>
      </c>
      <c r="R46" t="s">
        <v>4887</v>
      </c>
      <c r="S46" t="s">
        <v>41</v>
      </c>
      <c r="T46" t="s">
        <v>4888</v>
      </c>
      <c r="U46" t="s">
        <v>44</v>
      </c>
      <c r="V46" t="s">
        <v>4889</v>
      </c>
      <c r="W46" t="s">
        <v>4890</v>
      </c>
      <c r="X46" t="s">
        <v>43</v>
      </c>
      <c r="Y46" t="s">
        <v>4891</v>
      </c>
      <c r="Z46" t="s">
        <v>42</v>
      </c>
      <c r="AB46" t="str">
        <f>CONCATENATE(Table6[[#This Row],[Capacitance]],Table6[[#This Row],[Stock]])</f>
        <v>1.0ÂuF</v>
      </c>
    </row>
    <row r="47" spans="1:28">
      <c r="A47" t="s">
        <v>4972</v>
      </c>
      <c r="B47" t="s">
        <v>4973</v>
      </c>
      <c r="C47" t="s">
        <v>5634</v>
      </c>
      <c r="D47" t="s">
        <v>5635</v>
      </c>
      <c r="E47" t="s">
        <v>4882</v>
      </c>
      <c r="F47" t="s">
        <v>5636</v>
      </c>
      <c r="G47">
        <v>8072</v>
      </c>
      <c r="H47">
        <v>0</v>
      </c>
      <c r="I47">
        <v>1.05</v>
      </c>
      <c r="J47">
        <v>0</v>
      </c>
      <c r="K47">
        <v>1</v>
      </c>
      <c r="L47" t="s">
        <v>34</v>
      </c>
      <c r="M47" t="s">
        <v>4884</v>
      </c>
      <c r="N47" t="s">
        <v>4885</v>
      </c>
      <c r="O47" t="s">
        <v>52</v>
      </c>
      <c r="P47" t="s">
        <v>38</v>
      </c>
      <c r="Q47" t="s">
        <v>5637</v>
      </c>
      <c r="R47" t="s">
        <v>4887</v>
      </c>
      <c r="S47" t="s">
        <v>41</v>
      </c>
      <c r="T47" t="s">
        <v>4888</v>
      </c>
      <c r="U47" t="s">
        <v>4978</v>
      </c>
      <c r="V47" t="s">
        <v>4979</v>
      </c>
      <c r="W47" t="s">
        <v>4980</v>
      </c>
      <c r="X47" t="s">
        <v>43</v>
      </c>
      <c r="Y47" t="s">
        <v>4981</v>
      </c>
      <c r="Z47" t="s">
        <v>42</v>
      </c>
      <c r="AB47" t="str">
        <f>CONCATENATE(Table6[[#This Row],[Capacitance]],Table6[[#This Row],[Stock]])</f>
        <v>1.0ÂµF</v>
      </c>
    </row>
    <row r="48" spans="1:28">
      <c r="A48" t="s">
        <v>4878</v>
      </c>
      <c r="B48" t="s">
        <v>4879</v>
      </c>
      <c r="C48" t="s">
        <v>4900</v>
      </c>
      <c r="D48" t="s">
        <v>4901</v>
      </c>
      <c r="E48" t="s">
        <v>4882</v>
      </c>
      <c r="F48" t="s">
        <v>4902</v>
      </c>
      <c r="G48">
        <v>65945</v>
      </c>
      <c r="H48">
        <v>0</v>
      </c>
      <c r="I48">
        <v>1.1100000000000001</v>
      </c>
      <c r="J48">
        <v>0</v>
      </c>
      <c r="K48">
        <v>1</v>
      </c>
      <c r="L48" t="s">
        <v>34</v>
      </c>
      <c r="M48" t="s">
        <v>4884</v>
      </c>
      <c r="N48" t="s">
        <v>6789</v>
      </c>
      <c r="O48" t="s">
        <v>37</v>
      </c>
      <c r="P48" t="s">
        <v>64</v>
      </c>
      <c r="Q48" t="s">
        <v>4886</v>
      </c>
      <c r="R48" t="s">
        <v>4887</v>
      </c>
      <c r="S48" t="s">
        <v>41</v>
      </c>
      <c r="T48" t="s">
        <v>4888</v>
      </c>
      <c r="U48" t="s">
        <v>44</v>
      </c>
      <c r="V48" t="s">
        <v>4889</v>
      </c>
      <c r="W48" t="s">
        <v>4890</v>
      </c>
      <c r="X48" t="s">
        <v>43</v>
      </c>
      <c r="Y48" t="s">
        <v>4891</v>
      </c>
      <c r="Z48" t="s">
        <v>42</v>
      </c>
      <c r="AB48" t="str">
        <f>CONCATENATE(Table6[[#This Row],[Capacitance]],Table6[[#This Row],[Stock]])</f>
        <v>1.0ÂuF</v>
      </c>
    </row>
    <row r="49" spans="1:28">
      <c r="A49" t="s">
        <v>4972</v>
      </c>
      <c r="B49" t="s">
        <v>5077</v>
      </c>
      <c r="C49" t="s">
        <v>5665</v>
      </c>
      <c r="D49" t="s">
        <v>5666</v>
      </c>
      <c r="E49" t="s">
        <v>4882</v>
      </c>
      <c r="F49" t="s">
        <v>5667</v>
      </c>
      <c r="G49">
        <v>18408</v>
      </c>
      <c r="H49">
        <v>0</v>
      </c>
      <c r="I49">
        <v>1.1100000000000001</v>
      </c>
      <c r="J49">
        <v>0</v>
      </c>
      <c r="K49">
        <v>1</v>
      </c>
      <c r="L49" t="s">
        <v>34</v>
      </c>
      <c r="M49" t="s">
        <v>4884</v>
      </c>
      <c r="N49" t="s">
        <v>6789</v>
      </c>
      <c r="O49" t="s">
        <v>52</v>
      </c>
      <c r="P49" t="s">
        <v>38</v>
      </c>
      <c r="Q49" t="s">
        <v>5505</v>
      </c>
      <c r="R49" t="s">
        <v>4887</v>
      </c>
      <c r="S49" t="s">
        <v>41</v>
      </c>
      <c r="T49" t="s">
        <v>4888</v>
      </c>
      <c r="U49" t="s">
        <v>5081</v>
      </c>
      <c r="V49" t="s">
        <v>5082</v>
      </c>
      <c r="W49" t="s">
        <v>5083</v>
      </c>
      <c r="X49" t="s">
        <v>43</v>
      </c>
      <c r="Y49" t="s">
        <v>5084</v>
      </c>
      <c r="Z49" t="s">
        <v>42</v>
      </c>
      <c r="AB49" t="str">
        <f>CONCATENATE(Table6[[#This Row],[Capacitance]],Table6[[#This Row],[Stock]])</f>
        <v>1.0ÂuF</v>
      </c>
    </row>
    <row r="50" spans="1:28">
      <c r="A50" t="s">
        <v>4972</v>
      </c>
      <c r="B50" t="s">
        <v>5077</v>
      </c>
      <c r="C50" t="s">
        <v>5668</v>
      </c>
      <c r="D50" t="s">
        <v>5669</v>
      </c>
      <c r="E50" t="s">
        <v>4882</v>
      </c>
      <c r="F50" t="s">
        <v>5670</v>
      </c>
      <c r="G50">
        <v>10835</v>
      </c>
      <c r="H50">
        <v>0</v>
      </c>
      <c r="I50">
        <v>1.1100000000000001</v>
      </c>
      <c r="J50">
        <v>0</v>
      </c>
      <c r="K50">
        <v>1</v>
      </c>
      <c r="L50" t="s">
        <v>34</v>
      </c>
      <c r="M50" t="s">
        <v>4884</v>
      </c>
      <c r="N50" t="s">
        <v>6789</v>
      </c>
      <c r="O50" t="s">
        <v>37</v>
      </c>
      <c r="P50" t="s">
        <v>38</v>
      </c>
      <c r="Q50" t="s">
        <v>5505</v>
      </c>
      <c r="R50" t="s">
        <v>4887</v>
      </c>
      <c r="S50" t="s">
        <v>41</v>
      </c>
      <c r="T50" t="s">
        <v>4888</v>
      </c>
      <c r="U50" t="s">
        <v>5081</v>
      </c>
      <c r="V50" t="s">
        <v>5082</v>
      </c>
      <c r="W50" t="s">
        <v>5083</v>
      </c>
      <c r="X50" t="s">
        <v>43</v>
      </c>
      <c r="Y50" t="s">
        <v>5084</v>
      </c>
      <c r="Z50" t="s">
        <v>42</v>
      </c>
      <c r="AB50" t="str">
        <f>CONCATENATE(Table6[[#This Row],[Capacitance]],Table6[[#This Row],[Stock]])</f>
        <v>1.0ÂuF</v>
      </c>
    </row>
    <row r="51" spans="1:28">
      <c r="A51" t="s">
        <v>4878</v>
      </c>
      <c r="B51" t="s">
        <v>5341</v>
      </c>
      <c r="C51" t="s">
        <v>5681</v>
      </c>
      <c r="D51" t="s">
        <v>5682</v>
      </c>
      <c r="E51" t="s">
        <v>4882</v>
      </c>
      <c r="F51" t="s">
        <v>5683</v>
      </c>
      <c r="G51">
        <v>4029</v>
      </c>
      <c r="H51">
        <v>0</v>
      </c>
      <c r="I51">
        <v>1.26</v>
      </c>
      <c r="J51">
        <v>0</v>
      </c>
      <c r="K51">
        <v>1</v>
      </c>
      <c r="L51" t="s">
        <v>34</v>
      </c>
      <c r="M51" t="s">
        <v>4884</v>
      </c>
      <c r="N51" t="s">
        <v>6789</v>
      </c>
      <c r="O51" t="s">
        <v>37</v>
      </c>
      <c r="P51" t="s">
        <v>769</v>
      </c>
      <c r="Q51" t="s">
        <v>4955</v>
      </c>
      <c r="R51" t="s">
        <v>4887</v>
      </c>
      <c r="S51" t="s">
        <v>41</v>
      </c>
      <c r="T51" t="s">
        <v>4888</v>
      </c>
      <c r="U51" t="s">
        <v>4993</v>
      </c>
      <c r="V51" t="s">
        <v>4994</v>
      </c>
      <c r="W51" t="s">
        <v>4890</v>
      </c>
      <c r="X51" t="s">
        <v>43</v>
      </c>
      <c r="Y51" t="s">
        <v>5345</v>
      </c>
      <c r="Z51" t="s">
        <v>42</v>
      </c>
      <c r="AB51" t="str">
        <f>CONCATENATE(Table6[[#This Row],[Capacitance]],Table6[[#This Row],[Stock]])</f>
        <v>1.0ÂuF</v>
      </c>
    </row>
    <row r="52" spans="1:28">
      <c r="A52" t="s">
        <v>4910</v>
      </c>
      <c r="B52" t="s">
        <v>5209</v>
      </c>
      <c r="C52" t="s">
        <v>5780</v>
      </c>
      <c r="D52" t="s">
        <v>5781</v>
      </c>
      <c r="E52" t="s">
        <v>4882</v>
      </c>
      <c r="F52" t="s">
        <v>5782</v>
      </c>
      <c r="G52">
        <v>1872</v>
      </c>
      <c r="H52">
        <v>0</v>
      </c>
      <c r="I52">
        <v>2.67</v>
      </c>
      <c r="J52">
        <v>0</v>
      </c>
      <c r="K52">
        <v>1</v>
      </c>
      <c r="L52" t="s">
        <v>34</v>
      </c>
      <c r="M52" t="s">
        <v>4913</v>
      </c>
      <c r="N52" t="s">
        <v>6789</v>
      </c>
      <c r="O52" t="s">
        <v>52</v>
      </c>
      <c r="P52" t="s">
        <v>78</v>
      </c>
      <c r="Q52" t="s">
        <v>4988</v>
      </c>
      <c r="R52" t="s">
        <v>4887</v>
      </c>
      <c r="S52" t="s">
        <v>41</v>
      </c>
      <c r="T52" t="s">
        <v>4888</v>
      </c>
      <c r="U52" t="s">
        <v>1301</v>
      </c>
      <c r="V52" t="s">
        <v>5213</v>
      </c>
      <c r="W52" t="s">
        <v>288</v>
      </c>
      <c r="X52" t="s">
        <v>43</v>
      </c>
      <c r="Y52" t="s">
        <v>5214</v>
      </c>
      <c r="Z52" t="s">
        <v>42</v>
      </c>
      <c r="AB52" t="str">
        <f>CONCATENATE(Table6[[#This Row],[Capacitance]],Table6[[#This Row],[Stock]])</f>
        <v>1.0ÂuF</v>
      </c>
    </row>
    <row r="53" spans="1:28">
      <c r="A53" t="s">
        <v>5319</v>
      </c>
      <c r="B53" t="s">
        <v>4903</v>
      </c>
      <c r="C53" t="s">
        <v>5783</v>
      </c>
      <c r="D53" t="s">
        <v>5784</v>
      </c>
      <c r="E53" t="s">
        <v>4882</v>
      </c>
      <c r="F53" t="s">
        <v>5417</v>
      </c>
      <c r="G53">
        <v>2461</v>
      </c>
      <c r="H53">
        <v>0</v>
      </c>
      <c r="I53">
        <v>2.75</v>
      </c>
      <c r="J53">
        <v>0</v>
      </c>
      <c r="K53">
        <v>1</v>
      </c>
      <c r="L53" t="s">
        <v>34</v>
      </c>
      <c r="M53" t="s">
        <v>4913</v>
      </c>
      <c r="N53" t="s">
        <v>6789</v>
      </c>
      <c r="O53" t="s">
        <v>52</v>
      </c>
      <c r="P53" t="s">
        <v>78</v>
      </c>
      <c r="Q53" t="s">
        <v>4914</v>
      </c>
      <c r="R53" t="s">
        <v>4887</v>
      </c>
      <c r="S53" t="s">
        <v>41</v>
      </c>
      <c r="T53" t="s">
        <v>4888</v>
      </c>
      <c r="U53" t="s">
        <v>44</v>
      </c>
      <c r="V53" t="s">
        <v>4906</v>
      </c>
      <c r="W53" t="s">
        <v>5785</v>
      </c>
      <c r="X53" t="s">
        <v>43</v>
      </c>
      <c r="Y53" t="s">
        <v>5786</v>
      </c>
      <c r="Z53" t="s">
        <v>42</v>
      </c>
      <c r="AB53" t="str">
        <f>CONCATENATE(Table6[[#This Row],[Capacitance]],Table6[[#This Row],[Stock]])</f>
        <v>1.0ÂuF</v>
      </c>
    </row>
    <row r="54" spans="1:28">
      <c r="A54" t="s">
        <v>4910</v>
      </c>
      <c r="B54" t="s">
        <v>5209</v>
      </c>
      <c r="C54" t="s">
        <v>6098</v>
      </c>
      <c r="D54" t="s">
        <v>6099</v>
      </c>
      <c r="E54" t="s">
        <v>4882</v>
      </c>
      <c r="F54" t="s">
        <v>5280</v>
      </c>
      <c r="G54">
        <v>1817</v>
      </c>
      <c r="H54">
        <v>0</v>
      </c>
      <c r="I54">
        <v>2.27</v>
      </c>
      <c r="J54">
        <v>0</v>
      </c>
      <c r="K54">
        <v>1</v>
      </c>
      <c r="L54" t="s">
        <v>34</v>
      </c>
      <c r="M54" t="s">
        <v>4913</v>
      </c>
      <c r="N54" t="s">
        <v>4885</v>
      </c>
      <c r="O54" t="s">
        <v>37</v>
      </c>
      <c r="P54" t="s">
        <v>64</v>
      </c>
      <c r="Q54" t="s">
        <v>4988</v>
      </c>
      <c r="R54" t="s">
        <v>4887</v>
      </c>
      <c r="S54" t="s">
        <v>41</v>
      </c>
      <c r="T54" t="s">
        <v>4888</v>
      </c>
      <c r="U54" t="s">
        <v>1301</v>
      </c>
      <c r="V54" t="s">
        <v>5213</v>
      </c>
      <c r="W54" t="s">
        <v>288</v>
      </c>
      <c r="X54" t="s">
        <v>43</v>
      </c>
      <c r="Y54" t="s">
        <v>5214</v>
      </c>
      <c r="Z54" t="s">
        <v>42</v>
      </c>
      <c r="AB54" t="str">
        <f>CONCATENATE(Table6[[#This Row],[Capacitance]],Table6[[#This Row],[Stock]])</f>
        <v>1.0ÂµF</v>
      </c>
    </row>
    <row r="55" spans="1:28">
      <c r="A55" t="s">
        <v>4878</v>
      </c>
      <c r="B55" t="s">
        <v>4879</v>
      </c>
      <c r="C55" t="s">
        <v>6188</v>
      </c>
      <c r="D55" t="s">
        <v>6189</v>
      </c>
      <c r="E55" t="s">
        <v>4882</v>
      </c>
      <c r="F55" t="s">
        <v>6190</v>
      </c>
      <c r="G55">
        <v>1773</v>
      </c>
      <c r="H55">
        <v>0</v>
      </c>
      <c r="I55">
        <v>1.22</v>
      </c>
      <c r="J55">
        <v>0</v>
      </c>
      <c r="K55">
        <v>1</v>
      </c>
      <c r="L55" t="s">
        <v>34</v>
      </c>
      <c r="M55" t="s">
        <v>4884</v>
      </c>
      <c r="N55" t="s">
        <v>6789</v>
      </c>
      <c r="O55" t="s">
        <v>52</v>
      </c>
      <c r="P55" t="s">
        <v>64</v>
      </c>
      <c r="Q55" t="s">
        <v>4886</v>
      </c>
      <c r="R55" t="s">
        <v>4887</v>
      </c>
      <c r="S55" t="s">
        <v>41</v>
      </c>
      <c r="T55" t="s">
        <v>4888</v>
      </c>
      <c r="U55" t="s">
        <v>44</v>
      </c>
      <c r="V55" t="s">
        <v>4889</v>
      </c>
      <c r="W55" t="s">
        <v>4890</v>
      </c>
      <c r="X55" t="s">
        <v>43</v>
      </c>
      <c r="Y55" t="s">
        <v>4891</v>
      </c>
      <c r="Z55" t="s">
        <v>42</v>
      </c>
      <c r="AB55" t="str">
        <f>CONCATENATE(Table6[[#This Row],[Capacitance]],Table6[[#This Row],[Stock]])</f>
        <v>1.0ÂuF</v>
      </c>
    </row>
    <row r="56" spans="1:28">
      <c r="A56" t="s">
        <v>4972</v>
      </c>
      <c r="B56" t="s">
        <v>4973</v>
      </c>
      <c r="C56" t="s">
        <v>6275</v>
      </c>
      <c r="D56" t="s">
        <v>6276</v>
      </c>
      <c r="E56" t="s">
        <v>4882</v>
      </c>
      <c r="F56" t="s">
        <v>5040</v>
      </c>
      <c r="G56">
        <v>7648</v>
      </c>
      <c r="H56">
        <v>0</v>
      </c>
      <c r="I56">
        <v>0.62</v>
      </c>
      <c r="J56">
        <v>0</v>
      </c>
      <c r="K56">
        <v>1</v>
      </c>
      <c r="L56" t="s">
        <v>34</v>
      </c>
      <c r="M56" t="s">
        <v>4884</v>
      </c>
      <c r="N56" t="s">
        <v>4885</v>
      </c>
      <c r="O56" t="s">
        <v>37</v>
      </c>
      <c r="P56" t="s">
        <v>78</v>
      </c>
      <c r="Q56" t="s">
        <v>5007</v>
      </c>
      <c r="R56" t="s">
        <v>4887</v>
      </c>
      <c r="S56" t="s">
        <v>41</v>
      </c>
      <c r="T56" t="s">
        <v>4888</v>
      </c>
      <c r="U56" t="s">
        <v>4978</v>
      </c>
      <c r="V56" t="s">
        <v>4979</v>
      </c>
      <c r="W56" t="s">
        <v>4980</v>
      </c>
      <c r="X56" t="s">
        <v>43</v>
      </c>
      <c r="Y56" t="s">
        <v>4981</v>
      </c>
      <c r="Z56" t="s">
        <v>42</v>
      </c>
      <c r="AB56" t="str">
        <f>CONCATENATE(Table6[[#This Row],[Capacitance]],Table6[[#This Row],[Stock]])</f>
        <v>1.0ÂµF</v>
      </c>
    </row>
    <row r="57" spans="1:28">
      <c r="A57" t="s">
        <v>4972</v>
      </c>
      <c r="B57" t="s">
        <v>4973</v>
      </c>
      <c r="C57" t="s">
        <v>5586</v>
      </c>
      <c r="D57" t="s">
        <v>5587</v>
      </c>
      <c r="E57" t="s">
        <v>4882</v>
      </c>
      <c r="F57" t="s">
        <v>5588</v>
      </c>
      <c r="G57">
        <v>7419</v>
      </c>
      <c r="H57">
        <v>0</v>
      </c>
      <c r="I57">
        <v>0.88</v>
      </c>
      <c r="J57">
        <v>0</v>
      </c>
      <c r="K57">
        <v>1</v>
      </c>
      <c r="L57" t="s">
        <v>34</v>
      </c>
      <c r="M57" t="s">
        <v>4884</v>
      </c>
      <c r="N57" t="s">
        <v>6770</v>
      </c>
      <c r="O57" t="s">
        <v>37</v>
      </c>
      <c r="P57" t="s">
        <v>730</v>
      </c>
      <c r="Q57" t="s">
        <v>4988</v>
      </c>
      <c r="R57" t="s">
        <v>4887</v>
      </c>
      <c r="S57" t="s">
        <v>41</v>
      </c>
      <c r="T57" t="s">
        <v>4888</v>
      </c>
      <c r="U57" t="s">
        <v>4978</v>
      </c>
      <c r="V57" t="s">
        <v>4979</v>
      </c>
      <c r="W57" t="s">
        <v>4980</v>
      </c>
      <c r="X57" t="s">
        <v>43</v>
      </c>
      <c r="Y57" t="s">
        <v>4981</v>
      </c>
      <c r="Z57" t="s">
        <v>42</v>
      </c>
      <c r="AB57" t="str">
        <f>CONCATENATE(Table6[[#This Row],[Capacitance]],Table6[[#This Row],[Stock]])</f>
        <v>1.5ÂuF</v>
      </c>
    </row>
    <row r="58" spans="1:28">
      <c r="A58" t="s">
        <v>4972</v>
      </c>
      <c r="B58" t="s">
        <v>4973</v>
      </c>
      <c r="C58" t="s">
        <v>5834</v>
      </c>
      <c r="D58" t="s">
        <v>5835</v>
      </c>
      <c r="E58" t="s">
        <v>4882</v>
      </c>
      <c r="F58" t="s">
        <v>5836</v>
      </c>
      <c r="G58">
        <v>3223</v>
      </c>
      <c r="H58">
        <v>0</v>
      </c>
      <c r="I58">
        <v>0.49</v>
      </c>
      <c r="J58">
        <v>0</v>
      </c>
      <c r="K58">
        <v>1</v>
      </c>
      <c r="L58" t="s">
        <v>34</v>
      </c>
      <c r="M58" t="s">
        <v>4884</v>
      </c>
      <c r="N58" t="s">
        <v>601</v>
      </c>
      <c r="O58" t="s">
        <v>37</v>
      </c>
      <c r="P58" t="s">
        <v>769</v>
      </c>
      <c r="Q58" t="s">
        <v>4939</v>
      </c>
      <c r="R58" t="s">
        <v>4887</v>
      </c>
      <c r="S58" t="s">
        <v>41</v>
      </c>
      <c r="T58" t="s">
        <v>4888</v>
      </c>
      <c r="U58" t="s">
        <v>4978</v>
      </c>
      <c r="V58" t="s">
        <v>4979</v>
      </c>
      <c r="W58" t="s">
        <v>4980</v>
      </c>
      <c r="X58" t="s">
        <v>43</v>
      </c>
      <c r="Y58" t="s">
        <v>4981</v>
      </c>
      <c r="Z58" t="s">
        <v>42</v>
      </c>
      <c r="AB58" t="str">
        <f>CONCATENATE(Table6[[#This Row],[Capacitance]],Table6[[#This Row],[Stock]])</f>
        <v>1.5ÂµF</v>
      </c>
    </row>
    <row r="59" spans="1:28">
      <c r="A59" t="s">
        <v>4972</v>
      </c>
      <c r="B59" t="s">
        <v>4973</v>
      </c>
      <c r="C59" t="s">
        <v>5877</v>
      </c>
      <c r="D59" t="s">
        <v>5878</v>
      </c>
      <c r="E59" t="s">
        <v>4882</v>
      </c>
      <c r="F59" t="s">
        <v>5879</v>
      </c>
      <c r="G59">
        <v>3784</v>
      </c>
      <c r="H59">
        <v>0</v>
      </c>
      <c r="I59">
        <v>0.67</v>
      </c>
      <c r="J59">
        <v>0</v>
      </c>
      <c r="K59">
        <v>1</v>
      </c>
      <c r="L59" t="s">
        <v>34</v>
      </c>
      <c r="M59" t="s">
        <v>4884</v>
      </c>
      <c r="N59" t="s">
        <v>6770</v>
      </c>
      <c r="O59" t="s">
        <v>37</v>
      </c>
      <c r="P59" t="s">
        <v>78</v>
      </c>
      <c r="Q59" t="s">
        <v>4895</v>
      </c>
      <c r="R59" t="s">
        <v>4887</v>
      </c>
      <c r="S59" t="s">
        <v>41</v>
      </c>
      <c r="T59" t="s">
        <v>4888</v>
      </c>
      <c r="U59" t="s">
        <v>4978</v>
      </c>
      <c r="V59" t="s">
        <v>4979</v>
      </c>
      <c r="W59" t="s">
        <v>4980</v>
      </c>
      <c r="X59" t="s">
        <v>43</v>
      </c>
      <c r="Y59" t="s">
        <v>4981</v>
      </c>
      <c r="Z59" t="s">
        <v>42</v>
      </c>
      <c r="AB59" t="str">
        <f>CONCATENATE(Table6[[#This Row],[Capacitance]],Table6[[#This Row],[Stock]])</f>
        <v>1.5ÂuF</v>
      </c>
    </row>
    <row r="60" spans="1:28">
      <c r="A60" t="s">
        <v>4972</v>
      </c>
      <c r="B60" t="s">
        <v>4989</v>
      </c>
      <c r="C60" t="s">
        <v>5887</v>
      </c>
      <c r="D60" t="s">
        <v>5888</v>
      </c>
      <c r="E60" t="s">
        <v>4882</v>
      </c>
      <c r="F60" t="s">
        <v>5889</v>
      </c>
      <c r="G60">
        <v>18012</v>
      </c>
      <c r="H60">
        <v>0</v>
      </c>
      <c r="I60">
        <v>0.7</v>
      </c>
      <c r="J60">
        <v>0</v>
      </c>
      <c r="K60">
        <v>1</v>
      </c>
      <c r="L60" t="s">
        <v>34</v>
      </c>
      <c r="M60" t="s">
        <v>4884</v>
      </c>
      <c r="N60" t="s">
        <v>6770</v>
      </c>
      <c r="O60" t="s">
        <v>52</v>
      </c>
      <c r="P60" t="s">
        <v>83</v>
      </c>
      <c r="Q60" t="s">
        <v>4914</v>
      </c>
      <c r="R60" t="s">
        <v>4887</v>
      </c>
      <c r="S60" t="s">
        <v>41</v>
      </c>
      <c r="T60" t="s">
        <v>4888</v>
      </c>
      <c r="U60" t="s">
        <v>4993</v>
      </c>
      <c r="V60" t="s">
        <v>4994</v>
      </c>
      <c r="W60" t="s">
        <v>4995</v>
      </c>
      <c r="X60" t="s">
        <v>43</v>
      </c>
      <c r="Y60" t="s">
        <v>4996</v>
      </c>
      <c r="Z60" t="s">
        <v>42</v>
      </c>
      <c r="AB60" t="str">
        <f>CONCATENATE(Table6[[#This Row],[Capacitance]],Table6[[#This Row],[Stock]])</f>
        <v>1.5ÂuF</v>
      </c>
    </row>
    <row r="61" spans="1:28">
      <c r="A61" t="s">
        <v>4972</v>
      </c>
      <c r="B61" t="s">
        <v>4989</v>
      </c>
      <c r="C61" t="s">
        <v>5926</v>
      </c>
      <c r="D61" t="s">
        <v>5927</v>
      </c>
      <c r="E61" t="s">
        <v>4882</v>
      </c>
      <c r="F61" t="s">
        <v>5928</v>
      </c>
      <c r="G61">
        <v>113565</v>
      </c>
      <c r="H61">
        <v>0</v>
      </c>
      <c r="I61">
        <v>0.84</v>
      </c>
      <c r="J61">
        <v>0</v>
      </c>
      <c r="K61">
        <v>1</v>
      </c>
      <c r="L61" t="s">
        <v>34</v>
      </c>
      <c r="M61" t="s">
        <v>4884</v>
      </c>
      <c r="N61" t="s">
        <v>6770</v>
      </c>
      <c r="O61" t="s">
        <v>37</v>
      </c>
      <c r="P61" t="s">
        <v>730</v>
      </c>
      <c r="Q61" t="s">
        <v>5929</v>
      </c>
      <c r="R61" t="s">
        <v>4887</v>
      </c>
      <c r="S61" t="s">
        <v>41</v>
      </c>
      <c r="T61" t="s">
        <v>4888</v>
      </c>
      <c r="U61" t="s">
        <v>4993</v>
      </c>
      <c r="V61" t="s">
        <v>4994</v>
      </c>
      <c r="W61" t="s">
        <v>4995</v>
      </c>
      <c r="X61" t="s">
        <v>43</v>
      </c>
      <c r="Y61" t="s">
        <v>4996</v>
      </c>
      <c r="Z61" t="s">
        <v>42</v>
      </c>
      <c r="AB61" t="str">
        <f>CONCATENATE(Table6[[#This Row],[Capacitance]],Table6[[#This Row],[Stock]])</f>
        <v>1.5ÂuF</v>
      </c>
    </row>
    <row r="62" spans="1:28">
      <c r="A62" t="s">
        <v>4972</v>
      </c>
      <c r="B62" t="s">
        <v>5127</v>
      </c>
      <c r="C62" t="s">
        <v>6077</v>
      </c>
      <c r="D62" t="s">
        <v>6078</v>
      </c>
      <c r="E62" t="s">
        <v>4882</v>
      </c>
      <c r="F62" t="s">
        <v>6079</v>
      </c>
      <c r="G62">
        <v>3097</v>
      </c>
      <c r="H62">
        <v>0</v>
      </c>
      <c r="I62">
        <v>3.77</v>
      </c>
      <c r="J62">
        <v>0</v>
      </c>
      <c r="K62">
        <v>1</v>
      </c>
      <c r="L62" t="s">
        <v>34</v>
      </c>
      <c r="M62" t="s">
        <v>4884</v>
      </c>
      <c r="N62" t="s">
        <v>601</v>
      </c>
      <c r="O62" t="s">
        <v>37</v>
      </c>
      <c r="P62" t="s">
        <v>38</v>
      </c>
      <c r="Q62" t="s">
        <v>5015</v>
      </c>
      <c r="R62" t="s">
        <v>4887</v>
      </c>
      <c r="S62" t="s">
        <v>41</v>
      </c>
      <c r="T62" t="s">
        <v>4888</v>
      </c>
      <c r="U62" t="s">
        <v>5132</v>
      </c>
      <c r="V62" t="s">
        <v>5133</v>
      </c>
      <c r="W62" t="s">
        <v>5134</v>
      </c>
      <c r="X62" t="s">
        <v>43</v>
      </c>
      <c r="Y62" t="s">
        <v>5135</v>
      </c>
      <c r="Z62" t="s">
        <v>42</v>
      </c>
      <c r="AB62" t="str">
        <f>CONCATENATE(Table6[[#This Row],[Capacitance]],Table6[[#This Row],[Stock]])</f>
        <v>1.5ÂµF</v>
      </c>
    </row>
    <row r="63" spans="1:28">
      <c r="A63" t="s">
        <v>4972</v>
      </c>
      <c r="B63" t="s">
        <v>5077</v>
      </c>
      <c r="C63" t="s">
        <v>6145</v>
      </c>
      <c r="D63" t="s">
        <v>6146</v>
      </c>
      <c r="E63" t="s">
        <v>4882</v>
      </c>
      <c r="F63" t="s">
        <v>6147</v>
      </c>
      <c r="G63">
        <v>2165</v>
      </c>
      <c r="H63">
        <v>0</v>
      </c>
      <c r="I63">
        <v>1.03</v>
      </c>
      <c r="J63">
        <v>0</v>
      </c>
      <c r="K63">
        <v>1</v>
      </c>
      <c r="L63" t="s">
        <v>34</v>
      </c>
      <c r="M63" t="s">
        <v>4884</v>
      </c>
      <c r="N63" t="s">
        <v>6770</v>
      </c>
      <c r="O63" t="s">
        <v>37</v>
      </c>
      <c r="P63" t="s">
        <v>38</v>
      </c>
      <c r="Q63" t="s">
        <v>5142</v>
      </c>
      <c r="R63" t="s">
        <v>4887</v>
      </c>
      <c r="S63" t="s">
        <v>41</v>
      </c>
      <c r="T63" t="s">
        <v>4888</v>
      </c>
      <c r="U63" t="s">
        <v>5081</v>
      </c>
      <c r="V63" t="s">
        <v>5082</v>
      </c>
      <c r="W63" t="s">
        <v>5083</v>
      </c>
      <c r="X63" t="s">
        <v>43</v>
      </c>
      <c r="Y63" t="s">
        <v>5084</v>
      </c>
      <c r="Z63" t="s">
        <v>42</v>
      </c>
      <c r="AB63" t="str">
        <f>CONCATENATE(Table6[[#This Row],[Capacitance]],Table6[[#This Row],[Stock]])</f>
        <v>1.5ÂuF</v>
      </c>
    </row>
    <row r="64" spans="1:28">
      <c r="A64" t="s">
        <v>4972</v>
      </c>
      <c r="B64" t="s">
        <v>4973</v>
      </c>
      <c r="C64" t="s">
        <v>6151</v>
      </c>
      <c r="D64" t="s">
        <v>6152</v>
      </c>
      <c r="E64" t="s">
        <v>4882</v>
      </c>
      <c r="F64" t="s">
        <v>6153</v>
      </c>
      <c r="G64">
        <v>1528</v>
      </c>
      <c r="H64">
        <v>0</v>
      </c>
      <c r="I64">
        <v>0.46</v>
      </c>
      <c r="J64">
        <v>0</v>
      </c>
      <c r="K64">
        <v>1</v>
      </c>
      <c r="L64" t="s">
        <v>34</v>
      </c>
      <c r="M64" t="s">
        <v>4884</v>
      </c>
      <c r="N64" t="s">
        <v>601</v>
      </c>
      <c r="O64" t="s">
        <v>37</v>
      </c>
      <c r="P64" t="s">
        <v>83</v>
      </c>
      <c r="Q64" t="s">
        <v>4988</v>
      </c>
      <c r="R64" t="s">
        <v>4887</v>
      </c>
      <c r="S64" t="s">
        <v>41</v>
      </c>
      <c r="T64" t="s">
        <v>4888</v>
      </c>
      <c r="U64" t="s">
        <v>4978</v>
      </c>
      <c r="V64" t="s">
        <v>4979</v>
      </c>
      <c r="W64" t="s">
        <v>4980</v>
      </c>
      <c r="X64" t="s">
        <v>43</v>
      </c>
      <c r="Y64" t="s">
        <v>4981</v>
      </c>
      <c r="Z64" t="s">
        <v>42</v>
      </c>
      <c r="AB64" t="str">
        <f>CONCATENATE(Table6[[#This Row],[Capacitance]],Table6[[#This Row],[Stock]])</f>
        <v>1.5ÂµF</v>
      </c>
    </row>
    <row r="65" spans="1:28">
      <c r="A65" t="s">
        <v>4972</v>
      </c>
      <c r="B65" t="s">
        <v>4989</v>
      </c>
      <c r="C65" t="s">
        <v>6184</v>
      </c>
      <c r="D65" t="s">
        <v>6185</v>
      </c>
      <c r="E65" t="s">
        <v>4882</v>
      </c>
      <c r="F65" t="s">
        <v>6186</v>
      </c>
      <c r="G65">
        <v>1872</v>
      </c>
      <c r="H65">
        <v>0</v>
      </c>
      <c r="I65">
        <v>1.18</v>
      </c>
      <c r="J65">
        <v>0</v>
      </c>
      <c r="K65">
        <v>1</v>
      </c>
      <c r="L65" t="s">
        <v>34</v>
      </c>
      <c r="M65" t="s">
        <v>4884</v>
      </c>
      <c r="N65" t="s">
        <v>601</v>
      </c>
      <c r="O65" t="s">
        <v>37</v>
      </c>
      <c r="P65" t="s">
        <v>38</v>
      </c>
      <c r="Q65" t="s">
        <v>6187</v>
      </c>
      <c r="R65" t="s">
        <v>4887</v>
      </c>
      <c r="S65" t="s">
        <v>41</v>
      </c>
      <c r="T65" t="s">
        <v>4888</v>
      </c>
      <c r="U65" t="s">
        <v>4993</v>
      </c>
      <c r="V65" t="s">
        <v>4994</v>
      </c>
      <c r="W65" t="s">
        <v>4995</v>
      </c>
      <c r="X65" t="s">
        <v>43</v>
      </c>
      <c r="Y65" t="s">
        <v>4996</v>
      </c>
      <c r="Z65" t="s">
        <v>42</v>
      </c>
      <c r="AB65" t="str">
        <f>CONCATENATE(Table6[[#This Row],[Capacitance]],Table6[[#This Row],[Stock]])</f>
        <v>1.5ÂµF</v>
      </c>
    </row>
    <row r="66" spans="1:28">
      <c r="A66" t="s">
        <v>4972</v>
      </c>
      <c r="B66" t="s">
        <v>4989</v>
      </c>
      <c r="C66" t="s">
        <v>6246</v>
      </c>
      <c r="D66" t="s">
        <v>6247</v>
      </c>
      <c r="E66" t="s">
        <v>4882</v>
      </c>
      <c r="F66" t="s">
        <v>6248</v>
      </c>
      <c r="G66">
        <v>8930</v>
      </c>
      <c r="H66">
        <v>0</v>
      </c>
      <c r="I66">
        <v>0.94</v>
      </c>
      <c r="J66">
        <v>0</v>
      </c>
      <c r="K66">
        <v>1</v>
      </c>
      <c r="L66" t="s">
        <v>34</v>
      </c>
      <c r="M66" t="s">
        <v>4884</v>
      </c>
      <c r="N66" t="s">
        <v>6770</v>
      </c>
      <c r="O66" t="s">
        <v>37</v>
      </c>
      <c r="P66" t="s">
        <v>83</v>
      </c>
      <c r="Q66" t="s">
        <v>4914</v>
      </c>
      <c r="R66" t="s">
        <v>4887</v>
      </c>
      <c r="S66" t="s">
        <v>41</v>
      </c>
      <c r="T66" t="s">
        <v>4888</v>
      </c>
      <c r="U66" t="s">
        <v>4993</v>
      </c>
      <c r="V66" t="s">
        <v>4994</v>
      </c>
      <c r="W66" t="s">
        <v>4995</v>
      </c>
      <c r="X66" t="s">
        <v>43</v>
      </c>
      <c r="Y66" t="s">
        <v>4996</v>
      </c>
      <c r="Z66" t="s">
        <v>42</v>
      </c>
      <c r="AB66" t="str">
        <f>CONCATENATE(Table6[[#This Row],[Capacitance]],Table6[[#This Row],[Stock]])</f>
        <v>1.5ÂuF</v>
      </c>
    </row>
    <row r="67" spans="1:28">
      <c r="A67" t="s">
        <v>4972</v>
      </c>
      <c r="B67" t="s">
        <v>4973</v>
      </c>
      <c r="C67" t="s">
        <v>6431</v>
      </c>
      <c r="D67" t="s">
        <v>6432</v>
      </c>
      <c r="E67" t="s">
        <v>4882</v>
      </c>
      <c r="F67" t="s">
        <v>6433</v>
      </c>
      <c r="G67">
        <v>0</v>
      </c>
      <c r="H67">
        <v>0</v>
      </c>
      <c r="I67" t="s">
        <v>1067</v>
      </c>
      <c r="J67">
        <v>0</v>
      </c>
      <c r="K67">
        <v>1</v>
      </c>
      <c r="L67" t="s">
        <v>34</v>
      </c>
      <c r="M67" t="s">
        <v>4884</v>
      </c>
      <c r="N67" t="s">
        <v>601</v>
      </c>
      <c r="O67" t="s">
        <v>52</v>
      </c>
      <c r="P67" t="s">
        <v>78</v>
      </c>
      <c r="Q67" t="s">
        <v>4895</v>
      </c>
      <c r="R67" t="s">
        <v>4887</v>
      </c>
      <c r="S67" t="s">
        <v>41</v>
      </c>
      <c r="T67" t="s">
        <v>4888</v>
      </c>
      <c r="U67" t="s">
        <v>4978</v>
      </c>
      <c r="V67" t="s">
        <v>4979</v>
      </c>
      <c r="W67" t="s">
        <v>4980</v>
      </c>
      <c r="X67" t="s">
        <v>43</v>
      </c>
      <c r="Y67" t="s">
        <v>4981</v>
      </c>
      <c r="Z67" t="s">
        <v>42</v>
      </c>
      <c r="AB67" t="str">
        <f>CONCATENATE(Table6[[#This Row],[Capacitance]],Table6[[#This Row],[Stock]])</f>
        <v>1.5ÂµF</v>
      </c>
    </row>
    <row r="68" spans="1:28">
      <c r="A68" t="s">
        <v>4878</v>
      </c>
      <c r="B68" t="s">
        <v>4879</v>
      </c>
      <c r="C68" t="s">
        <v>6434</v>
      </c>
      <c r="D68" t="s">
        <v>6435</v>
      </c>
      <c r="E68" t="s">
        <v>4882</v>
      </c>
      <c r="F68" t="s">
        <v>6436</v>
      </c>
      <c r="G68">
        <v>0</v>
      </c>
      <c r="H68">
        <v>0</v>
      </c>
      <c r="I68" t="s">
        <v>1067</v>
      </c>
      <c r="J68">
        <v>0</v>
      </c>
      <c r="K68">
        <v>1</v>
      </c>
      <c r="L68" t="s">
        <v>34</v>
      </c>
      <c r="M68" t="s">
        <v>4884</v>
      </c>
      <c r="N68" t="s">
        <v>601</v>
      </c>
      <c r="O68" t="s">
        <v>52</v>
      </c>
      <c r="P68" t="s">
        <v>53</v>
      </c>
      <c r="Q68" t="s">
        <v>5120</v>
      </c>
      <c r="R68" t="s">
        <v>4887</v>
      </c>
      <c r="S68" t="s">
        <v>41</v>
      </c>
      <c r="T68" t="s">
        <v>4888</v>
      </c>
      <c r="U68" t="s">
        <v>44</v>
      </c>
      <c r="V68" t="s">
        <v>4889</v>
      </c>
      <c r="W68" t="s">
        <v>4890</v>
      </c>
      <c r="X68" t="s">
        <v>43</v>
      </c>
      <c r="Y68" t="s">
        <v>4891</v>
      </c>
      <c r="Z68" t="s">
        <v>42</v>
      </c>
      <c r="AB68" t="str">
        <f>CONCATENATE(Table6[[#This Row],[Capacitance]],Table6[[#This Row],[Stock]])</f>
        <v>1.5ÂµF</v>
      </c>
    </row>
    <row r="69" spans="1:28">
      <c r="A69" t="s">
        <v>4972</v>
      </c>
      <c r="B69" t="s">
        <v>5077</v>
      </c>
      <c r="C69" t="s">
        <v>6452</v>
      </c>
      <c r="D69" t="s">
        <v>6453</v>
      </c>
      <c r="E69" t="s">
        <v>4882</v>
      </c>
      <c r="F69" t="s">
        <v>6454</v>
      </c>
      <c r="G69">
        <v>0</v>
      </c>
      <c r="H69">
        <v>0</v>
      </c>
      <c r="I69" t="s">
        <v>1067</v>
      </c>
      <c r="J69">
        <v>0</v>
      </c>
      <c r="K69">
        <v>1</v>
      </c>
      <c r="L69" t="s">
        <v>34</v>
      </c>
      <c r="M69" t="s">
        <v>4884</v>
      </c>
      <c r="N69" t="s">
        <v>601</v>
      </c>
      <c r="O69" t="s">
        <v>37</v>
      </c>
      <c r="P69" t="s">
        <v>730</v>
      </c>
      <c r="Q69" t="s">
        <v>5142</v>
      </c>
      <c r="R69" t="s">
        <v>4887</v>
      </c>
      <c r="S69" t="s">
        <v>41</v>
      </c>
      <c r="T69" t="s">
        <v>4888</v>
      </c>
      <c r="U69" t="s">
        <v>5081</v>
      </c>
      <c r="V69" t="s">
        <v>5082</v>
      </c>
      <c r="W69" t="s">
        <v>5083</v>
      </c>
      <c r="X69" t="s">
        <v>43</v>
      </c>
      <c r="Y69" t="s">
        <v>5084</v>
      </c>
      <c r="Z69" t="s">
        <v>42</v>
      </c>
      <c r="AB69" t="str">
        <f>CONCATENATE(Table6[[#This Row],[Capacitance]],Table6[[#This Row],[Stock]])</f>
        <v>1.5ÂµF</v>
      </c>
    </row>
    <row r="70" spans="1:28">
      <c r="A70" t="s">
        <v>4910</v>
      </c>
      <c r="B70" t="s">
        <v>5209</v>
      </c>
      <c r="C70" t="s">
        <v>6483</v>
      </c>
      <c r="D70" t="s">
        <v>6484</v>
      </c>
      <c r="E70" t="s">
        <v>4882</v>
      </c>
      <c r="F70" t="s">
        <v>6485</v>
      </c>
      <c r="G70">
        <v>0</v>
      </c>
      <c r="H70">
        <v>0</v>
      </c>
      <c r="I70" t="s">
        <v>1067</v>
      </c>
      <c r="J70">
        <v>0</v>
      </c>
      <c r="K70">
        <v>1</v>
      </c>
      <c r="L70" t="s">
        <v>34</v>
      </c>
      <c r="M70" t="s">
        <v>4913</v>
      </c>
      <c r="N70" t="s">
        <v>601</v>
      </c>
      <c r="O70" t="s">
        <v>52</v>
      </c>
      <c r="P70" t="s">
        <v>53</v>
      </c>
      <c r="Q70" t="s">
        <v>4988</v>
      </c>
      <c r="R70" t="s">
        <v>4887</v>
      </c>
      <c r="S70" t="s">
        <v>41</v>
      </c>
      <c r="T70" t="s">
        <v>4888</v>
      </c>
      <c r="U70" t="s">
        <v>1301</v>
      </c>
      <c r="V70" t="s">
        <v>5213</v>
      </c>
      <c r="W70" t="s">
        <v>288</v>
      </c>
      <c r="X70" t="s">
        <v>43</v>
      </c>
      <c r="Y70" t="s">
        <v>5214</v>
      </c>
      <c r="Z70" t="s">
        <v>42</v>
      </c>
      <c r="AB70" t="str">
        <f>CONCATENATE(Table6[[#This Row],[Capacitance]],Table6[[#This Row],[Stock]])</f>
        <v>1.5ÂµF</v>
      </c>
    </row>
    <row r="71" spans="1:28">
      <c r="A71" t="s">
        <v>4972</v>
      </c>
      <c r="B71" t="s">
        <v>5127</v>
      </c>
      <c r="C71" t="s">
        <v>5380</v>
      </c>
      <c r="D71" t="s">
        <v>5381</v>
      </c>
      <c r="E71" t="s">
        <v>4882</v>
      </c>
      <c r="F71" t="s">
        <v>5382</v>
      </c>
      <c r="G71">
        <v>973</v>
      </c>
      <c r="H71">
        <v>0</v>
      </c>
      <c r="I71">
        <v>5.66</v>
      </c>
      <c r="J71">
        <v>0</v>
      </c>
      <c r="K71">
        <v>1</v>
      </c>
      <c r="L71" t="s">
        <v>34</v>
      </c>
      <c r="M71" t="s">
        <v>4884</v>
      </c>
      <c r="N71" t="s">
        <v>5383</v>
      </c>
      <c r="O71" t="s">
        <v>52</v>
      </c>
      <c r="P71" t="s">
        <v>53</v>
      </c>
      <c r="Q71" t="s">
        <v>5206</v>
      </c>
      <c r="R71" t="s">
        <v>4887</v>
      </c>
      <c r="S71" t="s">
        <v>41</v>
      </c>
      <c r="T71" t="s">
        <v>4888</v>
      </c>
      <c r="U71" t="s">
        <v>5132</v>
      </c>
      <c r="V71" t="s">
        <v>5133</v>
      </c>
      <c r="W71" t="s">
        <v>5259</v>
      </c>
      <c r="X71" t="s">
        <v>43</v>
      </c>
      <c r="Y71" t="s">
        <v>5260</v>
      </c>
      <c r="Z71" t="s">
        <v>42</v>
      </c>
      <c r="AB71" t="str">
        <f>CONCATENATE(Table6[[#This Row],[Capacitance]],Table6[[#This Row],[Stock]])</f>
        <v>1000ÂµF</v>
      </c>
    </row>
    <row r="72" spans="1:28">
      <c r="A72" t="s">
        <v>4972</v>
      </c>
      <c r="B72" t="s">
        <v>4973</v>
      </c>
      <c r="C72" t="s">
        <v>5012</v>
      </c>
      <c r="D72" t="s">
        <v>5013</v>
      </c>
      <c r="E72" t="s">
        <v>4882</v>
      </c>
      <c r="F72" t="s">
        <v>5014</v>
      </c>
      <c r="G72">
        <v>88383</v>
      </c>
      <c r="H72">
        <v>0</v>
      </c>
      <c r="I72">
        <v>0.56000000000000005</v>
      </c>
      <c r="J72">
        <v>0</v>
      </c>
      <c r="K72">
        <v>1</v>
      </c>
      <c r="L72" t="s">
        <v>34</v>
      </c>
      <c r="M72" t="s">
        <v>4884</v>
      </c>
      <c r="N72" t="s">
        <v>6748</v>
      </c>
      <c r="O72" t="s">
        <v>37</v>
      </c>
      <c r="P72" t="s">
        <v>53</v>
      </c>
      <c r="Q72" t="s">
        <v>5015</v>
      </c>
      <c r="R72" t="s">
        <v>4887</v>
      </c>
      <c r="S72" t="s">
        <v>41</v>
      </c>
      <c r="T72" t="s">
        <v>4888</v>
      </c>
      <c r="U72" t="s">
        <v>4978</v>
      </c>
      <c r="V72" t="s">
        <v>4979</v>
      </c>
      <c r="W72" t="s">
        <v>4980</v>
      </c>
      <c r="X72" t="s">
        <v>43</v>
      </c>
      <c r="Y72" t="s">
        <v>4981</v>
      </c>
      <c r="Z72" t="s">
        <v>42</v>
      </c>
      <c r="AA72" t="s">
        <v>1247</v>
      </c>
      <c r="AB72" t="str">
        <f>CONCATENATE(Table6[[#This Row],[Capacitance]],Table6[[#This Row],[Stock]])</f>
        <v>10ÂuFSTOCK</v>
      </c>
    </row>
    <row r="73" spans="1:28">
      <c r="A73" t="s">
        <v>4878</v>
      </c>
      <c r="B73" t="s">
        <v>5996</v>
      </c>
      <c r="C73" t="s">
        <v>6140</v>
      </c>
      <c r="D73" t="s">
        <v>6141</v>
      </c>
      <c r="E73" t="s">
        <v>4882</v>
      </c>
      <c r="F73" t="s">
        <v>5864</v>
      </c>
      <c r="G73">
        <v>4626</v>
      </c>
      <c r="H73">
        <v>0</v>
      </c>
      <c r="I73">
        <v>1.22</v>
      </c>
      <c r="J73">
        <v>0</v>
      </c>
      <c r="K73">
        <v>1</v>
      </c>
      <c r="L73" t="s">
        <v>34</v>
      </c>
      <c r="M73" t="s">
        <v>4884</v>
      </c>
      <c r="N73" t="s">
        <v>6776</v>
      </c>
      <c r="O73" t="s">
        <v>37</v>
      </c>
      <c r="P73" t="s">
        <v>53</v>
      </c>
      <c r="Q73" t="s">
        <v>5015</v>
      </c>
      <c r="R73" t="s">
        <v>4887</v>
      </c>
      <c r="S73" t="s">
        <v>41</v>
      </c>
      <c r="T73" t="s">
        <v>4888</v>
      </c>
      <c r="U73" t="s">
        <v>4978</v>
      </c>
      <c r="V73" t="s">
        <v>4979</v>
      </c>
      <c r="W73" t="s">
        <v>4890</v>
      </c>
      <c r="X73" t="s">
        <v>43</v>
      </c>
      <c r="Y73" t="s">
        <v>5738</v>
      </c>
      <c r="Z73" t="s">
        <v>42</v>
      </c>
      <c r="AA73" t="s">
        <v>1247</v>
      </c>
      <c r="AB73" t="str">
        <f>CONCATENATE(Table6[[#This Row],[Capacitance]],Table6[[#This Row],[Stock]])</f>
        <v>15ÂuFSTOCK</v>
      </c>
    </row>
    <row r="74" spans="1:28">
      <c r="A74" t="s">
        <v>4972</v>
      </c>
      <c r="B74" t="s">
        <v>4989</v>
      </c>
      <c r="C74" t="s">
        <v>5165</v>
      </c>
      <c r="D74" t="s">
        <v>5166</v>
      </c>
      <c r="E74" t="s">
        <v>4882</v>
      </c>
      <c r="F74" t="s">
        <v>5167</v>
      </c>
      <c r="G74">
        <v>13592</v>
      </c>
      <c r="H74">
        <v>0</v>
      </c>
      <c r="I74">
        <v>1.38</v>
      </c>
      <c r="J74">
        <v>0</v>
      </c>
      <c r="K74">
        <v>1</v>
      </c>
      <c r="L74" t="s">
        <v>34</v>
      </c>
      <c r="M74" t="s">
        <v>4884</v>
      </c>
      <c r="N74" t="s">
        <v>1106</v>
      </c>
      <c r="O74" t="s">
        <v>52</v>
      </c>
      <c r="P74" t="s">
        <v>64</v>
      </c>
      <c r="Q74" t="s">
        <v>5110</v>
      </c>
      <c r="R74" t="s">
        <v>4887</v>
      </c>
      <c r="S74" t="s">
        <v>41</v>
      </c>
      <c r="T74" t="s">
        <v>4888</v>
      </c>
      <c r="U74" t="s">
        <v>4993</v>
      </c>
      <c r="V74" t="s">
        <v>4994</v>
      </c>
      <c r="W74" t="s">
        <v>4995</v>
      </c>
      <c r="X74" t="s">
        <v>43</v>
      </c>
      <c r="Y74" t="s">
        <v>4996</v>
      </c>
      <c r="Z74" t="s">
        <v>42</v>
      </c>
      <c r="AB74" t="str">
        <f>CONCATENATE(Table6[[#This Row],[Capacitance]],Table6[[#This Row],[Stock]])</f>
        <v>100ÂµF</v>
      </c>
    </row>
    <row r="75" spans="1:28">
      <c r="A75" t="s">
        <v>4878</v>
      </c>
      <c r="B75" t="s">
        <v>5603</v>
      </c>
      <c r="C75" t="s">
        <v>5604</v>
      </c>
      <c r="D75" t="s">
        <v>5605</v>
      </c>
      <c r="E75" t="s">
        <v>4882</v>
      </c>
      <c r="F75" t="s">
        <v>5606</v>
      </c>
      <c r="G75">
        <v>4385</v>
      </c>
      <c r="H75">
        <v>0</v>
      </c>
      <c r="I75">
        <v>0.88</v>
      </c>
      <c r="J75">
        <v>0</v>
      </c>
      <c r="K75">
        <v>1</v>
      </c>
      <c r="L75" t="s">
        <v>34</v>
      </c>
      <c r="M75" t="s">
        <v>4884</v>
      </c>
      <c r="N75" t="s">
        <v>6771</v>
      </c>
      <c r="O75" t="s">
        <v>37</v>
      </c>
      <c r="P75" t="s">
        <v>53</v>
      </c>
      <c r="Q75" t="s">
        <v>5146</v>
      </c>
      <c r="R75" t="s">
        <v>4887</v>
      </c>
      <c r="S75" t="s">
        <v>41</v>
      </c>
      <c r="T75" t="s">
        <v>4888</v>
      </c>
      <c r="U75" t="s">
        <v>5081</v>
      </c>
      <c r="V75" t="s">
        <v>5082</v>
      </c>
      <c r="W75" t="s">
        <v>4907</v>
      </c>
      <c r="X75" t="s">
        <v>43</v>
      </c>
      <c r="Y75" t="s">
        <v>5607</v>
      </c>
      <c r="Z75" t="s">
        <v>42</v>
      </c>
      <c r="AB75" t="str">
        <f>CONCATENATE(Table6[[#This Row],[Capacitance]],Table6[[#This Row],[Stock]])</f>
        <v>100ÂuF</v>
      </c>
    </row>
    <row r="76" spans="1:28">
      <c r="A76" t="s">
        <v>4972</v>
      </c>
      <c r="B76" t="s">
        <v>5127</v>
      </c>
      <c r="C76" t="s">
        <v>5171</v>
      </c>
      <c r="D76" t="s">
        <v>5172</v>
      </c>
      <c r="E76" t="s">
        <v>4882</v>
      </c>
      <c r="F76" t="s">
        <v>5173</v>
      </c>
      <c r="G76">
        <v>9610</v>
      </c>
      <c r="H76">
        <v>0</v>
      </c>
      <c r="I76">
        <v>1.3</v>
      </c>
      <c r="J76">
        <v>0</v>
      </c>
      <c r="K76">
        <v>1</v>
      </c>
      <c r="L76" t="s">
        <v>34</v>
      </c>
      <c r="M76" t="s">
        <v>4884</v>
      </c>
      <c r="N76" t="s">
        <v>1106</v>
      </c>
      <c r="O76" t="s">
        <v>52</v>
      </c>
      <c r="P76" t="s">
        <v>78</v>
      </c>
      <c r="Q76" t="s">
        <v>5174</v>
      </c>
      <c r="R76" t="s">
        <v>4887</v>
      </c>
      <c r="S76" t="s">
        <v>41</v>
      </c>
      <c r="T76" t="s">
        <v>4888</v>
      </c>
      <c r="U76" t="s">
        <v>5132</v>
      </c>
      <c r="V76" t="s">
        <v>5133</v>
      </c>
      <c r="W76" t="s">
        <v>5134</v>
      </c>
      <c r="X76" t="s">
        <v>43</v>
      </c>
      <c r="Y76" t="s">
        <v>5135</v>
      </c>
      <c r="Z76" t="s">
        <v>42</v>
      </c>
      <c r="AB76" t="str">
        <f>CONCATENATE(Table6[[#This Row],[Capacitance]],Table6[[#This Row],[Stock]])</f>
        <v>100ÂµF</v>
      </c>
    </row>
    <row r="77" spans="1:28">
      <c r="A77" t="s">
        <v>4972</v>
      </c>
      <c r="B77" t="s">
        <v>5077</v>
      </c>
      <c r="C77" t="s">
        <v>5712</v>
      </c>
      <c r="D77" t="s">
        <v>5713</v>
      </c>
      <c r="E77" t="s">
        <v>4882</v>
      </c>
      <c r="F77" t="s">
        <v>5606</v>
      </c>
      <c r="G77">
        <v>2784</v>
      </c>
      <c r="H77">
        <v>0</v>
      </c>
      <c r="I77">
        <v>1.35</v>
      </c>
      <c r="J77">
        <v>0</v>
      </c>
      <c r="K77">
        <v>1</v>
      </c>
      <c r="L77" t="s">
        <v>34</v>
      </c>
      <c r="M77" t="s">
        <v>4884</v>
      </c>
      <c r="N77" t="s">
        <v>6771</v>
      </c>
      <c r="O77" t="s">
        <v>37</v>
      </c>
      <c r="P77" t="s">
        <v>53</v>
      </c>
      <c r="Q77" t="s">
        <v>5146</v>
      </c>
      <c r="R77" t="s">
        <v>4887</v>
      </c>
      <c r="S77" t="s">
        <v>41</v>
      </c>
      <c r="T77" t="s">
        <v>4888</v>
      </c>
      <c r="U77" t="s">
        <v>5081</v>
      </c>
      <c r="V77" t="s">
        <v>5082</v>
      </c>
      <c r="W77" t="s">
        <v>5083</v>
      </c>
      <c r="X77" t="s">
        <v>43</v>
      </c>
      <c r="Y77" t="s">
        <v>5084</v>
      </c>
      <c r="Z77" t="s">
        <v>42</v>
      </c>
      <c r="AB77" t="str">
        <f>CONCATENATE(Table6[[#This Row],[Capacitance]],Table6[[#This Row],[Stock]])</f>
        <v>100ÂuF</v>
      </c>
    </row>
    <row r="78" spans="1:28">
      <c r="A78" t="s">
        <v>4972</v>
      </c>
      <c r="B78" t="s">
        <v>5127</v>
      </c>
      <c r="C78" t="s">
        <v>6033</v>
      </c>
      <c r="D78" t="s">
        <v>6034</v>
      </c>
      <c r="E78" t="s">
        <v>4882</v>
      </c>
      <c r="F78" t="s">
        <v>6035</v>
      </c>
      <c r="G78">
        <v>5377</v>
      </c>
      <c r="H78">
        <v>0</v>
      </c>
      <c r="I78">
        <v>1.95</v>
      </c>
      <c r="J78">
        <v>0</v>
      </c>
      <c r="K78">
        <v>1</v>
      </c>
      <c r="L78" t="s">
        <v>34</v>
      </c>
      <c r="M78" t="s">
        <v>4884</v>
      </c>
      <c r="N78" t="s">
        <v>6771</v>
      </c>
      <c r="O78" t="s">
        <v>37</v>
      </c>
      <c r="P78" t="s">
        <v>53</v>
      </c>
      <c r="Q78" t="s">
        <v>5174</v>
      </c>
      <c r="R78" t="s">
        <v>4887</v>
      </c>
      <c r="S78" t="s">
        <v>41</v>
      </c>
      <c r="T78" t="s">
        <v>4888</v>
      </c>
      <c r="U78" t="s">
        <v>5132</v>
      </c>
      <c r="V78" t="s">
        <v>5133</v>
      </c>
      <c r="W78" t="s">
        <v>5134</v>
      </c>
      <c r="X78" t="s">
        <v>43</v>
      </c>
      <c r="Y78" t="s">
        <v>5135</v>
      </c>
      <c r="Z78" t="s">
        <v>42</v>
      </c>
      <c r="AB78" t="str">
        <f>CONCATENATE(Table6[[#This Row],[Capacitance]],Table6[[#This Row],[Stock]])</f>
        <v>100ÂuF</v>
      </c>
    </row>
    <row r="79" spans="1:28">
      <c r="A79" t="s">
        <v>4972</v>
      </c>
      <c r="B79" t="s">
        <v>4973</v>
      </c>
      <c r="C79" t="s">
        <v>5600</v>
      </c>
      <c r="D79" t="s">
        <v>5601</v>
      </c>
      <c r="E79" t="s">
        <v>4882</v>
      </c>
      <c r="F79" t="s">
        <v>5602</v>
      </c>
      <c r="G79">
        <v>5626</v>
      </c>
      <c r="H79">
        <v>0</v>
      </c>
      <c r="I79">
        <v>0.94</v>
      </c>
      <c r="J79">
        <v>0</v>
      </c>
      <c r="K79">
        <v>1</v>
      </c>
      <c r="L79" t="s">
        <v>34</v>
      </c>
      <c r="M79" t="s">
        <v>4884</v>
      </c>
      <c r="N79" t="s">
        <v>6771</v>
      </c>
      <c r="O79" t="s">
        <v>37</v>
      </c>
      <c r="P79" t="s">
        <v>590</v>
      </c>
      <c r="Q79" t="s">
        <v>5110</v>
      </c>
      <c r="R79" t="s">
        <v>4887</v>
      </c>
      <c r="S79" t="s">
        <v>41</v>
      </c>
      <c r="T79" t="s">
        <v>4888</v>
      </c>
      <c r="U79" t="s">
        <v>4978</v>
      </c>
      <c r="V79" t="s">
        <v>4979</v>
      </c>
      <c r="W79" t="s">
        <v>4980</v>
      </c>
      <c r="X79" t="s">
        <v>43</v>
      </c>
      <c r="Y79" t="s">
        <v>4981</v>
      </c>
      <c r="Z79" t="s">
        <v>42</v>
      </c>
      <c r="AB79" t="str">
        <f>CONCATENATE(Table6[[#This Row],[Capacitance]],Table6[[#This Row],[Stock]])</f>
        <v>100ÂuF</v>
      </c>
    </row>
    <row r="80" spans="1:28">
      <c r="A80" t="s">
        <v>4972</v>
      </c>
      <c r="B80" t="s">
        <v>4989</v>
      </c>
      <c r="C80" t="s">
        <v>5662</v>
      </c>
      <c r="D80" t="s">
        <v>5663</v>
      </c>
      <c r="E80" t="s">
        <v>4882</v>
      </c>
      <c r="F80" t="s">
        <v>5664</v>
      </c>
      <c r="G80">
        <v>23833</v>
      </c>
      <c r="H80">
        <v>0</v>
      </c>
      <c r="I80">
        <v>1.29</v>
      </c>
      <c r="J80">
        <v>0</v>
      </c>
      <c r="K80">
        <v>1</v>
      </c>
      <c r="L80" t="s">
        <v>34</v>
      </c>
      <c r="M80" t="s">
        <v>4884</v>
      </c>
      <c r="N80" t="s">
        <v>6771</v>
      </c>
      <c r="O80" t="s">
        <v>37</v>
      </c>
      <c r="P80" t="s">
        <v>590</v>
      </c>
      <c r="Q80" t="s">
        <v>5146</v>
      </c>
      <c r="R80" t="s">
        <v>4887</v>
      </c>
      <c r="S80" t="s">
        <v>41</v>
      </c>
      <c r="T80" t="s">
        <v>4888</v>
      </c>
      <c r="U80" t="s">
        <v>4993</v>
      </c>
      <c r="V80" t="s">
        <v>4994</v>
      </c>
      <c r="W80" t="s">
        <v>4995</v>
      </c>
      <c r="X80" t="s">
        <v>43</v>
      </c>
      <c r="Y80" t="s">
        <v>4996</v>
      </c>
      <c r="Z80" t="s">
        <v>42</v>
      </c>
      <c r="AB80" t="str">
        <f>CONCATENATE(Table6[[#This Row],[Capacitance]],Table6[[#This Row],[Stock]])</f>
        <v>100ÂuF</v>
      </c>
    </row>
    <row r="81" spans="1:28">
      <c r="A81" t="s">
        <v>4972</v>
      </c>
      <c r="B81" t="s">
        <v>4973</v>
      </c>
      <c r="C81" t="s">
        <v>6170</v>
      </c>
      <c r="D81" t="s">
        <v>6171</v>
      </c>
      <c r="E81" t="s">
        <v>4882</v>
      </c>
      <c r="F81" t="s">
        <v>6172</v>
      </c>
      <c r="G81">
        <v>1077</v>
      </c>
      <c r="H81">
        <v>0</v>
      </c>
      <c r="I81">
        <v>0.94</v>
      </c>
      <c r="J81">
        <v>0</v>
      </c>
      <c r="K81">
        <v>1</v>
      </c>
      <c r="L81" t="s">
        <v>34</v>
      </c>
      <c r="M81" t="s">
        <v>4884</v>
      </c>
      <c r="N81" t="s">
        <v>6771</v>
      </c>
      <c r="O81" t="s">
        <v>37</v>
      </c>
      <c r="P81" t="s">
        <v>590</v>
      </c>
      <c r="Q81" t="s">
        <v>5110</v>
      </c>
      <c r="R81" t="s">
        <v>4887</v>
      </c>
      <c r="S81" t="s">
        <v>41</v>
      </c>
      <c r="T81" t="s">
        <v>4888</v>
      </c>
      <c r="U81" t="s">
        <v>4978</v>
      </c>
      <c r="V81" t="s">
        <v>4979</v>
      </c>
      <c r="W81" t="s">
        <v>4980</v>
      </c>
      <c r="X81" t="s">
        <v>43</v>
      </c>
      <c r="Y81" t="s">
        <v>4981</v>
      </c>
      <c r="Z81" t="s">
        <v>42</v>
      </c>
      <c r="AB81" t="str">
        <f>CONCATENATE(Table6[[#This Row],[Capacitance]],Table6[[#This Row],[Stock]])</f>
        <v>100ÂuF</v>
      </c>
    </row>
    <row r="82" spans="1:28">
      <c r="A82" t="s">
        <v>5319</v>
      </c>
      <c r="B82" t="s">
        <v>5341</v>
      </c>
      <c r="C82" t="s">
        <v>5342</v>
      </c>
      <c r="D82" t="s">
        <v>5343</v>
      </c>
      <c r="E82" t="s">
        <v>4882</v>
      </c>
      <c r="F82" t="s">
        <v>5344</v>
      </c>
      <c r="G82">
        <v>4529</v>
      </c>
      <c r="H82">
        <v>0</v>
      </c>
      <c r="I82">
        <v>4</v>
      </c>
      <c r="J82">
        <v>0</v>
      </c>
      <c r="K82">
        <v>1</v>
      </c>
      <c r="L82" t="s">
        <v>34</v>
      </c>
      <c r="M82" t="s">
        <v>4913</v>
      </c>
      <c r="N82" t="s">
        <v>1106</v>
      </c>
      <c r="O82" t="s">
        <v>52</v>
      </c>
      <c r="P82" t="s">
        <v>53</v>
      </c>
      <c r="Q82" t="s">
        <v>5003</v>
      </c>
      <c r="R82" t="s">
        <v>4887</v>
      </c>
      <c r="S82" t="s">
        <v>41</v>
      </c>
      <c r="T82" t="s">
        <v>4888</v>
      </c>
      <c r="U82" t="s">
        <v>4993</v>
      </c>
      <c r="V82" t="s">
        <v>4994</v>
      </c>
      <c r="W82" t="s">
        <v>4890</v>
      </c>
      <c r="X82" t="s">
        <v>43</v>
      </c>
      <c r="Y82" t="s">
        <v>5345</v>
      </c>
      <c r="Z82" t="s">
        <v>42</v>
      </c>
      <c r="AB82" t="str">
        <f>CONCATENATE(Table6[[#This Row],[Capacitance]],Table6[[#This Row],[Stock]])</f>
        <v>100ÂµF</v>
      </c>
    </row>
    <row r="83" spans="1:28">
      <c r="A83" t="s">
        <v>4910</v>
      </c>
      <c r="B83" t="s">
        <v>4973</v>
      </c>
      <c r="C83" t="s">
        <v>5349</v>
      </c>
      <c r="D83" t="s">
        <v>5350</v>
      </c>
      <c r="E83" t="s">
        <v>4882</v>
      </c>
      <c r="F83" t="s">
        <v>5351</v>
      </c>
      <c r="G83">
        <v>2748</v>
      </c>
      <c r="H83">
        <v>0</v>
      </c>
      <c r="I83">
        <v>3.96</v>
      </c>
      <c r="J83">
        <v>0</v>
      </c>
      <c r="K83">
        <v>1</v>
      </c>
      <c r="L83" t="s">
        <v>34</v>
      </c>
      <c r="M83" t="s">
        <v>4913</v>
      </c>
      <c r="N83" t="s">
        <v>1106</v>
      </c>
      <c r="O83" t="s">
        <v>52</v>
      </c>
      <c r="P83" t="s">
        <v>53</v>
      </c>
      <c r="Q83" t="s">
        <v>5003</v>
      </c>
      <c r="R83" t="s">
        <v>4887</v>
      </c>
      <c r="S83" t="s">
        <v>41</v>
      </c>
      <c r="T83" t="s">
        <v>4888</v>
      </c>
      <c r="U83" t="s">
        <v>4978</v>
      </c>
      <c r="V83" t="s">
        <v>4979</v>
      </c>
      <c r="W83" t="s">
        <v>4980</v>
      </c>
      <c r="X83" t="s">
        <v>43</v>
      </c>
      <c r="Y83" t="s">
        <v>4981</v>
      </c>
      <c r="Z83" t="s">
        <v>42</v>
      </c>
      <c r="AB83" t="str">
        <f>CONCATENATE(Table6[[#This Row],[Capacitance]],Table6[[#This Row],[Stock]])</f>
        <v>100ÂµF</v>
      </c>
    </row>
    <row r="84" spans="1:28">
      <c r="A84" t="s">
        <v>4972</v>
      </c>
      <c r="B84" t="s">
        <v>5127</v>
      </c>
      <c r="C84" t="s">
        <v>5363</v>
      </c>
      <c r="D84" t="s">
        <v>5364</v>
      </c>
      <c r="E84" t="s">
        <v>4882</v>
      </c>
      <c r="F84" t="s">
        <v>5365</v>
      </c>
      <c r="G84">
        <v>10920</v>
      </c>
      <c r="H84">
        <v>0</v>
      </c>
      <c r="I84">
        <v>4.95</v>
      </c>
      <c r="J84">
        <v>0</v>
      </c>
      <c r="K84">
        <v>1</v>
      </c>
      <c r="L84" t="s">
        <v>34</v>
      </c>
      <c r="M84" t="s">
        <v>4884</v>
      </c>
      <c r="N84" t="s">
        <v>1106</v>
      </c>
      <c r="O84" t="s">
        <v>52</v>
      </c>
      <c r="P84" t="s">
        <v>83</v>
      </c>
      <c r="Q84" t="s">
        <v>5266</v>
      </c>
      <c r="R84" t="s">
        <v>4887</v>
      </c>
      <c r="S84" t="s">
        <v>41</v>
      </c>
      <c r="T84" t="s">
        <v>4888</v>
      </c>
      <c r="U84" t="s">
        <v>5132</v>
      </c>
      <c r="V84" t="s">
        <v>5133</v>
      </c>
      <c r="W84" t="s">
        <v>5259</v>
      </c>
      <c r="X84" t="s">
        <v>43</v>
      </c>
      <c r="Y84" t="s">
        <v>5260</v>
      </c>
      <c r="Z84" t="s">
        <v>42</v>
      </c>
      <c r="AB84" t="str">
        <f>CONCATENATE(Table6[[#This Row],[Capacitance]],Table6[[#This Row],[Stock]])</f>
        <v>100ÂµF</v>
      </c>
    </row>
    <row r="85" spans="1:28">
      <c r="A85" t="s">
        <v>4972</v>
      </c>
      <c r="B85" t="s">
        <v>5366</v>
      </c>
      <c r="C85" t="s">
        <v>5367</v>
      </c>
      <c r="D85" t="s">
        <v>5368</v>
      </c>
      <c r="E85" t="s">
        <v>4882</v>
      </c>
      <c r="F85" t="s">
        <v>5369</v>
      </c>
      <c r="G85">
        <v>6789</v>
      </c>
      <c r="H85">
        <v>0</v>
      </c>
      <c r="I85">
        <v>5.0999999999999996</v>
      </c>
      <c r="J85">
        <v>0</v>
      </c>
      <c r="K85">
        <v>1</v>
      </c>
      <c r="L85" t="s">
        <v>34</v>
      </c>
      <c r="M85" t="s">
        <v>4884</v>
      </c>
      <c r="N85" t="s">
        <v>1106</v>
      </c>
      <c r="O85" t="s">
        <v>52</v>
      </c>
      <c r="P85" t="s">
        <v>83</v>
      </c>
      <c r="Q85" t="s">
        <v>5295</v>
      </c>
      <c r="R85" t="s">
        <v>4887</v>
      </c>
      <c r="S85" t="s">
        <v>41</v>
      </c>
      <c r="T85" t="s">
        <v>4888</v>
      </c>
      <c r="U85" t="s">
        <v>5370</v>
      </c>
      <c r="V85" t="s">
        <v>5371</v>
      </c>
      <c r="W85" t="s">
        <v>5372</v>
      </c>
      <c r="X85" t="s">
        <v>43</v>
      </c>
      <c r="Y85" t="s">
        <v>5373</v>
      </c>
      <c r="Z85" t="s">
        <v>42</v>
      </c>
      <c r="AB85" t="str">
        <f>CONCATENATE(Table6[[#This Row],[Capacitance]],Table6[[#This Row],[Stock]])</f>
        <v>100ÂµF</v>
      </c>
    </row>
    <row r="86" spans="1:28">
      <c r="A86" t="s">
        <v>4972</v>
      </c>
      <c r="B86" t="s">
        <v>5366</v>
      </c>
      <c r="C86" t="s">
        <v>5384</v>
      </c>
      <c r="D86" t="s">
        <v>5385</v>
      </c>
      <c r="E86" t="s">
        <v>4882</v>
      </c>
      <c r="F86" t="s">
        <v>5386</v>
      </c>
      <c r="G86">
        <v>32693</v>
      </c>
      <c r="H86">
        <v>0</v>
      </c>
      <c r="I86">
        <v>6.03</v>
      </c>
      <c r="J86">
        <v>0</v>
      </c>
      <c r="K86">
        <v>1</v>
      </c>
      <c r="L86" t="s">
        <v>34</v>
      </c>
      <c r="M86" t="s">
        <v>4884</v>
      </c>
      <c r="N86" t="s">
        <v>6771</v>
      </c>
      <c r="O86" t="s">
        <v>37</v>
      </c>
      <c r="P86" t="s">
        <v>83</v>
      </c>
      <c r="Q86" t="s">
        <v>5295</v>
      </c>
      <c r="R86" t="s">
        <v>4887</v>
      </c>
      <c r="S86" t="s">
        <v>41</v>
      </c>
      <c r="T86" t="s">
        <v>4888</v>
      </c>
      <c r="U86" t="s">
        <v>5370</v>
      </c>
      <c r="V86" t="s">
        <v>5371</v>
      </c>
      <c r="W86" t="s">
        <v>5372</v>
      </c>
      <c r="X86" t="s">
        <v>43</v>
      </c>
      <c r="Y86" t="s">
        <v>5373</v>
      </c>
      <c r="Z86" t="s">
        <v>42</v>
      </c>
      <c r="AB86" t="str">
        <f>CONCATENATE(Table6[[#This Row],[Capacitance]],Table6[[#This Row],[Stock]])</f>
        <v>100ÂuF</v>
      </c>
    </row>
    <row r="87" spans="1:28">
      <c r="A87" t="s">
        <v>4972</v>
      </c>
      <c r="B87" t="s">
        <v>5127</v>
      </c>
      <c r="C87" t="s">
        <v>5275</v>
      </c>
      <c r="D87" t="s">
        <v>5276</v>
      </c>
      <c r="E87" t="s">
        <v>4882</v>
      </c>
      <c r="F87" t="s">
        <v>5277</v>
      </c>
      <c r="G87">
        <v>5835</v>
      </c>
      <c r="H87">
        <v>0</v>
      </c>
      <c r="I87">
        <v>2.67</v>
      </c>
      <c r="J87">
        <v>0</v>
      </c>
      <c r="K87">
        <v>1</v>
      </c>
      <c r="L87" t="s">
        <v>34</v>
      </c>
      <c r="M87" t="s">
        <v>4884</v>
      </c>
      <c r="N87" t="s">
        <v>6771</v>
      </c>
      <c r="O87" t="s">
        <v>37</v>
      </c>
      <c r="P87" t="s">
        <v>769</v>
      </c>
      <c r="Q87" t="s">
        <v>5157</v>
      </c>
      <c r="R87" t="s">
        <v>4887</v>
      </c>
      <c r="S87" t="s">
        <v>41</v>
      </c>
      <c r="T87" t="s">
        <v>4888</v>
      </c>
      <c r="U87" t="s">
        <v>5132</v>
      </c>
      <c r="V87" t="s">
        <v>5133</v>
      </c>
      <c r="W87" t="s">
        <v>5134</v>
      </c>
      <c r="X87" t="s">
        <v>43</v>
      </c>
      <c r="Y87" t="s">
        <v>5135</v>
      </c>
      <c r="Z87" t="s">
        <v>42</v>
      </c>
      <c r="AB87" t="str">
        <f>CONCATENATE(Table6[[#This Row],[Capacitance]],Table6[[#This Row],[Stock]])</f>
        <v>100ÂuF</v>
      </c>
    </row>
    <row r="88" spans="1:28">
      <c r="A88" t="s">
        <v>4972</v>
      </c>
      <c r="B88" t="s">
        <v>5127</v>
      </c>
      <c r="C88" t="s">
        <v>5293</v>
      </c>
      <c r="D88" t="s">
        <v>5294</v>
      </c>
      <c r="E88" t="s">
        <v>4882</v>
      </c>
      <c r="F88" t="s">
        <v>5277</v>
      </c>
      <c r="G88">
        <v>3270</v>
      </c>
      <c r="H88">
        <v>0</v>
      </c>
      <c r="I88">
        <v>2.52</v>
      </c>
      <c r="J88">
        <v>0</v>
      </c>
      <c r="K88">
        <v>1</v>
      </c>
      <c r="L88" t="s">
        <v>34</v>
      </c>
      <c r="M88" t="s">
        <v>4884</v>
      </c>
      <c r="N88" t="s">
        <v>6771</v>
      </c>
      <c r="O88" t="s">
        <v>37</v>
      </c>
      <c r="P88" t="s">
        <v>769</v>
      </c>
      <c r="Q88" t="s">
        <v>5295</v>
      </c>
      <c r="R88" t="s">
        <v>4887</v>
      </c>
      <c r="S88" t="s">
        <v>41</v>
      </c>
      <c r="T88" t="s">
        <v>4888</v>
      </c>
      <c r="U88" t="s">
        <v>5132</v>
      </c>
      <c r="V88" t="s">
        <v>5133</v>
      </c>
      <c r="W88" t="s">
        <v>5259</v>
      </c>
      <c r="X88" t="s">
        <v>43</v>
      </c>
      <c r="Y88" t="s">
        <v>5260</v>
      </c>
      <c r="Z88" t="s">
        <v>42</v>
      </c>
      <c r="AB88" t="str">
        <f>CONCATENATE(Table6[[#This Row],[Capacitance]],Table6[[#This Row],[Stock]])</f>
        <v>100ÂuF</v>
      </c>
    </row>
    <row r="89" spans="1:28">
      <c r="A89" t="s">
        <v>4972</v>
      </c>
      <c r="B89" t="s">
        <v>5077</v>
      </c>
      <c r="C89" t="s">
        <v>5231</v>
      </c>
      <c r="D89" t="s">
        <v>5232</v>
      </c>
      <c r="E89" t="s">
        <v>4882</v>
      </c>
      <c r="F89" t="s">
        <v>5233</v>
      </c>
      <c r="G89">
        <v>5504</v>
      </c>
      <c r="H89">
        <v>0</v>
      </c>
      <c r="I89">
        <v>2.25</v>
      </c>
      <c r="J89">
        <v>0</v>
      </c>
      <c r="K89">
        <v>1</v>
      </c>
      <c r="L89" t="s">
        <v>34</v>
      </c>
      <c r="M89" t="s">
        <v>4884</v>
      </c>
      <c r="N89" t="s">
        <v>6771</v>
      </c>
      <c r="O89" t="s">
        <v>37</v>
      </c>
      <c r="P89" t="s">
        <v>78</v>
      </c>
      <c r="Q89" t="s">
        <v>5003</v>
      </c>
      <c r="R89" t="s">
        <v>4887</v>
      </c>
      <c r="S89" t="s">
        <v>41</v>
      </c>
      <c r="T89" t="s">
        <v>4888</v>
      </c>
      <c r="U89" t="s">
        <v>5081</v>
      </c>
      <c r="V89" t="s">
        <v>5082</v>
      </c>
      <c r="W89" t="s">
        <v>5083</v>
      </c>
      <c r="X89" t="s">
        <v>43</v>
      </c>
      <c r="Y89" t="s">
        <v>5084</v>
      </c>
      <c r="Z89" t="s">
        <v>42</v>
      </c>
      <c r="AB89" t="str">
        <f>CONCATENATE(Table6[[#This Row],[Capacitance]],Table6[[#This Row],[Stock]])</f>
        <v>100ÂuF</v>
      </c>
    </row>
    <row r="90" spans="1:28">
      <c r="A90" t="s">
        <v>4972</v>
      </c>
      <c r="B90" t="s">
        <v>4989</v>
      </c>
      <c r="C90" t="s">
        <v>5677</v>
      </c>
      <c r="D90" t="s">
        <v>5678</v>
      </c>
      <c r="E90" t="s">
        <v>4882</v>
      </c>
      <c r="F90" t="s">
        <v>5344</v>
      </c>
      <c r="G90">
        <v>4050</v>
      </c>
      <c r="H90">
        <v>0</v>
      </c>
      <c r="I90">
        <v>1.25</v>
      </c>
      <c r="J90">
        <v>0</v>
      </c>
      <c r="K90">
        <v>1</v>
      </c>
      <c r="L90" t="s">
        <v>34</v>
      </c>
      <c r="M90" t="s">
        <v>4884</v>
      </c>
      <c r="N90" t="s">
        <v>6771</v>
      </c>
      <c r="O90" t="s">
        <v>52</v>
      </c>
      <c r="P90" t="s">
        <v>53</v>
      </c>
      <c r="Q90" t="s">
        <v>5153</v>
      </c>
      <c r="R90" t="s">
        <v>4887</v>
      </c>
      <c r="S90" t="s">
        <v>41</v>
      </c>
      <c r="T90" t="s">
        <v>4888</v>
      </c>
      <c r="U90" t="s">
        <v>4993</v>
      </c>
      <c r="V90" t="s">
        <v>4994</v>
      </c>
      <c r="W90" t="s">
        <v>4995</v>
      </c>
      <c r="X90" t="s">
        <v>43</v>
      </c>
      <c r="Y90" t="s">
        <v>4996</v>
      </c>
      <c r="Z90" t="s">
        <v>42</v>
      </c>
      <c r="AB90" t="str">
        <f>CONCATENATE(Table6[[#This Row],[Capacitance]],Table6[[#This Row],[Stock]])</f>
        <v>100ÂuF</v>
      </c>
    </row>
    <row r="91" spans="1:28">
      <c r="A91" t="s">
        <v>4972</v>
      </c>
      <c r="B91" t="s">
        <v>5077</v>
      </c>
      <c r="C91" t="s">
        <v>5709</v>
      </c>
      <c r="D91" t="s">
        <v>5710</v>
      </c>
      <c r="E91" t="s">
        <v>4882</v>
      </c>
      <c r="F91" t="s">
        <v>5711</v>
      </c>
      <c r="G91">
        <v>4966</v>
      </c>
      <c r="H91">
        <v>0</v>
      </c>
      <c r="I91">
        <v>1.25</v>
      </c>
      <c r="J91">
        <v>0</v>
      </c>
      <c r="K91">
        <v>1</v>
      </c>
      <c r="L91" t="s">
        <v>34</v>
      </c>
      <c r="M91" t="s">
        <v>4884</v>
      </c>
      <c r="N91" t="s">
        <v>6771</v>
      </c>
      <c r="O91" t="s">
        <v>52</v>
      </c>
      <c r="P91" t="s">
        <v>64</v>
      </c>
      <c r="Q91" t="s">
        <v>5103</v>
      </c>
      <c r="R91" t="s">
        <v>4887</v>
      </c>
      <c r="S91" t="s">
        <v>41</v>
      </c>
      <c r="T91" t="s">
        <v>4888</v>
      </c>
      <c r="U91" t="s">
        <v>5081</v>
      </c>
      <c r="V91" t="s">
        <v>5082</v>
      </c>
      <c r="W91" t="s">
        <v>5083</v>
      </c>
      <c r="X91" t="s">
        <v>43</v>
      </c>
      <c r="Y91" t="s">
        <v>5084</v>
      </c>
      <c r="Z91" t="s">
        <v>42</v>
      </c>
      <c r="AB91" t="str">
        <f>CONCATENATE(Table6[[#This Row],[Capacitance]],Table6[[#This Row],[Stock]])</f>
        <v>100ÂuF</v>
      </c>
    </row>
    <row r="92" spans="1:28">
      <c r="A92" t="s">
        <v>4972</v>
      </c>
      <c r="B92" t="s">
        <v>5127</v>
      </c>
      <c r="C92" t="s">
        <v>5234</v>
      </c>
      <c r="D92" t="s">
        <v>5235</v>
      </c>
      <c r="E92" t="s">
        <v>4882</v>
      </c>
      <c r="F92" t="s">
        <v>5236</v>
      </c>
      <c r="G92">
        <v>10934</v>
      </c>
      <c r="H92">
        <v>0</v>
      </c>
      <c r="I92">
        <v>2.25</v>
      </c>
      <c r="J92">
        <v>0</v>
      </c>
      <c r="K92">
        <v>1</v>
      </c>
      <c r="L92" t="s">
        <v>34</v>
      </c>
      <c r="M92" t="s">
        <v>4884</v>
      </c>
      <c r="N92" t="s">
        <v>6771</v>
      </c>
      <c r="O92" t="s">
        <v>37</v>
      </c>
      <c r="P92" t="s">
        <v>78</v>
      </c>
      <c r="Q92" t="s">
        <v>5174</v>
      </c>
      <c r="R92" t="s">
        <v>4887</v>
      </c>
      <c r="S92" t="s">
        <v>41</v>
      </c>
      <c r="T92" t="s">
        <v>4888</v>
      </c>
      <c r="U92" t="s">
        <v>5132</v>
      </c>
      <c r="V92" t="s">
        <v>5133</v>
      </c>
      <c r="W92" t="s">
        <v>5134</v>
      </c>
      <c r="X92" t="s">
        <v>43</v>
      </c>
      <c r="Y92" t="s">
        <v>5135</v>
      </c>
      <c r="Z92" t="s">
        <v>42</v>
      </c>
      <c r="AB92" t="str">
        <f>CONCATENATE(Table6[[#This Row],[Capacitance]],Table6[[#This Row],[Stock]])</f>
        <v>100ÂuF</v>
      </c>
    </row>
    <row r="93" spans="1:28">
      <c r="A93" t="s">
        <v>4972</v>
      </c>
      <c r="B93" t="s">
        <v>5127</v>
      </c>
      <c r="C93" t="s">
        <v>5758</v>
      </c>
      <c r="D93" t="s">
        <v>5759</v>
      </c>
      <c r="E93" t="s">
        <v>4882</v>
      </c>
      <c r="F93" t="s">
        <v>5236</v>
      </c>
      <c r="G93">
        <v>2856</v>
      </c>
      <c r="H93">
        <v>0</v>
      </c>
      <c r="I93">
        <v>1.95</v>
      </c>
      <c r="J93">
        <v>0</v>
      </c>
      <c r="K93">
        <v>1</v>
      </c>
      <c r="L93" t="s">
        <v>34</v>
      </c>
      <c r="M93" t="s">
        <v>4884</v>
      </c>
      <c r="N93" t="s">
        <v>6771</v>
      </c>
      <c r="O93" t="s">
        <v>37</v>
      </c>
      <c r="P93" t="s">
        <v>78</v>
      </c>
      <c r="Q93" t="s">
        <v>5146</v>
      </c>
      <c r="R93" t="s">
        <v>4887</v>
      </c>
      <c r="S93" t="s">
        <v>41</v>
      </c>
      <c r="T93" t="s">
        <v>4888</v>
      </c>
      <c r="U93" t="s">
        <v>5132</v>
      </c>
      <c r="V93" t="s">
        <v>5133</v>
      </c>
      <c r="W93" t="s">
        <v>5259</v>
      </c>
      <c r="X93" t="s">
        <v>43</v>
      </c>
      <c r="Y93" t="s">
        <v>5260</v>
      </c>
      <c r="Z93" t="s">
        <v>42</v>
      </c>
      <c r="AB93" t="str">
        <f>CONCATENATE(Table6[[#This Row],[Capacitance]],Table6[[#This Row],[Stock]])</f>
        <v>100ÂuF</v>
      </c>
    </row>
    <row r="94" spans="1:28">
      <c r="A94" t="s">
        <v>4972</v>
      </c>
      <c r="B94" t="s">
        <v>5127</v>
      </c>
      <c r="C94" t="s">
        <v>5750</v>
      </c>
      <c r="D94" t="s">
        <v>5751</v>
      </c>
      <c r="E94" t="s">
        <v>4882</v>
      </c>
      <c r="F94" t="s">
        <v>5173</v>
      </c>
      <c r="G94">
        <v>21595</v>
      </c>
      <c r="H94">
        <v>0</v>
      </c>
      <c r="I94">
        <v>1.77</v>
      </c>
      <c r="J94">
        <v>0</v>
      </c>
      <c r="K94">
        <v>1</v>
      </c>
      <c r="L94" t="s">
        <v>34</v>
      </c>
      <c r="M94" t="s">
        <v>4884</v>
      </c>
      <c r="N94" t="s">
        <v>1106</v>
      </c>
      <c r="O94" t="s">
        <v>52</v>
      </c>
      <c r="P94" t="s">
        <v>78</v>
      </c>
      <c r="Q94" t="s">
        <v>5146</v>
      </c>
      <c r="R94" t="s">
        <v>4887</v>
      </c>
      <c r="S94" t="s">
        <v>41</v>
      </c>
      <c r="T94" t="s">
        <v>4888</v>
      </c>
      <c r="U94" t="s">
        <v>5132</v>
      </c>
      <c r="V94" t="s">
        <v>5133</v>
      </c>
      <c r="W94" t="s">
        <v>5259</v>
      </c>
      <c r="X94" t="s">
        <v>43</v>
      </c>
      <c r="Y94" t="s">
        <v>5260</v>
      </c>
      <c r="Z94" t="s">
        <v>42</v>
      </c>
      <c r="AB94" t="str">
        <f>CONCATENATE(Table6[[#This Row],[Capacitance]],Table6[[#This Row],[Stock]])</f>
        <v>100ÂµF</v>
      </c>
    </row>
    <row r="95" spans="1:28">
      <c r="A95" t="s">
        <v>4972</v>
      </c>
      <c r="B95" t="s">
        <v>5127</v>
      </c>
      <c r="C95" t="s">
        <v>6305</v>
      </c>
      <c r="D95" t="s">
        <v>6306</v>
      </c>
      <c r="E95" t="s">
        <v>4882</v>
      </c>
      <c r="F95" t="s">
        <v>5236</v>
      </c>
      <c r="G95">
        <v>2485</v>
      </c>
      <c r="H95">
        <v>0</v>
      </c>
      <c r="I95">
        <v>2.25</v>
      </c>
      <c r="J95">
        <v>0</v>
      </c>
      <c r="K95">
        <v>1</v>
      </c>
      <c r="L95" t="s">
        <v>34</v>
      </c>
      <c r="M95" t="s">
        <v>4884</v>
      </c>
      <c r="N95" t="s">
        <v>6771</v>
      </c>
      <c r="O95" t="s">
        <v>37</v>
      </c>
      <c r="P95" t="s">
        <v>78</v>
      </c>
      <c r="Q95" t="s">
        <v>5174</v>
      </c>
      <c r="R95" t="s">
        <v>4887</v>
      </c>
      <c r="S95" t="s">
        <v>41</v>
      </c>
      <c r="T95" t="s">
        <v>4888</v>
      </c>
      <c r="U95" t="s">
        <v>5132</v>
      </c>
      <c r="V95" t="s">
        <v>5133</v>
      </c>
      <c r="W95" t="s">
        <v>5134</v>
      </c>
      <c r="X95" t="s">
        <v>43</v>
      </c>
      <c r="Y95" t="s">
        <v>5135</v>
      </c>
      <c r="Z95" t="s">
        <v>42</v>
      </c>
      <c r="AB95" t="str">
        <f>CONCATENATE(Table6[[#This Row],[Capacitance]],Table6[[#This Row],[Stock]])</f>
        <v>100ÂuF</v>
      </c>
    </row>
    <row r="96" spans="1:28">
      <c r="A96" t="s">
        <v>4972</v>
      </c>
      <c r="B96" t="s">
        <v>5127</v>
      </c>
      <c r="C96" t="s">
        <v>5789</v>
      </c>
      <c r="D96" t="s">
        <v>5790</v>
      </c>
      <c r="E96" t="s">
        <v>4882</v>
      </c>
      <c r="F96" t="s">
        <v>5791</v>
      </c>
      <c r="G96">
        <v>52269</v>
      </c>
      <c r="H96">
        <v>0</v>
      </c>
      <c r="I96">
        <v>2.52</v>
      </c>
      <c r="J96">
        <v>0</v>
      </c>
      <c r="K96">
        <v>1</v>
      </c>
      <c r="L96" t="s">
        <v>34</v>
      </c>
      <c r="M96" t="s">
        <v>4884</v>
      </c>
      <c r="N96" t="s">
        <v>6771</v>
      </c>
      <c r="O96" t="s">
        <v>52</v>
      </c>
      <c r="P96" t="s">
        <v>769</v>
      </c>
      <c r="Q96" t="s">
        <v>5295</v>
      </c>
      <c r="R96" t="s">
        <v>4887</v>
      </c>
      <c r="S96" t="s">
        <v>41</v>
      </c>
      <c r="T96" t="s">
        <v>4888</v>
      </c>
      <c r="U96" t="s">
        <v>5132</v>
      </c>
      <c r="V96" t="s">
        <v>5133</v>
      </c>
      <c r="W96" t="s">
        <v>5259</v>
      </c>
      <c r="X96" t="s">
        <v>43</v>
      </c>
      <c r="Y96" t="s">
        <v>5260</v>
      </c>
      <c r="Z96" t="s">
        <v>42</v>
      </c>
      <c r="AB96" t="str">
        <f>CONCATENATE(Table6[[#This Row],[Capacitance]],Table6[[#This Row],[Stock]])</f>
        <v>100ÂuF</v>
      </c>
    </row>
    <row r="97" spans="1:28">
      <c r="A97" t="s">
        <v>4878</v>
      </c>
      <c r="B97" t="s">
        <v>5127</v>
      </c>
      <c r="C97" t="s">
        <v>6327</v>
      </c>
      <c r="D97" t="s">
        <v>6328</v>
      </c>
      <c r="E97" t="s">
        <v>4882</v>
      </c>
      <c r="F97" t="s">
        <v>5236</v>
      </c>
      <c r="G97">
        <v>1860</v>
      </c>
      <c r="H97">
        <v>0</v>
      </c>
      <c r="I97">
        <v>2.21</v>
      </c>
      <c r="J97">
        <v>0</v>
      </c>
      <c r="K97">
        <v>1</v>
      </c>
      <c r="L97" t="s">
        <v>34</v>
      </c>
      <c r="M97" t="s">
        <v>4884</v>
      </c>
      <c r="N97" t="s">
        <v>6771</v>
      </c>
      <c r="O97" t="s">
        <v>37</v>
      </c>
      <c r="P97" t="s">
        <v>78</v>
      </c>
      <c r="Q97" t="s">
        <v>5146</v>
      </c>
      <c r="R97" t="s">
        <v>4887</v>
      </c>
      <c r="S97" t="s">
        <v>41</v>
      </c>
      <c r="T97" t="s">
        <v>4888</v>
      </c>
      <c r="U97" t="s">
        <v>5132</v>
      </c>
      <c r="V97" t="s">
        <v>5133</v>
      </c>
      <c r="W97" t="s">
        <v>5207</v>
      </c>
      <c r="X97" t="s">
        <v>43</v>
      </c>
      <c r="Y97" t="s">
        <v>5208</v>
      </c>
      <c r="Z97" t="s">
        <v>42</v>
      </c>
      <c r="AB97" t="str">
        <f>CONCATENATE(Table6[[#This Row],[Capacitance]],Table6[[#This Row],[Stock]])</f>
        <v>100ÂuF</v>
      </c>
    </row>
    <row r="98" spans="1:28">
      <c r="A98" t="s">
        <v>4972</v>
      </c>
      <c r="B98" t="s">
        <v>5127</v>
      </c>
      <c r="C98" t="s">
        <v>6085</v>
      </c>
      <c r="D98" t="s">
        <v>6086</v>
      </c>
      <c r="E98" t="s">
        <v>4882</v>
      </c>
      <c r="F98" t="s">
        <v>6087</v>
      </c>
      <c r="G98">
        <v>1388</v>
      </c>
      <c r="H98">
        <v>0</v>
      </c>
      <c r="I98">
        <v>1.76</v>
      </c>
      <c r="J98">
        <v>0</v>
      </c>
      <c r="K98">
        <v>1</v>
      </c>
      <c r="L98" t="s">
        <v>34</v>
      </c>
      <c r="M98" t="s">
        <v>4884</v>
      </c>
      <c r="N98" t="s">
        <v>1106</v>
      </c>
      <c r="O98" t="s">
        <v>52</v>
      </c>
      <c r="P98" t="s">
        <v>64</v>
      </c>
      <c r="Q98" t="s">
        <v>5251</v>
      </c>
      <c r="R98" t="s">
        <v>4887</v>
      </c>
      <c r="S98" t="s">
        <v>41</v>
      </c>
      <c r="T98" t="s">
        <v>4888</v>
      </c>
      <c r="U98" t="s">
        <v>5132</v>
      </c>
      <c r="V98" t="s">
        <v>5133</v>
      </c>
      <c r="W98" t="s">
        <v>5134</v>
      </c>
      <c r="X98" t="s">
        <v>43</v>
      </c>
      <c r="Y98" t="s">
        <v>5135</v>
      </c>
      <c r="Z98" t="s">
        <v>42</v>
      </c>
      <c r="AB98" t="str">
        <f>CONCATENATE(Table6[[#This Row],[Capacitance]],Table6[[#This Row],[Stock]])</f>
        <v>100ÂµF</v>
      </c>
    </row>
    <row r="99" spans="1:28">
      <c r="A99" t="s">
        <v>4972</v>
      </c>
      <c r="B99" t="s">
        <v>5077</v>
      </c>
      <c r="C99" t="s">
        <v>6088</v>
      </c>
      <c r="D99" t="s">
        <v>6089</v>
      </c>
      <c r="E99" t="s">
        <v>4882</v>
      </c>
      <c r="F99" t="s">
        <v>6090</v>
      </c>
      <c r="G99">
        <v>1408</v>
      </c>
      <c r="H99">
        <v>0</v>
      </c>
      <c r="I99">
        <v>1.95</v>
      </c>
      <c r="J99">
        <v>0</v>
      </c>
      <c r="K99">
        <v>1</v>
      </c>
      <c r="L99" t="s">
        <v>34</v>
      </c>
      <c r="M99" t="s">
        <v>4884</v>
      </c>
      <c r="N99" t="s">
        <v>6771</v>
      </c>
      <c r="O99" t="s">
        <v>52</v>
      </c>
      <c r="P99" t="s">
        <v>78</v>
      </c>
      <c r="Q99" t="s">
        <v>5003</v>
      </c>
      <c r="R99" t="s">
        <v>4887</v>
      </c>
      <c r="S99" t="s">
        <v>41</v>
      </c>
      <c r="T99" t="s">
        <v>4888</v>
      </c>
      <c r="U99" t="s">
        <v>5081</v>
      </c>
      <c r="V99" t="s">
        <v>5082</v>
      </c>
      <c r="W99" t="s">
        <v>5083</v>
      </c>
      <c r="X99" t="s">
        <v>43</v>
      </c>
      <c r="Y99" t="s">
        <v>5084</v>
      </c>
      <c r="Z99" t="s">
        <v>42</v>
      </c>
      <c r="AB99" t="str">
        <f>CONCATENATE(Table6[[#This Row],[Capacitance]],Table6[[#This Row],[Stock]])</f>
        <v>100ÂuF</v>
      </c>
    </row>
    <row r="100" spans="1:28">
      <c r="A100" t="s">
        <v>4972</v>
      </c>
      <c r="B100" t="s">
        <v>5077</v>
      </c>
      <c r="C100" t="s">
        <v>5168</v>
      </c>
      <c r="D100" t="s">
        <v>5169</v>
      </c>
      <c r="E100" t="s">
        <v>4882</v>
      </c>
      <c r="F100" t="s">
        <v>5170</v>
      </c>
      <c r="G100">
        <v>12145</v>
      </c>
      <c r="H100">
        <v>0</v>
      </c>
      <c r="I100">
        <v>1.25</v>
      </c>
      <c r="J100">
        <v>0</v>
      </c>
      <c r="K100">
        <v>1</v>
      </c>
      <c r="L100" t="s">
        <v>34</v>
      </c>
      <c r="M100" t="s">
        <v>4884</v>
      </c>
      <c r="N100" t="s">
        <v>6771</v>
      </c>
      <c r="O100" t="s">
        <v>37</v>
      </c>
      <c r="P100" t="s">
        <v>64</v>
      </c>
      <c r="Q100" t="s">
        <v>5103</v>
      </c>
      <c r="R100" t="s">
        <v>4887</v>
      </c>
      <c r="S100" t="s">
        <v>41</v>
      </c>
      <c r="T100" t="s">
        <v>4888</v>
      </c>
      <c r="U100" t="s">
        <v>5081</v>
      </c>
      <c r="V100" t="s">
        <v>5082</v>
      </c>
      <c r="W100" t="s">
        <v>5083</v>
      </c>
      <c r="X100" t="s">
        <v>43</v>
      </c>
      <c r="Y100" t="s">
        <v>5084</v>
      </c>
      <c r="Z100" t="s">
        <v>42</v>
      </c>
      <c r="AB100" t="str">
        <f>CONCATENATE(Table6[[#This Row],[Capacitance]],Table6[[#This Row],[Stock]])</f>
        <v>100ÂuF</v>
      </c>
    </row>
    <row r="101" spans="1:28">
      <c r="A101" t="s">
        <v>4910</v>
      </c>
      <c r="B101" t="s">
        <v>4903</v>
      </c>
      <c r="C101" t="s">
        <v>6179</v>
      </c>
      <c r="D101" t="s">
        <v>6180</v>
      </c>
      <c r="E101" t="s">
        <v>4882</v>
      </c>
      <c r="F101" t="s">
        <v>6181</v>
      </c>
      <c r="G101">
        <v>5396</v>
      </c>
      <c r="H101">
        <v>0</v>
      </c>
      <c r="I101">
        <v>3.49</v>
      </c>
      <c r="J101">
        <v>0</v>
      </c>
      <c r="K101">
        <v>1</v>
      </c>
      <c r="L101" t="s">
        <v>34</v>
      </c>
      <c r="M101" t="s">
        <v>4913</v>
      </c>
      <c r="N101" t="s">
        <v>6771</v>
      </c>
      <c r="O101" t="s">
        <v>52</v>
      </c>
      <c r="P101" t="s">
        <v>590</v>
      </c>
      <c r="Q101" t="s">
        <v>4914</v>
      </c>
      <c r="R101" t="s">
        <v>4887</v>
      </c>
      <c r="S101" t="s">
        <v>41</v>
      </c>
      <c r="T101" t="s">
        <v>4888</v>
      </c>
      <c r="U101" t="s">
        <v>44</v>
      </c>
      <c r="V101" t="s">
        <v>4906</v>
      </c>
      <c r="W101" t="s">
        <v>4907</v>
      </c>
      <c r="X101" t="s">
        <v>43</v>
      </c>
      <c r="Y101" t="s">
        <v>4891</v>
      </c>
      <c r="Z101" t="s">
        <v>42</v>
      </c>
      <c r="AB101" t="str">
        <f>CONCATENATE(Table6[[#This Row],[Capacitance]],Table6[[#This Row],[Stock]])</f>
        <v>100ÂuF</v>
      </c>
    </row>
    <row r="102" spans="1:28">
      <c r="A102" t="s">
        <v>4910</v>
      </c>
      <c r="B102" t="s">
        <v>4973</v>
      </c>
      <c r="C102" t="s">
        <v>6200</v>
      </c>
      <c r="D102" t="s">
        <v>6201</v>
      </c>
      <c r="E102" t="s">
        <v>4882</v>
      </c>
      <c r="F102" t="s">
        <v>5602</v>
      </c>
      <c r="G102">
        <v>5214</v>
      </c>
      <c r="H102">
        <v>0</v>
      </c>
      <c r="I102">
        <v>3.96</v>
      </c>
      <c r="J102">
        <v>0</v>
      </c>
      <c r="K102">
        <v>1</v>
      </c>
      <c r="L102" t="s">
        <v>34</v>
      </c>
      <c r="M102" t="s">
        <v>4913</v>
      </c>
      <c r="N102" t="s">
        <v>1106</v>
      </c>
      <c r="O102" t="s">
        <v>52</v>
      </c>
      <c r="P102" t="s">
        <v>590</v>
      </c>
      <c r="Q102" t="s">
        <v>5003</v>
      </c>
      <c r="R102" t="s">
        <v>4887</v>
      </c>
      <c r="S102" t="s">
        <v>41</v>
      </c>
      <c r="T102" t="s">
        <v>4888</v>
      </c>
      <c r="U102" t="s">
        <v>4978</v>
      </c>
      <c r="V102" t="s">
        <v>4979</v>
      </c>
      <c r="W102" t="s">
        <v>4980</v>
      </c>
      <c r="X102" t="s">
        <v>43</v>
      </c>
      <c r="Y102" t="s">
        <v>4981</v>
      </c>
      <c r="Z102" t="s">
        <v>42</v>
      </c>
      <c r="AB102" t="str">
        <f>CONCATENATE(Table6[[#This Row],[Capacitance]],Table6[[#This Row],[Stock]])</f>
        <v>100ÂµF</v>
      </c>
    </row>
    <row r="103" spans="1:28">
      <c r="A103" t="s">
        <v>4878</v>
      </c>
      <c r="B103" t="s">
        <v>6210</v>
      </c>
      <c r="C103" t="s">
        <v>6211</v>
      </c>
      <c r="D103" t="s">
        <v>6212</v>
      </c>
      <c r="E103" t="s">
        <v>4882</v>
      </c>
      <c r="F103" t="s">
        <v>6090</v>
      </c>
      <c r="G103">
        <v>1652</v>
      </c>
      <c r="H103">
        <v>0</v>
      </c>
      <c r="I103">
        <v>2.42</v>
      </c>
      <c r="J103">
        <v>0</v>
      </c>
      <c r="K103">
        <v>1</v>
      </c>
      <c r="L103" t="s">
        <v>34</v>
      </c>
      <c r="M103" t="s">
        <v>4884</v>
      </c>
      <c r="N103" t="s">
        <v>1106</v>
      </c>
      <c r="O103" t="s">
        <v>52</v>
      </c>
      <c r="P103" t="s">
        <v>78</v>
      </c>
      <c r="Q103" t="s">
        <v>5295</v>
      </c>
      <c r="R103" t="s">
        <v>4887</v>
      </c>
      <c r="S103" t="s">
        <v>41</v>
      </c>
      <c r="T103" t="s">
        <v>4888</v>
      </c>
      <c r="U103" t="s">
        <v>5081</v>
      </c>
      <c r="V103" t="s">
        <v>5082</v>
      </c>
      <c r="W103" t="s">
        <v>5207</v>
      </c>
      <c r="X103" t="s">
        <v>43</v>
      </c>
      <c r="Y103" t="s">
        <v>6213</v>
      </c>
      <c r="Z103" t="s">
        <v>42</v>
      </c>
      <c r="AB103" t="str">
        <f>CONCATENATE(Table6[[#This Row],[Capacitance]],Table6[[#This Row],[Stock]])</f>
        <v>100ÂµF</v>
      </c>
    </row>
    <row r="104" spans="1:28">
      <c r="A104" t="s">
        <v>4972</v>
      </c>
      <c r="B104" t="s">
        <v>5127</v>
      </c>
      <c r="C104" t="s">
        <v>6217</v>
      </c>
      <c r="D104" t="s">
        <v>6218</v>
      </c>
      <c r="E104" t="s">
        <v>4882</v>
      </c>
      <c r="F104" t="s">
        <v>5791</v>
      </c>
      <c r="G104">
        <v>1125</v>
      </c>
      <c r="H104">
        <v>0</v>
      </c>
      <c r="I104">
        <v>3.28</v>
      </c>
      <c r="J104">
        <v>0</v>
      </c>
      <c r="K104">
        <v>1</v>
      </c>
      <c r="L104" t="s">
        <v>34</v>
      </c>
      <c r="M104" t="s">
        <v>4884</v>
      </c>
      <c r="N104" t="s">
        <v>6771</v>
      </c>
      <c r="O104" t="s">
        <v>52</v>
      </c>
      <c r="P104" t="s">
        <v>769</v>
      </c>
      <c r="Q104" t="s">
        <v>5157</v>
      </c>
      <c r="R104" t="s">
        <v>4887</v>
      </c>
      <c r="S104" t="s">
        <v>41</v>
      </c>
      <c r="T104" t="s">
        <v>4888</v>
      </c>
      <c r="U104" t="s">
        <v>5132</v>
      </c>
      <c r="V104" t="s">
        <v>5133</v>
      </c>
      <c r="W104" t="s">
        <v>5134</v>
      </c>
      <c r="X104" t="s">
        <v>43</v>
      </c>
      <c r="Y104" t="s">
        <v>5135</v>
      </c>
      <c r="Z104" t="s">
        <v>42</v>
      </c>
      <c r="AB104" t="str">
        <f>CONCATENATE(Table6[[#This Row],[Capacitance]],Table6[[#This Row],[Stock]])</f>
        <v>100ÂuF</v>
      </c>
    </row>
    <row r="105" spans="1:28">
      <c r="A105" t="s">
        <v>4878</v>
      </c>
      <c r="B105" t="s">
        <v>5341</v>
      </c>
      <c r="C105" t="s">
        <v>6254</v>
      </c>
      <c r="D105" t="s">
        <v>6255</v>
      </c>
      <c r="E105" t="s">
        <v>4882</v>
      </c>
      <c r="F105" t="s">
        <v>6256</v>
      </c>
      <c r="G105">
        <v>5000</v>
      </c>
      <c r="H105">
        <v>0</v>
      </c>
      <c r="I105">
        <v>1.37</v>
      </c>
      <c r="J105">
        <v>0</v>
      </c>
      <c r="K105">
        <v>1</v>
      </c>
      <c r="L105" t="s">
        <v>34</v>
      </c>
      <c r="M105" t="s">
        <v>4884</v>
      </c>
      <c r="N105" t="s">
        <v>6771</v>
      </c>
      <c r="O105" t="s">
        <v>52</v>
      </c>
      <c r="P105" t="s">
        <v>590</v>
      </c>
      <c r="Q105" t="s">
        <v>5110</v>
      </c>
      <c r="R105" t="s">
        <v>4887</v>
      </c>
      <c r="S105" t="s">
        <v>41</v>
      </c>
      <c r="T105" t="s">
        <v>4888</v>
      </c>
      <c r="U105" t="s">
        <v>4993</v>
      </c>
      <c r="V105" t="s">
        <v>4994</v>
      </c>
      <c r="W105" t="s">
        <v>4890</v>
      </c>
      <c r="X105" t="s">
        <v>43</v>
      </c>
      <c r="Y105" t="s">
        <v>5345</v>
      </c>
      <c r="Z105" t="s">
        <v>42</v>
      </c>
      <c r="AB105" t="str">
        <f>CONCATENATE(Table6[[#This Row],[Capacitance]],Table6[[#This Row],[Stock]])</f>
        <v>100ÂuF</v>
      </c>
    </row>
    <row r="106" spans="1:28">
      <c r="A106" t="s">
        <v>4972</v>
      </c>
      <c r="B106" t="s">
        <v>5127</v>
      </c>
      <c r="C106" t="s">
        <v>5248</v>
      </c>
      <c r="D106" t="s">
        <v>5249</v>
      </c>
      <c r="E106" t="s">
        <v>4882</v>
      </c>
      <c r="F106" t="s">
        <v>5250</v>
      </c>
      <c r="G106">
        <v>4056</v>
      </c>
      <c r="H106">
        <v>0</v>
      </c>
      <c r="I106">
        <v>2.25</v>
      </c>
      <c r="J106">
        <v>0</v>
      </c>
      <c r="K106">
        <v>1</v>
      </c>
      <c r="L106" t="s">
        <v>34</v>
      </c>
      <c r="M106" t="s">
        <v>4884</v>
      </c>
      <c r="N106" t="s">
        <v>6771</v>
      </c>
      <c r="O106" t="s">
        <v>37</v>
      </c>
      <c r="P106" t="s">
        <v>64</v>
      </c>
      <c r="Q106" t="s">
        <v>5251</v>
      </c>
      <c r="R106" t="s">
        <v>4887</v>
      </c>
      <c r="S106" t="s">
        <v>41</v>
      </c>
      <c r="T106" t="s">
        <v>4888</v>
      </c>
      <c r="U106" t="s">
        <v>5132</v>
      </c>
      <c r="V106" t="s">
        <v>5133</v>
      </c>
      <c r="W106" t="s">
        <v>5134</v>
      </c>
      <c r="X106" t="s">
        <v>43</v>
      </c>
      <c r="Y106" t="s">
        <v>5135</v>
      </c>
      <c r="Z106" t="s">
        <v>42</v>
      </c>
      <c r="AB106" t="str">
        <f>CONCATENATE(Table6[[#This Row],[Capacitance]],Table6[[#This Row],[Stock]])</f>
        <v>100ÂuF</v>
      </c>
    </row>
    <row r="107" spans="1:28">
      <c r="A107" t="s">
        <v>4878</v>
      </c>
      <c r="B107" t="s">
        <v>5127</v>
      </c>
      <c r="C107" t="s">
        <v>6307</v>
      </c>
      <c r="D107" t="s">
        <v>6308</v>
      </c>
      <c r="E107" t="s">
        <v>4882</v>
      </c>
      <c r="F107" t="s">
        <v>6087</v>
      </c>
      <c r="G107">
        <v>1600</v>
      </c>
      <c r="H107">
        <v>0</v>
      </c>
      <c r="I107">
        <v>2.34</v>
      </c>
      <c r="J107">
        <v>0</v>
      </c>
      <c r="K107">
        <v>1</v>
      </c>
      <c r="L107" t="s">
        <v>34</v>
      </c>
      <c r="M107" t="s">
        <v>4884</v>
      </c>
      <c r="N107" t="s">
        <v>6771</v>
      </c>
      <c r="O107" t="s">
        <v>52</v>
      </c>
      <c r="P107" t="s">
        <v>64</v>
      </c>
      <c r="Q107" t="s">
        <v>5146</v>
      </c>
      <c r="R107" t="s">
        <v>4887</v>
      </c>
      <c r="S107" t="s">
        <v>41</v>
      </c>
      <c r="T107" t="s">
        <v>4888</v>
      </c>
      <c r="U107" t="s">
        <v>5132</v>
      </c>
      <c r="V107" t="s">
        <v>5133</v>
      </c>
      <c r="W107" t="s">
        <v>4907</v>
      </c>
      <c r="X107" t="s">
        <v>43</v>
      </c>
      <c r="Y107" t="s">
        <v>5749</v>
      </c>
      <c r="Z107" t="s">
        <v>42</v>
      </c>
      <c r="AB107" t="str">
        <f>CONCATENATE(Table6[[#This Row],[Capacitance]],Table6[[#This Row],[Stock]])</f>
        <v>100ÂuF</v>
      </c>
    </row>
    <row r="108" spans="1:28">
      <c r="A108" t="s">
        <v>4878</v>
      </c>
      <c r="B108" t="s">
        <v>5127</v>
      </c>
      <c r="C108" t="s">
        <v>5747</v>
      </c>
      <c r="D108" t="s">
        <v>5748</v>
      </c>
      <c r="E108" t="s">
        <v>4882</v>
      </c>
      <c r="F108" t="s">
        <v>5250</v>
      </c>
      <c r="G108">
        <v>4565</v>
      </c>
      <c r="H108">
        <v>0</v>
      </c>
      <c r="I108">
        <v>2.34</v>
      </c>
      <c r="J108">
        <v>0</v>
      </c>
      <c r="K108">
        <v>1</v>
      </c>
      <c r="L108" t="s">
        <v>34</v>
      </c>
      <c r="M108" t="s">
        <v>4884</v>
      </c>
      <c r="N108" t="s">
        <v>6771</v>
      </c>
      <c r="O108" t="s">
        <v>37</v>
      </c>
      <c r="P108" t="s">
        <v>64</v>
      </c>
      <c r="Q108" t="s">
        <v>5146</v>
      </c>
      <c r="R108" t="s">
        <v>4887</v>
      </c>
      <c r="S108" t="s">
        <v>41</v>
      </c>
      <c r="T108" t="s">
        <v>4888</v>
      </c>
      <c r="U108" t="s">
        <v>5132</v>
      </c>
      <c r="V108" t="s">
        <v>5133</v>
      </c>
      <c r="W108" t="s">
        <v>4907</v>
      </c>
      <c r="X108" t="s">
        <v>43</v>
      </c>
      <c r="Y108" t="s">
        <v>5749</v>
      </c>
      <c r="Z108" t="s">
        <v>42</v>
      </c>
      <c r="AB108" t="str">
        <f>CONCATENATE(Table6[[#This Row],[Capacitance]],Table6[[#This Row],[Stock]])</f>
        <v>100ÂuF</v>
      </c>
    </row>
    <row r="109" spans="1:28">
      <c r="A109" t="s">
        <v>4878</v>
      </c>
      <c r="B109" t="s">
        <v>5127</v>
      </c>
      <c r="C109" t="s">
        <v>6331</v>
      </c>
      <c r="D109" t="s">
        <v>6332</v>
      </c>
      <c r="E109" t="s">
        <v>4882</v>
      </c>
      <c r="F109" t="s">
        <v>6087</v>
      </c>
      <c r="G109">
        <v>1500</v>
      </c>
      <c r="H109">
        <v>0</v>
      </c>
      <c r="I109">
        <v>2.41</v>
      </c>
      <c r="J109">
        <v>0</v>
      </c>
      <c r="K109">
        <v>1</v>
      </c>
      <c r="L109" t="s">
        <v>34</v>
      </c>
      <c r="M109" t="s">
        <v>4884</v>
      </c>
      <c r="N109" t="s">
        <v>1106</v>
      </c>
      <c r="O109" t="s">
        <v>52</v>
      </c>
      <c r="P109" t="s">
        <v>64</v>
      </c>
      <c r="Q109" t="s">
        <v>5146</v>
      </c>
      <c r="R109" t="s">
        <v>4887</v>
      </c>
      <c r="S109" t="s">
        <v>41</v>
      </c>
      <c r="T109" t="s">
        <v>4888</v>
      </c>
      <c r="U109" t="s">
        <v>5132</v>
      </c>
      <c r="V109" t="s">
        <v>5133</v>
      </c>
      <c r="W109" t="s">
        <v>5207</v>
      </c>
      <c r="X109" t="s">
        <v>43</v>
      </c>
      <c r="Y109" t="s">
        <v>5208</v>
      </c>
      <c r="Z109" t="s">
        <v>42</v>
      </c>
      <c r="AB109" t="str">
        <f>CONCATENATE(Table6[[#This Row],[Capacitance]],Table6[[#This Row],[Stock]])</f>
        <v>100ÂµF</v>
      </c>
    </row>
    <row r="110" spans="1:28">
      <c r="A110" t="s">
        <v>4972</v>
      </c>
      <c r="B110" t="s">
        <v>5077</v>
      </c>
      <c r="C110" t="s">
        <v>6350</v>
      </c>
      <c r="D110" t="s">
        <v>6351</v>
      </c>
      <c r="E110" t="s">
        <v>4882</v>
      </c>
      <c r="F110" t="s">
        <v>6352</v>
      </c>
      <c r="G110">
        <v>868</v>
      </c>
      <c r="H110">
        <v>0</v>
      </c>
      <c r="I110">
        <v>0.88</v>
      </c>
      <c r="J110">
        <v>0</v>
      </c>
      <c r="K110">
        <v>1</v>
      </c>
      <c r="L110" t="s">
        <v>34</v>
      </c>
      <c r="M110" t="s">
        <v>4884</v>
      </c>
      <c r="N110" t="s">
        <v>6771</v>
      </c>
      <c r="O110" t="s">
        <v>52</v>
      </c>
      <c r="P110" t="s">
        <v>53</v>
      </c>
      <c r="Q110" t="s">
        <v>5146</v>
      </c>
      <c r="R110" t="s">
        <v>4887</v>
      </c>
      <c r="S110" t="s">
        <v>41</v>
      </c>
      <c r="T110" t="s">
        <v>4888</v>
      </c>
      <c r="U110" t="s">
        <v>5081</v>
      </c>
      <c r="V110" t="s">
        <v>5082</v>
      </c>
      <c r="W110" t="s">
        <v>5083</v>
      </c>
      <c r="X110" t="s">
        <v>43</v>
      </c>
      <c r="Y110" t="s">
        <v>5084</v>
      </c>
      <c r="Z110" t="s">
        <v>42</v>
      </c>
      <c r="AB110" t="str">
        <f>CONCATENATE(Table6[[#This Row],[Capacitance]],Table6[[#This Row],[Stock]])</f>
        <v>100ÂuF</v>
      </c>
    </row>
    <row r="111" spans="1:28">
      <c r="A111" t="s">
        <v>4878</v>
      </c>
      <c r="B111" t="s">
        <v>5603</v>
      </c>
      <c r="C111" t="s">
        <v>6370</v>
      </c>
      <c r="D111" t="s">
        <v>6371</v>
      </c>
      <c r="E111" t="s">
        <v>4882</v>
      </c>
      <c r="F111" t="s">
        <v>5170</v>
      </c>
      <c r="G111">
        <v>2310</v>
      </c>
      <c r="H111">
        <v>0</v>
      </c>
      <c r="I111">
        <v>1.65</v>
      </c>
      <c r="J111">
        <v>0</v>
      </c>
      <c r="K111">
        <v>1</v>
      </c>
      <c r="L111" t="s">
        <v>34</v>
      </c>
      <c r="M111" t="s">
        <v>4884</v>
      </c>
      <c r="N111" t="s">
        <v>6771</v>
      </c>
      <c r="O111" t="s">
        <v>37</v>
      </c>
      <c r="P111" t="s">
        <v>64</v>
      </c>
      <c r="Q111" t="s">
        <v>5295</v>
      </c>
      <c r="R111" t="s">
        <v>4887</v>
      </c>
      <c r="S111" t="s">
        <v>41</v>
      </c>
      <c r="T111" t="s">
        <v>4888</v>
      </c>
      <c r="U111" t="s">
        <v>5081</v>
      </c>
      <c r="V111" t="s">
        <v>5082</v>
      </c>
      <c r="W111" t="s">
        <v>4907</v>
      </c>
      <c r="X111" t="s">
        <v>43</v>
      </c>
      <c r="Y111" t="s">
        <v>5607</v>
      </c>
      <c r="Z111" t="s">
        <v>42</v>
      </c>
      <c r="AB111" t="str">
        <f>CONCATENATE(Table6[[#This Row],[Capacitance]],Table6[[#This Row],[Stock]])</f>
        <v>100ÂuF</v>
      </c>
    </row>
    <row r="112" spans="1:28">
      <c r="A112" t="s">
        <v>4972</v>
      </c>
      <c r="B112" t="s">
        <v>5127</v>
      </c>
      <c r="C112" t="s">
        <v>6475</v>
      </c>
      <c r="D112" t="s">
        <v>6476</v>
      </c>
      <c r="E112" t="s">
        <v>4882</v>
      </c>
      <c r="F112" t="s">
        <v>5250</v>
      </c>
      <c r="G112">
        <v>0</v>
      </c>
      <c r="H112">
        <v>0</v>
      </c>
      <c r="I112" t="s">
        <v>1067</v>
      </c>
      <c r="J112">
        <v>0</v>
      </c>
      <c r="K112">
        <v>1</v>
      </c>
      <c r="L112" t="s">
        <v>34</v>
      </c>
      <c r="M112" t="s">
        <v>4884</v>
      </c>
      <c r="N112" t="s">
        <v>1106</v>
      </c>
      <c r="O112" t="s">
        <v>37</v>
      </c>
      <c r="P112" t="s">
        <v>64</v>
      </c>
      <c r="Q112" t="s">
        <v>5146</v>
      </c>
      <c r="R112" t="s">
        <v>4887</v>
      </c>
      <c r="S112" t="s">
        <v>41</v>
      </c>
      <c r="T112" t="s">
        <v>4888</v>
      </c>
      <c r="U112" t="s">
        <v>5132</v>
      </c>
      <c r="V112" t="s">
        <v>5133</v>
      </c>
      <c r="W112" t="s">
        <v>5134</v>
      </c>
      <c r="X112" t="s">
        <v>43</v>
      </c>
      <c r="Y112" t="s">
        <v>5135</v>
      </c>
      <c r="Z112" t="s">
        <v>42</v>
      </c>
      <c r="AB112" t="str">
        <f>CONCATENATE(Table6[[#This Row],[Capacitance]],Table6[[#This Row],[Stock]])</f>
        <v>100ÂµF</v>
      </c>
    </row>
    <row r="113" spans="1:28">
      <c r="A113" t="s">
        <v>4910</v>
      </c>
      <c r="B113" t="s">
        <v>4903</v>
      </c>
      <c r="C113" t="s">
        <v>6491</v>
      </c>
      <c r="D113" t="s">
        <v>6492</v>
      </c>
      <c r="E113" t="s">
        <v>4882</v>
      </c>
      <c r="F113" t="s">
        <v>6493</v>
      </c>
      <c r="G113">
        <v>0</v>
      </c>
      <c r="H113">
        <v>0</v>
      </c>
      <c r="I113" t="s">
        <v>1067</v>
      </c>
      <c r="J113">
        <v>0</v>
      </c>
      <c r="K113">
        <v>1</v>
      </c>
      <c r="L113" t="s">
        <v>34</v>
      </c>
      <c r="M113" t="s">
        <v>4913</v>
      </c>
      <c r="N113" t="s">
        <v>1106</v>
      </c>
      <c r="O113" t="s">
        <v>52</v>
      </c>
      <c r="P113" t="s">
        <v>4967</v>
      </c>
      <c r="Q113" t="s">
        <v>4914</v>
      </c>
      <c r="R113" t="s">
        <v>4887</v>
      </c>
      <c r="S113" t="s">
        <v>41</v>
      </c>
      <c r="T113" t="s">
        <v>4888</v>
      </c>
      <c r="U113" t="s">
        <v>44</v>
      </c>
      <c r="V113" t="s">
        <v>4906</v>
      </c>
      <c r="W113" t="s">
        <v>4907</v>
      </c>
      <c r="X113" t="s">
        <v>43</v>
      </c>
      <c r="Y113" t="s">
        <v>4891</v>
      </c>
      <c r="Z113" t="s">
        <v>42</v>
      </c>
      <c r="AB113" t="str">
        <f>CONCATENATE(Table6[[#This Row],[Capacitance]],Table6[[#This Row],[Stock]])</f>
        <v>100ÂµF</v>
      </c>
    </row>
    <row r="114" spans="1:28">
      <c r="A114" t="s">
        <v>4972</v>
      </c>
      <c r="B114" t="s">
        <v>4989</v>
      </c>
      <c r="C114" t="s">
        <v>4990</v>
      </c>
      <c r="D114" t="s">
        <v>4991</v>
      </c>
      <c r="E114" t="s">
        <v>4882</v>
      </c>
      <c r="F114" t="s">
        <v>4992</v>
      </c>
      <c r="G114">
        <v>146501</v>
      </c>
      <c r="H114">
        <v>0</v>
      </c>
      <c r="I114">
        <v>0.43</v>
      </c>
      <c r="J114">
        <v>0</v>
      </c>
      <c r="K114">
        <v>1</v>
      </c>
      <c r="L114" t="s">
        <v>34</v>
      </c>
      <c r="M114" t="s">
        <v>4884</v>
      </c>
      <c r="N114" t="s">
        <v>6748</v>
      </c>
      <c r="O114" t="s">
        <v>52</v>
      </c>
      <c r="P114" t="s">
        <v>53</v>
      </c>
      <c r="Q114" t="s">
        <v>4977</v>
      </c>
      <c r="R114" t="s">
        <v>4887</v>
      </c>
      <c r="S114" t="s">
        <v>41</v>
      </c>
      <c r="T114" t="s">
        <v>4888</v>
      </c>
      <c r="U114" t="s">
        <v>4993</v>
      </c>
      <c r="V114" t="s">
        <v>4994</v>
      </c>
      <c r="W114" t="s">
        <v>4995</v>
      </c>
      <c r="X114" t="s">
        <v>43</v>
      </c>
      <c r="Y114" t="s">
        <v>4996</v>
      </c>
      <c r="Z114" t="s">
        <v>42</v>
      </c>
      <c r="AB114" t="str">
        <f>CONCATENATE(Table6[[#This Row],[Capacitance]],Table6[[#This Row],[Stock]])</f>
        <v>10ÂuF</v>
      </c>
    </row>
    <row r="115" spans="1:28">
      <c r="A115" t="s">
        <v>4972</v>
      </c>
      <c r="B115" t="s">
        <v>4973</v>
      </c>
      <c r="C115" t="s">
        <v>4974</v>
      </c>
      <c r="D115" t="s">
        <v>4975</v>
      </c>
      <c r="E115" t="s">
        <v>4882</v>
      </c>
      <c r="F115" t="s">
        <v>4976</v>
      </c>
      <c r="G115">
        <v>1186210</v>
      </c>
      <c r="H115">
        <v>0</v>
      </c>
      <c r="I115">
        <v>0.34</v>
      </c>
      <c r="J115">
        <v>0</v>
      </c>
      <c r="K115">
        <v>1</v>
      </c>
      <c r="L115" t="s">
        <v>34</v>
      </c>
      <c r="M115" t="s">
        <v>4884</v>
      </c>
      <c r="N115" t="s">
        <v>6751</v>
      </c>
      <c r="O115" t="s">
        <v>37</v>
      </c>
      <c r="P115" t="s">
        <v>53</v>
      </c>
      <c r="Q115" t="s">
        <v>4977</v>
      </c>
      <c r="R115" t="s">
        <v>4887</v>
      </c>
      <c r="S115" t="s">
        <v>41</v>
      </c>
      <c r="T115" t="s">
        <v>4888</v>
      </c>
      <c r="U115" t="s">
        <v>4978</v>
      </c>
      <c r="V115" t="s">
        <v>4979</v>
      </c>
      <c r="W115" t="s">
        <v>4980</v>
      </c>
      <c r="X115" t="s">
        <v>43</v>
      </c>
      <c r="Y115" t="s">
        <v>4981</v>
      </c>
      <c r="Z115" t="s">
        <v>42</v>
      </c>
      <c r="AA115" t="s">
        <v>1247</v>
      </c>
      <c r="AB115" t="str">
        <f>CONCATENATE(Table6[[#This Row],[Capacitance]],Table6[[#This Row],[Stock]])</f>
        <v>22ÂuFSTOCK</v>
      </c>
    </row>
    <row r="116" spans="1:28">
      <c r="A116" t="s">
        <v>4878</v>
      </c>
      <c r="B116" t="s">
        <v>4879</v>
      </c>
      <c r="C116" t="s">
        <v>4920</v>
      </c>
      <c r="D116" t="s">
        <v>4921</v>
      </c>
      <c r="E116" t="s">
        <v>4882</v>
      </c>
      <c r="F116" t="s">
        <v>4919</v>
      </c>
      <c r="G116">
        <v>8565</v>
      </c>
      <c r="H116">
        <v>0</v>
      </c>
      <c r="I116">
        <v>1.1100000000000001</v>
      </c>
      <c r="J116">
        <v>0</v>
      </c>
      <c r="K116">
        <v>1</v>
      </c>
      <c r="L116" t="s">
        <v>34</v>
      </c>
      <c r="M116" t="s">
        <v>4884</v>
      </c>
      <c r="N116" t="s">
        <v>6748</v>
      </c>
      <c r="O116" t="s">
        <v>37</v>
      </c>
      <c r="P116" t="s">
        <v>53</v>
      </c>
      <c r="Q116" t="s">
        <v>4922</v>
      </c>
      <c r="R116" t="s">
        <v>4887</v>
      </c>
      <c r="S116" t="s">
        <v>41</v>
      </c>
      <c r="T116" t="s">
        <v>4888</v>
      </c>
      <c r="U116" t="s">
        <v>44</v>
      </c>
      <c r="V116" t="s">
        <v>4889</v>
      </c>
      <c r="W116" t="s">
        <v>4890</v>
      </c>
      <c r="X116" t="s">
        <v>43</v>
      </c>
      <c r="Y116" t="s">
        <v>4891</v>
      </c>
      <c r="Z116" t="s">
        <v>42</v>
      </c>
      <c r="AB116" t="str">
        <f>CONCATENATE(Table6[[#This Row],[Capacitance]],Table6[[#This Row],[Stock]])</f>
        <v>10ÂuF</v>
      </c>
    </row>
    <row r="117" spans="1:28">
      <c r="A117" t="s">
        <v>4972</v>
      </c>
      <c r="B117" t="s">
        <v>4973</v>
      </c>
      <c r="C117" t="s">
        <v>5026</v>
      </c>
      <c r="D117" t="s">
        <v>5027</v>
      </c>
      <c r="E117" t="s">
        <v>4882</v>
      </c>
      <c r="F117" t="s">
        <v>5028</v>
      </c>
      <c r="G117">
        <v>50317</v>
      </c>
      <c r="H117">
        <v>0</v>
      </c>
      <c r="I117">
        <v>0.56999999999999995</v>
      </c>
      <c r="J117">
        <v>0</v>
      </c>
      <c r="K117">
        <v>1</v>
      </c>
      <c r="L117" t="s">
        <v>34</v>
      </c>
      <c r="M117" t="s">
        <v>4884</v>
      </c>
      <c r="N117" t="s">
        <v>51</v>
      </c>
      <c r="O117" t="s">
        <v>52</v>
      </c>
      <c r="P117" t="s">
        <v>78</v>
      </c>
      <c r="Q117" t="s">
        <v>4977</v>
      </c>
      <c r="R117" t="s">
        <v>4887</v>
      </c>
      <c r="S117" t="s">
        <v>41</v>
      </c>
      <c r="T117" t="s">
        <v>4888</v>
      </c>
      <c r="U117" t="s">
        <v>4978</v>
      </c>
      <c r="V117" t="s">
        <v>4979</v>
      </c>
      <c r="W117" t="s">
        <v>4980</v>
      </c>
      <c r="X117" t="s">
        <v>43</v>
      </c>
      <c r="Y117" t="s">
        <v>4981</v>
      </c>
      <c r="Z117" t="s">
        <v>42</v>
      </c>
      <c r="AB117" t="str">
        <f>CONCATENATE(Table6[[#This Row],[Capacitance]],Table6[[#This Row],[Stock]])</f>
        <v>10ÂµF</v>
      </c>
    </row>
    <row r="118" spans="1:28">
      <c r="A118" t="s">
        <v>4972</v>
      </c>
      <c r="B118" t="s">
        <v>4973</v>
      </c>
      <c r="C118" t="s">
        <v>5029</v>
      </c>
      <c r="D118" t="s">
        <v>5030</v>
      </c>
      <c r="E118" t="s">
        <v>4882</v>
      </c>
      <c r="F118" t="s">
        <v>5031</v>
      </c>
      <c r="G118">
        <v>28296</v>
      </c>
      <c r="H118">
        <v>0</v>
      </c>
      <c r="I118">
        <v>0.6</v>
      </c>
      <c r="J118">
        <v>0</v>
      </c>
      <c r="K118">
        <v>1</v>
      </c>
      <c r="L118" t="s">
        <v>34</v>
      </c>
      <c r="M118" t="s">
        <v>4884</v>
      </c>
      <c r="N118" t="s">
        <v>6748</v>
      </c>
      <c r="O118" t="s">
        <v>52</v>
      </c>
      <c r="P118" t="s">
        <v>64</v>
      </c>
      <c r="Q118" t="s">
        <v>4977</v>
      </c>
      <c r="R118" t="s">
        <v>4887</v>
      </c>
      <c r="S118" t="s">
        <v>41</v>
      </c>
      <c r="T118" t="s">
        <v>4888</v>
      </c>
      <c r="U118" t="s">
        <v>4978</v>
      </c>
      <c r="V118" t="s">
        <v>4979</v>
      </c>
      <c r="W118" t="s">
        <v>4980</v>
      </c>
      <c r="X118" t="s">
        <v>43</v>
      </c>
      <c r="Y118" t="s">
        <v>4981</v>
      </c>
      <c r="Z118" t="s">
        <v>42</v>
      </c>
      <c r="AB118" t="str">
        <f>CONCATENATE(Table6[[#This Row],[Capacitance]],Table6[[#This Row],[Stock]])</f>
        <v>10ÂuF</v>
      </c>
    </row>
    <row r="119" spans="1:28">
      <c r="A119" t="s">
        <v>4972</v>
      </c>
      <c r="B119" t="s">
        <v>4989</v>
      </c>
      <c r="C119" t="s">
        <v>5409</v>
      </c>
      <c r="D119" t="s">
        <v>5410</v>
      </c>
      <c r="E119" t="s">
        <v>4882</v>
      </c>
      <c r="F119" t="s">
        <v>5411</v>
      </c>
      <c r="G119">
        <v>11699</v>
      </c>
      <c r="H119">
        <v>0</v>
      </c>
      <c r="I119">
        <v>0.43</v>
      </c>
      <c r="J119">
        <v>0</v>
      </c>
      <c r="K119">
        <v>1</v>
      </c>
      <c r="L119" t="s">
        <v>34</v>
      </c>
      <c r="M119" t="s">
        <v>4884</v>
      </c>
      <c r="N119" t="s">
        <v>6748</v>
      </c>
      <c r="O119" t="s">
        <v>37</v>
      </c>
      <c r="P119" t="s">
        <v>53</v>
      </c>
      <c r="Q119" t="s">
        <v>4977</v>
      </c>
      <c r="R119" t="s">
        <v>4887</v>
      </c>
      <c r="S119" t="s">
        <v>41</v>
      </c>
      <c r="T119" t="s">
        <v>4888</v>
      </c>
      <c r="U119" t="s">
        <v>4993</v>
      </c>
      <c r="V119" t="s">
        <v>4994</v>
      </c>
      <c r="W119" t="s">
        <v>4995</v>
      </c>
      <c r="X119" t="s">
        <v>43</v>
      </c>
      <c r="Y119" t="s">
        <v>4996</v>
      </c>
      <c r="Z119" t="s">
        <v>42</v>
      </c>
      <c r="AB119" t="str">
        <f>CONCATENATE(Table6[[#This Row],[Capacitance]],Table6[[#This Row],[Stock]])</f>
        <v>10ÂuF</v>
      </c>
    </row>
    <row r="120" spans="1:28">
      <c r="A120" t="s">
        <v>4878</v>
      </c>
      <c r="B120" t="s">
        <v>5735</v>
      </c>
      <c r="C120" t="s">
        <v>5736</v>
      </c>
      <c r="D120" t="s">
        <v>5737</v>
      </c>
      <c r="E120" t="s">
        <v>4882</v>
      </c>
      <c r="F120" t="s">
        <v>5014</v>
      </c>
      <c r="G120">
        <v>12366</v>
      </c>
      <c r="H120">
        <v>0</v>
      </c>
      <c r="I120">
        <v>0.6</v>
      </c>
      <c r="J120">
        <v>0</v>
      </c>
      <c r="K120">
        <v>1</v>
      </c>
      <c r="L120" t="s">
        <v>34</v>
      </c>
      <c r="M120" t="s">
        <v>4884</v>
      </c>
      <c r="N120" t="s">
        <v>6748</v>
      </c>
      <c r="O120" t="s">
        <v>37</v>
      </c>
      <c r="P120" t="s">
        <v>53</v>
      </c>
      <c r="Q120" t="s">
        <v>5015</v>
      </c>
      <c r="R120" t="s">
        <v>4887</v>
      </c>
      <c r="S120" t="s">
        <v>41</v>
      </c>
      <c r="T120" t="s">
        <v>4888</v>
      </c>
      <c r="U120" t="s">
        <v>4978</v>
      </c>
      <c r="V120" t="s">
        <v>4979</v>
      </c>
      <c r="W120" t="s">
        <v>4890</v>
      </c>
      <c r="X120" t="s">
        <v>43</v>
      </c>
      <c r="Y120" t="s">
        <v>5738</v>
      </c>
      <c r="Z120" t="s">
        <v>42</v>
      </c>
      <c r="AB120" t="str">
        <f>CONCATENATE(Table6[[#This Row],[Capacitance]],Table6[[#This Row],[Stock]])</f>
        <v>10ÂuF</v>
      </c>
    </row>
    <row r="121" spans="1:28">
      <c r="A121" t="s">
        <v>4972</v>
      </c>
      <c r="B121" t="s">
        <v>4989</v>
      </c>
      <c r="C121" t="s">
        <v>5054</v>
      </c>
      <c r="D121" t="s">
        <v>5055</v>
      </c>
      <c r="E121" t="s">
        <v>4882</v>
      </c>
      <c r="F121" t="s">
        <v>5056</v>
      </c>
      <c r="G121">
        <v>28004</v>
      </c>
      <c r="H121">
        <v>0</v>
      </c>
      <c r="I121">
        <v>0.7</v>
      </c>
      <c r="J121">
        <v>0</v>
      </c>
      <c r="K121">
        <v>1</v>
      </c>
      <c r="L121" t="s">
        <v>34</v>
      </c>
      <c r="M121" t="s">
        <v>4884</v>
      </c>
      <c r="N121" t="s">
        <v>6748</v>
      </c>
      <c r="O121" t="s">
        <v>52</v>
      </c>
      <c r="P121" t="s">
        <v>769</v>
      </c>
      <c r="Q121" t="s">
        <v>5053</v>
      </c>
      <c r="R121" t="s">
        <v>4887</v>
      </c>
      <c r="S121" t="s">
        <v>41</v>
      </c>
      <c r="T121" t="s">
        <v>4888</v>
      </c>
      <c r="U121" t="s">
        <v>4993</v>
      </c>
      <c r="V121" t="s">
        <v>4994</v>
      </c>
      <c r="W121" t="s">
        <v>4995</v>
      </c>
      <c r="X121" t="s">
        <v>43</v>
      </c>
      <c r="Y121" t="s">
        <v>4996</v>
      </c>
      <c r="Z121" t="s">
        <v>42</v>
      </c>
      <c r="AB121" t="str">
        <f>CONCATENATE(Table6[[#This Row],[Capacitance]],Table6[[#This Row],[Stock]])</f>
        <v>10ÂuF</v>
      </c>
    </row>
    <row r="122" spans="1:28">
      <c r="A122" t="s">
        <v>4910</v>
      </c>
      <c r="B122" t="s">
        <v>4903</v>
      </c>
      <c r="C122" t="s">
        <v>4917</v>
      </c>
      <c r="D122" t="s">
        <v>4918</v>
      </c>
      <c r="E122" t="s">
        <v>4882</v>
      </c>
      <c r="F122" t="s">
        <v>4919</v>
      </c>
      <c r="G122">
        <v>823</v>
      </c>
      <c r="H122">
        <v>0</v>
      </c>
      <c r="I122">
        <v>3.49</v>
      </c>
      <c r="J122">
        <v>0</v>
      </c>
      <c r="K122">
        <v>1</v>
      </c>
      <c r="L122" t="s">
        <v>34</v>
      </c>
      <c r="M122" t="s">
        <v>4913</v>
      </c>
      <c r="N122" t="s">
        <v>6748</v>
      </c>
      <c r="O122" t="s">
        <v>37</v>
      </c>
      <c r="P122" t="s">
        <v>53</v>
      </c>
      <c r="Q122" t="s">
        <v>4914</v>
      </c>
      <c r="R122" t="s">
        <v>4887</v>
      </c>
      <c r="S122" t="s">
        <v>41</v>
      </c>
      <c r="T122" t="s">
        <v>4888</v>
      </c>
      <c r="U122" t="s">
        <v>44</v>
      </c>
      <c r="V122" t="s">
        <v>4906</v>
      </c>
      <c r="W122" t="s">
        <v>4907</v>
      </c>
      <c r="X122" t="s">
        <v>43</v>
      </c>
      <c r="Y122" t="s">
        <v>4891</v>
      </c>
      <c r="Z122" t="s">
        <v>42</v>
      </c>
      <c r="AB122" t="str">
        <f>CONCATENATE(Table6[[#This Row],[Capacitance]],Table6[[#This Row],[Stock]])</f>
        <v>10ÂuF</v>
      </c>
    </row>
    <row r="123" spans="1:28">
      <c r="A123" t="s">
        <v>4972</v>
      </c>
      <c r="B123" t="s">
        <v>4989</v>
      </c>
      <c r="C123" t="s">
        <v>5067</v>
      </c>
      <c r="D123" t="s">
        <v>5068</v>
      </c>
      <c r="E123" t="s">
        <v>4882</v>
      </c>
      <c r="F123" t="s">
        <v>5069</v>
      </c>
      <c r="G123">
        <v>20940</v>
      </c>
      <c r="H123">
        <v>0</v>
      </c>
      <c r="I123">
        <v>0.75</v>
      </c>
      <c r="J123">
        <v>0</v>
      </c>
      <c r="K123">
        <v>1</v>
      </c>
      <c r="L123" t="s">
        <v>34</v>
      </c>
      <c r="M123" t="s">
        <v>4884</v>
      </c>
      <c r="N123" t="s">
        <v>6748</v>
      </c>
      <c r="O123" t="s">
        <v>52</v>
      </c>
      <c r="P123" t="s">
        <v>78</v>
      </c>
      <c r="Q123" t="s">
        <v>5070</v>
      </c>
      <c r="R123" t="s">
        <v>4887</v>
      </c>
      <c r="S123" t="s">
        <v>41</v>
      </c>
      <c r="T123" t="s">
        <v>4888</v>
      </c>
      <c r="U123" t="s">
        <v>4993</v>
      </c>
      <c r="V123" t="s">
        <v>4994</v>
      </c>
      <c r="W123" t="s">
        <v>4995</v>
      </c>
      <c r="X123" t="s">
        <v>43</v>
      </c>
      <c r="Y123" t="s">
        <v>4996</v>
      </c>
      <c r="Z123" t="s">
        <v>42</v>
      </c>
      <c r="AB123" t="str">
        <f>CONCATENATE(Table6[[#This Row],[Capacitance]],Table6[[#This Row],[Stock]])</f>
        <v>10ÂuF</v>
      </c>
    </row>
    <row r="124" spans="1:28">
      <c r="A124" t="s">
        <v>4972</v>
      </c>
      <c r="B124" t="s">
        <v>5127</v>
      </c>
      <c r="C124" t="s">
        <v>5335</v>
      </c>
      <c r="D124" t="s">
        <v>5336</v>
      </c>
      <c r="E124" t="s">
        <v>4882</v>
      </c>
      <c r="F124" t="s">
        <v>5337</v>
      </c>
      <c r="G124">
        <v>7735</v>
      </c>
      <c r="H124">
        <v>0</v>
      </c>
      <c r="I124">
        <v>3.78</v>
      </c>
      <c r="J124">
        <v>0</v>
      </c>
      <c r="K124">
        <v>1</v>
      </c>
      <c r="L124" t="s">
        <v>34</v>
      </c>
      <c r="M124" t="s">
        <v>4884</v>
      </c>
      <c r="N124" t="s">
        <v>6748</v>
      </c>
      <c r="O124" t="s">
        <v>37</v>
      </c>
      <c r="P124" t="s">
        <v>38</v>
      </c>
      <c r="Q124" t="s">
        <v>5131</v>
      </c>
      <c r="R124" t="s">
        <v>4887</v>
      </c>
      <c r="S124" t="s">
        <v>41</v>
      </c>
      <c r="T124" t="s">
        <v>4888</v>
      </c>
      <c r="U124" t="s">
        <v>5132</v>
      </c>
      <c r="V124" t="s">
        <v>5133</v>
      </c>
      <c r="W124" t="s">
        <v>5134</v>
      </c>
      <c r="X124" t="s">
        <v>43</v>
      </c>
      <c r="Y124" t="s">
        <v>5135</v>
      </c>
      <c r="Z124" t="s">
        <v>42</v>
      </c>
      <c r="AB124" t="str">
        <f>CONCATENATE(Table6[[#This Row],[Capacitance]],Table6[[#This Row],[Stock]])</f>
        <v>10ÂuF</v>
      </c>
    </row>
    <row r="125" spans="1:28">
      <c r="A125" t="s">
        <v>4972</v>
      </c>
      <c r="B125" t="s">
        <v>5127</v>
      </c>
      <c r="C125" t="s">
        <v>5390</v>
      </c>
      <c r="D125" t="s">
        <v>5391</v>
      </c>
      <c r="E125" t="s">
        <v>4882</v>
      </c>
      <c r="F125" t="s">
        <v>5337</v>
      </c>
      <c r="G125">
        <v>4310</v>
      </c>
      <c r="H125">
        <v>0</v>
      </c>
      <c r="I125">
        <v>6.68</v>
      </c>
      <c r="J125">
        <v>0</v>
      </c>
      <c r="K125">
        <v>1</v>
      </c>
      <c r="L125" t="s">
        <v>34</v>
      </c>
      <c r="M125" t="s">
        <v>4884</v>
      </c>
      <c r="N125" t="s">
        <v>6748</v>
      </c>
      <c r="O125" t="s">
        <v>37</v>
      </c>
      <c r="P125" t="s">
        <v>38</v>
      </c>
      <c r="Q125" t="s">
        <v>5003</v>
      </c>
      <c r="R125" t="s">
        <v>4887</v>
      </c>
      <c r="S125" t="s">
        <v>41</v>
      </c>
      <c r="T125" t="s">
        <v>4888</v>
      </c>
      <c r="U125" t="s">
        <v>5132</v>
      </c>
      <c r="V125" t="s">
        <v>5133</v>
      </c>
      <c r="W125" t="s">
        <v>5259</v>
      </c>
      <c r="X125" t="s">
        <v>43</v>
      </c>
      <c r="Y125" t="s">
        <v>5260</v>
      </c>
      <c r="Z125" t="s">
        <v>42</v>
      </c>
      <c r="AB125" t="str">
        <f>CONCATENATE(Table6[[#This Row],[Capacitance]],Table6[[#This Row],[Stock]])</f>
        <v>10ÂuF</v>
      </c>
    </row>
    <row r="126" spans="1:28">
      <c r="A126" t="s">
        <v>4972</v>
      </c>
      <c r="B126" t="s">
        <v>5077</v>
      </c>
      <c r="C126" t="s">
        <v>5175</v>
      </c>
      <c r="D126" t="s">
        <v>5176</v>
      </c>
      <c r="E126" t="s">
        <v>4882</v>
      </c>
      <c r="F126" t="s">
        <v>5177</v>
      </c>
      <c r="G126">
        <v>20661</v>
      </c>
      <c r="H126">
        <v>0</v>
      </c>
      <c r="I126">
        <v>1.4</v>
      </c>
      <c r="J126">
        <v>0</v>
      </c>
      <c r="K126">
        <v>1</v>
      </c>
      <c r="L126" t="s">
        <v>34</v>
      </c>
      <c r="M126" t="s">
        <v>4884</v>
      </c>
      <c r="N126" t="s">
        <v>6748</v>
      </c>
      <c r="O126" t="s">
        <v>37</v>
      </c>
      <c r="P126" t="s">
        <v>730</v>
      </c>
      <c r="Q126" t="s">
        <v>5099</v>
      </c>
      <c r="R126" t="s">
        <v>4887</v>
      </c>
      <c r="S126" t="s">
        <v>41</v>
      </c>
      <c r="T126" t="s">
        <v>4888</v>
      </c>
      <c r="U126" t="s">
        <v>5081</v>
      </c>
      <c r="V126" t="s">
        <v>5082</v>
      </c>
      <c r="W126" t="s">
        <v>5083</v>
      </c>
      <c r="X126" t="s">
        <v>43</v>
      </c>
      <c r="Y126" t="s">
        <v>5084</v>
      </c>
      <c r="Z126" t="s">
        <v>42</v>
      </c>
      <c r="AB126" t="str">
        <f>CONCATENATE(Table6[[#This Row],[Capacitance]],Table6[[#This Row],[Stock]])</f>
        <v>10ÂuF</v>
      </c>
    </row>
    <row r="127" spans="1:28">
      <c r="A127" t="s">
        <v>4972</v>
      </c>
      <c r="B127" t="s">
        <v>5127</v>
      </c>
      <c r="C127" t="s">
        <v>5184</v>
      </c>
      <c r="D127" t="s">
        <v>5185</v>
      </c>
      <c r="E127" t="s">
        <v>4882</v>
      </c>
      <c r="F127" t="s">
        <v>5186</v>
      </c>
      <c r="G127">
        <v>22873</v>
      </c>
      <c r="H127">
        <v>0</v>
      </c>
      <c r="I127">
        <v>1.41</v>
      </c>
      <c r="J127">
        <v>0</v>
      </c>
      <c r="K127">
        <v>1</v>
      </c>
      <c r="L127" t="s">
        <v>34</v>
      </c>
      <c r="M127" t="s">
        <v>4884</v>
      </c>
      <c r="N127" t="s">
        <v>6748</v>
      </c>
      <c r="O127" t="s">
        <v>37</v>
      </c>
      <c r="P127" t="s">
        <v>730</v>
      </c>
      <c r="Q127" t="s">
        <v>5003</v>
      </c>
      <c r="R127" t="s">
        <v>4887</v>
      </c>
      <c r="S127" t="s">
        <v>41</v>
      </c>
      <c r="T127" t="s">
        <v>4888</v>
      </c>
      <c r="U127" t="s">
        <v>5132</v>
      </c>
      <c r="V127" t="s">
        <v>5133</v>
      </c>
      <c r="W127" t="s">
        <v>5134</v>
      </c>
      <c r="X127" t="s">
        <v>43</v>
      </c>
      <c r="Y127" t="s">
        <v>5135</v>
      </c>
      <c r="Z127" t="s">
        <v>42</v>
      </c>
      <c r="AB127" t="str">
        <f>CONCATENATE(Table6[[#This Row],[Capacitance]],Table6[[#This Row],[Stock]])</f>
        <v>10ÂuF</v>
      </c>
    </row>
    <row r="128" spans="1:28">
      <c r="A128" t="s">
        <v>4972</v>
      </c>
      <c r="B128" t="s">
        <v>4989</v>
      </c>
      <c r="C128" t="s">
        <v>5104</v>
      </c>
      <c r="D128" t="s">
        <v>5105</v>
      </c>
      <c r="E128" t="s">
        <v>4882</v>
      </c>
      <c r="F128" t="s">
        <v>5106</v>
      </c>
      <c r="G128">
        <v>65381</v>
      </c>
      <c r="H128">
        <v>0</v>
      </c>
      <c r="I128">
        <v>0.86</v>
      </c>
      <c r="J128">
        <v>0</v>
      </c>
      <c r="K128">
        <v>1</v>
      </c>
      <c r="L128" t="s">
        <v>34</v>
      </c>
      <c r="M128" t="s">
        <v>4884</v>
      </c>
      <c r="N128" t="s">
        <v>6748</v>
      </c>
      <c r="O128" t="s">
        <v>37</v>
      </c>
      <c r="P128" t="s">
        <v>83</v>
      </c>
      <c r="Q128" t="s">
        <v>4908</v>
      </c>
      <c r="R128" t="s">
        <v>4887</v>
      </c>
      <c r="S128" t="s">
        <v>41</v>
      </c>
      <c r="T128" t="s">
        <v>4888</v>
      </c>
      <c r="U128" t="s">
        <v>4993</v>
      </c>
      <c r="V128" t="s">
        <v>4994</v>
      </c>
      <c r="W128" t="s">
        <v>4995</v>
      </c>
      <c r="X128" t="s">
        <v>43</v>
      </c>
      <c r="Y128" t="s">
        <v>4996</v>
      </c>
      <c r="Z128" t="s">
        <v>42</v>
      </c>
      <c r="AB128" t="str">
        <f>CONCATENATE(Table6[[#This Row],[Capacitance]],Table6[[#This Row],[Stock]])</f>
        <v>10ÂuF</v>
      </c>
    </row>
    <row r="129" spans="1:28">
      <c r="A129" t="s">
        <v>4878</v>
      </c>
      <c r="B129" t="s">
        <v>4926</v>
      </c>
      <c r="C129" t="s">
        <v>5124</v>
      </c>
      <c r="D129" t="s">
        <v>5125</v>
      </c>
      <c r="E129" t="s">
        <v>4882</v>
      </c>
      <c r="F129" t="s">
        <v>5126</v>
      </c>
      <c r="G129">
        <v>22549</v>
      </c>
      <c r="H129">
        <v>0</v>
      </c>
      <c r="I129">
        <v>1.19</v>
      </c>
      <c r="J129">
        <v>0</v>
      </c>
      <c r="K129">
        <v>1</v>
      </c>
      <c r="L129" t="s">
        <v>34</v>
      </c>
      <c r="M129" t="s">
        <v>4884</v>
      </c>
      <c r="N129" t="s">
        <v>51</v>
      </c>
      <c r="O129" t="s">
        <v>52</v>
      </c>
      <c r="P129" t="s">
        <v>64</v>
      </c>
      <c r="Q129" t="s">
        <v>4922</v>
      </c>
      <c r="R129" t="s">
        <v>4887</v>
      </c>
      <c r="S129" t="s">
        <v>41</v>
      </c>
      <c r="T129" t="s">
        <v>4888</v>
      </c>
      <c r="U129" t="s">
        <v>44</v>
      </c>
      <c r="V129" t="s">
        <v>4931</v>
      </c>
      <c r="W129" t="s">
        <v>4907</v>
      </c>
      <c r="X129" t="s">
        <v>43</v>
      </c>
      <c r="Y129" t="s">
        <v>4932</v>
      </c>
      <c r="Z129" t="s">
        <v>42</v>
      </c>
      <c r="AB129" t="str">
        <f>CONCATENATE(Table6[[#This Row],[Capacitance]],Table6[[#This Row],[Stock]])</f>
        <v>10ÂµF</v>
      </c>
    </row>
    <row r="130" spans="1:28">
      <c r="A130" t="s">
        <v>4972</v>
      </c>
      <c r="B130" t="s">
        <v>5077</v>
      </c>
      <c r="C130" t="s">
        <v>5121</v>
      </c>
      <c r="D130" t="s">
        <v>5122</v>
      </c>
      <c r="E130" t="s">
        <v>4882</v>
      </c>
      <c r="F130" t="s">
        <v>5123</v>
      </c>
      <c r="G130">
        <v>28971</v>
      </c>
      <c r="H130">
        <v>0</v>
      </c>
      <c r="I130">
        <v>1</v>
      </c>
      <c r="J130">
        <v>0</v>
      </c>
      <c r="K130">
        <v>1</v>
      </c>
      <c r="L130" t="s">
        <v>34</v>
      </c>
      <c r="M130" t="s">
        <v>4884</v>
      </c>
      <c r="N130" t="s">
        <v>6748</v>
      </c>
      <c r="O130" t="s">
        <v>37</v>
      </c>
      <c r="P130" t="s">
        <v>83</v>
      </c>
      <c r="Q130" t="s">
        <v>4905</v>
      </c>
      <c r="R130" t="s">
        <v>4887</v>
      </c>
      <c r="S130" t="s">
        <v>41</v>
      </c>
      <c r="T130" t="s">
        <v>4888</v>
      </c>
      <c r="U130" t="s">
        <v>5081</v>
      </c>
      <c r="V130" t="s">
        <v>5082</v>
      </c>
      <c r="W130" t="s">
        <v>5083</v>
      </c>
      <c r="X130" t="s">
        <v>43</v>
      </c>
      <c r="Y130" t="s">
        <v>5084</v>
      </c>
      <c r="Z130" t="s">
        <v>42</v>
      </c>
      <c r="AB130" t="str">
        <f>CONCATENATE(Table6[[#This Row],[Capacitance]],Table6[[#This Row],[Stock]])</f>
        <v>10ÂuF</v>
      </c>
    </row>
    <row r="131" spans="1:28">
      <c r="A131" t="s">
        <v>4972</v>
      </c>
      <c r="B131" t="s">
        <v>5127</v>
      </c>
      <c r="C131" t="s">
        <v>5181</v>
      </c>
      <c r="D131" t="s">
        <v>5182</v>
      </c>
      <c r="E131" t="s">
        <v>4882</v>
      </c>
      <c r="F131" t="s">
        <v>5183</v>
      </c>
      <c r="G131">
        <v>172388</v>
      </c>
      <c r="H131">
        <v>0</v>
      </c>
      <c r="I131">
        <v>1.41</v>
      </c>
      <c r="J131">
        <v>0</v>
      </c>
      <c r="K131">
        <v>1</v>
      </c>
      <c r="L131" t="s">
        <v>34</v>
      </c>
      <c r="M131" t="s">
        <v>4884</v>
      </c>
      <c r="N131" t="s">
        <v>6748</v>
      </c>
      <c r="O131" t="s">
        <v>52</v>
      </c>
      <c r="P131" t="s">
        <v>730</v>
      </c>
      <c r="Q131" t="s">
        <v>5003</v>
      </c>
      <c r="R131" t="s">
        <v>4887</v>
      </c>
      <c r="S131" t="s">
        <v>41</v>
      </c>
      <c r="T131" t="s">
        <v>4888</v>
      </c>
      <c r="U131" t="s">
        <v>5132</v>
      </c>
      <c r="V131" t="s">
        <v>5133</v>
      </c>
      <c r="W131" t="s">
        <v>5134</v>
      </c>
      <c r="X131" t="s">
        <v>43</v>
      </c>
      <c r="Y131" t="s">
        <v>5135</v>
      </c>
      <c r="Z131" t="s">
        <v>42</v>
      </c>
      <c r="AB131" t="str">
        <f>CONCATENATE(Table6[[#This Row],[Capacitance]],Table6[[#This Row],[Stock]])</f>
        <v>10ÂuF</v>
      </c>
    </row>
    <row r="132" spans="1:28">
      <c r="A132" t="s">
        <v>4972</v>
      </c>
      <c r="B132" t="s">
        <v>5127</v>
      </c>
      <c r="C132" t="s">
        <v>5193</v>
      </c>
      <c r="D132" t="s">
        <v>5194</v>
      </c>
      <c r="E132" t="s">
        <v>4882</v>
      </c>
      <c r="F132" t="s">
        <v>5195</v>
      </c>
      <c r="G132">
        <v>9930</v>
      </c>
      <c r="H132">
        <v>0</v>
      </c>
      <c r="I132">
        <v>1.5</v>
      </c>
      <c r="J132">
        <v>0</v>
      </c>
      <c r="K132">
        <v>1</v>
      </c>
      <c r="L132" t="s">
        <v>34</v>
      </c>
      <c r="M132" t="s">
        <v>4884</v>
      </c>
      <c r="N132" t="s">
        <v>6748</v>
      </c>
      <c r="O132" t="s">
        <v>37</v>
      </c>
      <c r="P132" t="s">
        <v>83</v>
      </c>
      <c r="Q132" t="s">
        <v>5103</v>
      </c>
      <c r="R132" t="s">
        <v>4887</v>
      </c>
      <c r="S132" t="s">
        <v>41</v>
      </c>
      <c r="T132" t="s">
        <v>4888</v>
      </c>
      <c r="U132" t="s">
        <v>5132</v>
      </c>
      <c r="V132" t="s">
        <v>5133</v>
      </c>
      <c r="W132" t="s">
        <v>5134</v>
      </c>
      <c r="X132" t="s">
        <v>43</v>
      </c>
      <c r="Y132" t="s">
        <v>5135</v>
      </c>
      <c r="Z132" t="s">
        <v>42</v>
      </c>
      <c r="AB132" t="str">
        <f>CONCATENATE(Table6[[#This Row],[Capacitance]],Table6[[#This Row],[Stock]])</f>
        <v>10ÂuF</v>
      </c>
    </row>
    <row r="133" spans="1:28">
      <c r="A133" t="s">
        <v>4878</v>
      </c>
      <c r="B133" t="s">
        <v>5603</v>
      </c>
      <c r="C133" t="s">
        <v>5739</v>
      </c>
      <c r="D133" t="s">
        <v>5740</v>
      </c>
      <c r="E133" t="s">
        <v>4882</v>
      </c>
      <c r="F133" t="s">
        <v>5123</v>
      </c>
      <c r="G133">
        <v>2732</v>
      </c>
      <c r="H133">
        <v>0</v>
      </c>
      <c r="I133">
        <v>2.0299999999999998</v>
      </c>
      <c r="J133">
        <v>0</v>
      </c>
      <c r="K133">
        <v>1</v>
      </c>
      <c r="L133" t="s">
        <v>34</v>
      </c>
      <c r="M133" t="s">
        <v>4884</v>
      </c>
      <c r="N133" t="s">
        <v>6748</v>
      </c>
      <c r="O133" t="s">
        <v>37</v>
      </c>
      <c r="P133" t="s">
        <v>83</v>
      </c>
      <c r="Q133" t="s">
        <v>4905</v>
      </c>
      <c r="R133" t="s">
        <v>4887</v>
      </c>
      <c r="S133" t="s">
        <v>41</v>
      </c>
      <c r="T133" t="s">
        <v>4888</v>
      </c>
      <c r="U133" t="s">
        <v>5081</v>
      </c>
      <c r="V133" t="s">
        <v>5082</v>
      </c>
      <c r="W133" t="s">
        <v>4907</v>
      </c>
      <c r="X133" t="s">
        <v>43</v>
      </c>
      <c r="Y133" t="s">
        <v>5607</v>
      </c>
      <c r="Z133" t="s">
        <v>42</v>
      </c>
      <c r="AB133" t="str">
        <f>CONCATENATE(Table6[[#This Row],[Capacitance]],Table6[[#This Row],[Stock]])</f>
        <v>10ÂuF</v>
      </c>
    </row>
    <row r="134" spans="1:28">
      <c r="A134" t="s">
        <v>4910</v>
      </c>
      <c r="B134" t="s">
        <v>5209</v>
      </c>
      <c r="C134" t="s">
        <v>5210</v>
      </c>
      <c r="D134" t="s">
        <v>5211</v>
      </c>
      <c r="E134" t="s">
        <v>4882</v>
      </c>
      <c r="F134" t="s">
        <v>5212</v>
      </c>
      <c r="G134">
        <v>3461</v>
      </c>
      <c r="H134">
        <v>0</v>
      </c>
      <c r="I134">
        <v>2.2400000000000002</v>
      </c>
      <c r="J134">
        <v>0</v>
      </c>
      <c r="K134">
        <v>1</v>
      </c>
      <c r="L134" t="s">
        <v>34</v>
      </c>
      <c r="M134" t="s">
        <v>4913</v>
      </c>
      <c r="N134" t="s">
        <v>51</v>
      </c>
      <c r="O134" t="s">
        <v>52</v>
      </c>
      <c r="P134" t="s">
        <v>64</v>
      </c>
      <c r="Q134" t="s">
        <v>4988</v>
      </c>
      <c r="R134" t="s">
        <v>4887</v>
      </c>
      <c r="S134" t="s">
        <v>41</v>
      </c>
      <c r="T134" t="s">
        <v>4888</v>
      </c>
      <c r="U134" t="s">
        <v>1301</v>
      </c>
      <c r="V134" t="s">
        <v>5213</v>
      </c>
      <c r="W134" t="s">
        <v>288</v>
      </c>
      <c r="X134" t="s">
        <v>43</v>
      </c>
      <c r="Y134" t="s">
        <v>5214</v>
      </c>
      <c r="Z134" t="s">
        <v>42</v>
      </c>
      <c r="AB134" t="str">
        <f>CONCATENATE(Table6[[#This Row],[Capacitance]],Table6[[#This Row],[Stock]])</f>
        <v>10ÂµF</v>
      </c>
    </row>
    <row r="135" spans="1:28">
      <c r="A135" t="s">
        <v>4910</v>
      </c>
      <c r="B135" t="s">
        <v>4903</v>
      </c>
      <c r="C135" t="s">
        <v>5261</v>
      </c>
      <c r="D135" t="s">
        <v>5262</v>
      </c>
      <c r="E135" t="s">
        <v>4882</v>
      </c>
      <c r="F135" t="s">
        <v>5126</v>
      </c>
      <c r="G135">
        <v>8134</v>
      </c>
      <c r="H135">
        <v>0</v>
      </c>
      <c r="I135">
        <v>2.79</v>
      </c>
      <c r="J135">
        <v>0</v>
      </c>
      <c r="K135">
        <v>1</v>
      </c>
      <c r="L135" t="s">
        <v>34</v>
      </c>
      <c r="M135" t="s">
        <v>4913</v>
      </c>
      <c r="N135" t="s">
        <v>51</v>
      </c>
      <c r="O135" t="s">
        <v>52</v>
      </c>
      <c r="P135" t="s">
        <v>64</v>
      </c>
      <c r="Q135" t="s">
        <v>4914</v>
      </c>
      <c r="R135" t="s">
        <v>4887</v>
      </c>
      <c r="S135" t="s">
        <v>41</v>
      </c>
      <c r="T135" t="s">
        <v>4888</v>
      </c>
      <c r="U135" t="s">
        <v>44</v>
      </c>
      <c r="V135" t="s">
        <v>4906</v>
      </c>
      <c r="W135" t="s">
        <v>4907</v>
      </c>
      <c r="X135" t="s">
        <v>43</v>
      </c>
      <c r="Y135" t="s">
        <v>4891</v>
      </c>
      <c r="Z135" t="s">
        <v>42</v>
      </c>
      <c r="AB135" t="str">
        <f>CONCATENATE(Table6[[#This Row],[Capacitance]],Table6[[#This Row],[Stock]])</f>
        <v>10ÂµF</v>
      </c>
    </row>
    <row r="136" spans="1:28">
      <c r="A136" t="s">
        <v>4910</v>
      </c>
      <c r="B136" t="s">
        <v>5209</v>
      </c>
      <c r="C136" t="s">
        <v>5267</v>
      </c>
      <c r="D136" t="s">
        <v>5268</v>
      </c>
      <c r="E136" t="s">
        <v>4882</v>
      </c>
      <c r="F136" t="s">
        <v>5212</v>
      </c>
      <c r="G136">
        <v>15840</v>
      </c>
      <c r="H136">
        <v>0</v>
      </c>
      <c r="I136">
        <v>2.67</v>
      </c>
      <c r="J136">
        <v>0</v>
      </c>
      <c r="K136">
        <v>1</v>
      </c>
      <c r="L136" t="s">
        <v>34</v>
      </c>
      <c r="M136" t="s">
        <v>4913</v>
      </c>
      <c r="N136" t="s">
        <v>6748</v>
      </c>
      <c r="O136" t="s">
        <v>52</v>
      </c>
      <c r="P136" t="s">
        <v>64</v>
      </c>
      <c r="Q136" t="s">
        <v>4988</v>
      </c>
      <c r="R136" t="s">
        <v>4887</v>
      </c>
      <c r="S136" t="s">
        <v>41</v>
      </c>
      <c r="T136" t="s">
        <v>4888</v>
      </c>
      <c r="U136" t="s">
        <v>1301</v>
      </c>
      <c r="V136" t="s">
        <v>5213</v>
      </c>
      <c r="W136" t="s">
        <v>288</v>
      </c>
      <c r="X136" t="s">
        <v>43</v>
      </c>
      <c r="Y136" t="s">
        <v>5214</v>
      </c>
      <c r="Z136" t="s">
        <v>42</v>
      </c>
      <c r="AB136" t="str">
        <f>CONCATENATE(Table6[[#This Row],[Capacitance]],Table6[[#This Row],[Stock]])</f>
        <v>10ÂuF</v>
      </c>
    </row>
    <row r="137" spans="1:28">
      <c r="A137" t="s">
        <v>4972</v>
      </c>
      <c r="B137" t="s">
        <v>5077</v>
      </c>
      <c r="C137" t="s">
        <v>6299</v>
      </c>
      <c r="D137" t="s">
        <v>6300</v>
      </c>
      <c r="E137" t="s">
        <v>4882</v>
      </c>
      <c r="F137" t="s">
        <v>5123</v>
      </c>
      <c r="G137">
        <v>1465</v>
      </c>
      <c r="H137">
        <v>0</v>
      </c>
      <c r="I137">
        <v>1.02</v>
      </c>
      <c r="J137">
        <v>0</v>
      </c>
      <c r="K137">
        <v>1</v>
      </c>
      <c r="L137" t="s">
        <v>34</v>
      </c>
      <c r="M137" t="s">
        <v>4884</v>
      </c>
      <c r="N137" t="s">
        <v>6748</v>
      </c>
      <c r="O137" t="s">
        <v>37</v>
      </c>
      <c r="P137" t="s">
        <v>83</v>
      </c>
      <c r="Q137" t="s">
        <v>4905</v>
      </c>
      <c r="R137" t="s">
        <v>4887</v>
      </c>
      <c r="S137" t="s">
        <v>41</v>
      </c>
      <c r="T137" t="s">
        <v>4888</v>
      </c>
      <c r="U137" t="s">
        <v>5081</v>
      </c>
      <c r="V137" t="s">
        <v>5082</v>
      </c>
      <c r="W137" t="s">
        <v>6289</v>
      </c>
      <c r="X137" t="s">
        <v>43</v>
      </c>
      <c r="Y137" t="s">
        <v>5084</v>
      </c>
      <c r="Z137" t="s">
        <v>42</v>
      </c>
      <c r="AB137" t="str">
        <f>CONCATENATE(Table6[[#This Row],[Capacitance]],Table6[[#This Row],[Stock]])</f>
        <v>10ÂuF</v>
      </c>
    </row>
    <row r="138" spans="1:28">
      <c r="A138" t="s">
        <v>4910</v>
      </c>
      <c r="B138" t="s">
        <v>4903</v>
      </c>
      <c r="C138" t="s">
        <v>5316</v>
      </c>
      <c r="D138" t="s">
        <v>5317</v>
      </c>
      <c r="E138" t="s">
        <v>4882</v>
      </c>
      <c r="F138" t="s">
        <v>5318</v>
      </c>
      <c r="G138">
        <v>9038</v>
      </c>
      <c r="H138">
        <v>0</v>
      </c>
      <c r="I138">
        <v>3.49</v>
      </c>
      <c r="J138">
        <v>0</v>
      </c>
      <c r="K138">
        <v>1</v>
      </c>
      <c r="L138" t="s">
        <v>34</v>
      </c>
      <c r="M138" t="s">
        <v>4913</v>
      </c>
      <c r="N138" t="s">
        <v>6748</v>
      </c>
      <c r="O138" t="s">
        <v>52</v>
      </c>
      <c r="P138" t="s">
        <v>78</v>
      </c>
      <c r="Q138" t="s">
        <v>4914</v>
      </c>
      <c r="R138" t="s">
        <v>4887</v>
      </c>
      <c r="S138" t="s">
        <v>41</v>
      </c>
      <c r="T138" t="s">
        <v>4888</v>
      </c>
      <c r="U138" t="s">
        <v>44</v>
      </c>
      <c r="V138" t="s">
        <v>4906</v>
      </c>
      <c r="W138" t="s">
        <v>4907</v>
      </c>
      <c r="X138" t="s">
        <v>43</v>
      </c>
      <c r="Y138" t="s">
        <v>4891</v>
      </c>
      <c r="Z138" t="s">
        <v>42</v>
      </c>
      <c r="AB138" t="str">
        <f>CONCATENATE(Table6[[#This Row],[Capacitance]],Table6[[#This Row],[Stock]])</f>
        <v>10ÂuF</v>
      </c>
    </row>
    <row r="139" spans="1:28">
      <c r="A139" t="s">
        <v>4910</v>
      </c>
      <c r="B139" t="s">
        <v>5209</v>
      </c>
      <c r="C139" t="s">
        <v>5326</v>
      </c>
      <c r="D139" t="s">
        <v>5327</v>
      </c>
      <c r="E139" t="s">
        <v>4882</v>
      </c>
      <c r="F139" t="s">
        <v>5328</v>
      </c>
      <c r="G139">
        <v>5618</v>
      </c>
      <c r="H139">
        <v>0</v>
      </c>
      <c r="I139">
        <v>3.49</v>
      </c>
      <c r="J139">
        <v>0</v>
      </c>
      <c r="K139">
        <v>1</v>
      </c>
      <c r="L139" t="s">
        <v>34</v>
      </c>
      <c r="M139" t="s">
        <v>4913</v>
      </c>
      <c r="N139" t="s">
        <v>6748</v>
      </c>
      <c r="O139" t="s">
        <v>52</v>
      </c>
      <c r="P139" t="s">
        <v>53</v>
      </c>
      <c r="Q139" t="s">
        <v>4922</v>
      </c>
      <c r="R139" t="s">
        <v>4887</v>
      </c>
      <c r="S139" t="s">
        <v>41</v>
      </c>
      <c r="T139" t="s">
        <v>4888</v>
      </c>
      <c r="U139" t="s">
        <v>1301</v>
      </c>
      <c r="V139" t="s">
        <v>5213</v>
      </c>
      <c r="W139" t="s">
        <v>288</v>
      </c>
      <c r="X139" t="s">
        <v>43</v>
      </c>
      <c r="Y139" t="s">
        <v>5214</v>
      </c>
      <c r="Z139" t="s">
        <v>42</v>
      </c>
      <c r="AB139" t="str">
        <f>CONCATENATE(Table6[[#This Row],[Capacitance]],Table6[[#This Row],[Stock]])</f>
        <v>10ÂuF</v>
      </c>
    </row>
    <row r="140" spans="1:28">
      <c r="A140" t="s">
        <v>4972</v>
      </c>
      <c r="B140" t="s">
        <v>4989</v>
      </c>
      <c r="C140" t="s">
        <v>5050</v>
      </c>
      <c r="D140" t="s">
        <v>5051</v>
      </c>
      <c r="E140" t="s">
        <v>4882</v>
      </c>
      <c r="F140" t="s">
        <v>5052</v>
      </c>
      <c r="G140">
        <v>65296</v>
      </c>
      <c r="H140">
        <v>0</v>
      </c>
      <c r="I140">
        <v>0.7</v>
      </c>
      <c r="J140">
        <v>0</v>
      </c>
      <c r="K140">
        <v>1</v>
      </c>
      <c r="L140" t="s">
        <v>34</v>
      </c>
      <c r="M140" t="s">
        <v>4884</v>
      </c>
      <c r="N140" t="s">
        <v>6748</v>
      </c>
      <c r="O140" t="s">
        <v>37</v>
      </c>
      <c r="P140" t="s">
        <v>769</v>
      </c>
      <c r="Q140" t="s">
        <v>5053</v>
      </c>
      <c r="R140" t="s">
        <v>4887</v>
      </c>
      <c r="S140" t="s">
        <v>41</v>
      </c>
      <c r="T140" t="s">
        <v>4888</v>
      </c>
      <c r="U140" t="s">
        <v>4993</v>
      </c>
      <c r="V140" t="s">
        <v>4994</v>
      </c>
      <c r="W140" t="s">
        <v>4995</v>
      </c>
      <c r="X140" t="s">
        <v>43</v>
      </c>
      <c r="Y140" t="s">
        <v>4996</v>
      </c>
      <c r="Z140" t="s">
        <v>42</v>
      </c>
      <c r="AB140" t="str">
        <f>CONCATENATE(Table6[[#This Row],[Capacitance]],Table6[[#This Row],[Stock]])</f>
        <v>10ÂuF</v>
      </c>
    </row>
    <row r="141" spans="1:28">
      <c r="A141" t="s">
        <v>4972</v>
      </c>
      <c r="B141" t="s">
        <v>5077</v>
      </c>
      <c r="C141" t="s">
        <v>5549</v>
      </c>
      <c r="D141" t="s">
        <v>5550</v>
      </c>
      <c r="E141" t="s">
        <v>4882</v>
      </c>
      <c r="F141" t="s">
        <v>5551</v>
      </c>
      <c r="G141">
        <v>12152</v>
      </c>
      <c r="H141">
        <v>0</v>
      </c>
      <c r="I141">
        <v>0.66</v>
      </c>
      <c r="J141">
        <v>0</v>
      </c>
      <c r="K141">
        <v>1</v>
      </c>
      <c r="L141" t="s">
        <v>34</v>
      </c>
      <c r="M141" t="s">
        <v>4884</v>
      </c>
      <c r="N141" t="s">
        <v>6748</v>
      </c>
      <c r="O141" t="s">
        <v>37</v>
      </c>
      <c r="P141" t="s">
        <v>769</v>
      </c>
      <c r="Q141" t="s">
        <v>5103</v>
      </c>
      <c r="R141" t="s">
        <v>4887</v>
      </c>
      <c r="S141" t="s">
        <v>41</v>
      </c>
      <c r="T141" t="s">
        <v>4888</v>
      </c>
      <c r="U141" t="s">
        <v>5081</v>
      </c>
      <c r="V141" t="s">
        <v>5082</v>
      </c>
      <c r="W141" t="s">
        <v>5083</v>
      </c>
      <c r="X141" t="s">
        <v>43</v>
      </c>
      <c r="Y141" t="s">
        <v>5084</v>
      </c>
      <c r="Z141" t="s">
        <v>42</v>
      </c>
      <c r="AB141" t="str">
        <f>CONCATENATE(Table6[[#This Row],[Capacitance]],Table6[[#This Row],[Stock]])</f>
        <v>10ÂuF</v>
      </c>
    </row>
    <row r="142" spans="1:28">
      <c r="A142" t="s">
        <v>4972</v>
      </c>
      <c r="B142" t="s">
        <v>4973</v>
      </c>
      <c r="C142" t="s">
        <v>4997</v>
      </c>
      <c r="D142" t="s">
        <v>4998</v>
      </c>
      <c r="E142" t="s">
        <v>4882</v>
      </c>
      <c r="F142" t="s">
        <v>4999</v>
      </c>
      <c r="G142">
        <v>143268</v>
      </c>
      <c r="H142">
        <v>0</v>
      </c>
      <c r="I142">
        <v>0.52</v>
      </c>
      <c r="J142">
        <v>0</v>
      </c>
      <c r="K142">
        <v>1</v>
      </c>
      <c r="L142" t="s">
        <v>34</v>
      </c>
      <c r="M142" t="s">
        <v>4884</v>
      </c>
      <c r="N142" t="s">
        <v>6748</v>
      </c>
      <c r="O142" t="s">
        <v>37</v>
      </c>
      <c r="P142" t="s">
        <v>78</v>
      </c>
      <c r="Q142" t="s">
        <v>4977</v>
      </c>
      <c r="R142" t="s">
        <v>4887</v>
      </c>
      <c r="S142" t="s">
        <v>41</v>
      </c>
      <c r="T142" t="s">
        <v>4888</v>
      </c>
      <c r="U142" t="s">
        <v>4978</v>
      </c>
      <c r="V142" t="s">
        <v>4979</v>
      </c>
      <c r="W142" t="s">
        <v>4980</v>
      </c>
      <c r="X142" t="s">
        <v>43</v>
      </c>
      <c r="Y142" t="s">
        <v>4981</v>
      </c>
      <c r="Z142" t="s">
        <v>42</v>
      </c>
      <c r="AB142" t="str">
        <f>CONCATENATE(Table6[[#This Row],[Capacitance]],Table6[[#This Row],[Stock]])</f>
        <v>10ÂuF</v>
      </c>
    </row>
    <row r="143" spans="1:28">
      <c r="A143" t="s">
        <v>4972</v>
      </c>
      <c r="B143" t="s">
        <v>4973</v>
      </c>
      <c r="C143" t="s">
        <v>5439</v>
      </c>
      <c r="D143" t="s">
        <v>5440</v>
      </c>
      <c r="E143" t="s">
        <v>4882</v>
      </c>
      <c r="F143" t="s">
        <v>5441</v>
      </c>
      <c r="G143">
        <v>10062</v>
      </c>
      <c r="H143">
        <v>0</v>
      </c>
      <c r="I143">
        <v>0.53</v>
      </c>
      <c r="J143">
        <v>0</v>
      </c>
      <c r="K143">
        <v>1</v>
      </c>
      <c r="L143" t="s">
        <v>34</v>
      </c>
      <c r="M143" t="s">
        <v>4884</v>
      </c>
      <c r="N143" t="s">
        <v>6748</v>
      </c>
      <c r="O143" t="s">
        <v>52</v>
      </c>
      <c r="P143" t="s">
        <v>53</v>
      </c>
      <c r="Q143" t="s">
        <v>5015</v>
      </c>
      <c r="R143" t="s">
        <v>4887</v>
      </c>
      <c r="S143" t="s">
        <v>41</v>
      </c>
      <c r="T143" t="s">
        <v>4888</v>
      </c>
      <c r="U143" t="s">
        <v>4978</v>
      </c>
      <c r="V143" t="s">
        <v>4979</v>
      </c>
      <c r="W143" t="s">
        <v>4980</v>
      </c>
      <c r="X143" t="s">
        <v>43</v>
      </c>
      <c r="Y143" t="s">
        <v>4981</v>
      </c>
      <c r="Z143" t="s">
        <v>42</v>
      </c>
      <c r="AB143" t="str">
        <f>CONCATENATE(Table6[[#This Row],[Capacitance]],Table6[[#This Row],[Stock]])</f>
        <v>10ÂuF</v>
      </c>
    </row>
    <row r="144" spans="1:28">
      <c r="A144" t="s">
        <v>4972</v>
      </c>
      <c r="B144" t="s">
        <v>4989</v>
      </c>
      <c r="C144" t="s">
        <v>5496</v>
      </c>
      <c r="D144" t="s">
        <v>5497</v>
      </c>
      <c r="E144" t="s">
        <v>4882</v>
      </c>
      <c r="F144" t="s">
        <v>5498</v>
      </c>
      <c r="G144">
        <v>11573</v>
      </c>
      <c r="H144">
        <v>0</v>
      </c>
      <c r="I144">
        <v>0.7</v>
      </c>
      <c r="J144">
        <v>0</v>
      </c>
      <c r="K144">
        <v>1</v>
      </c>
      <c r="L144" t="s">
        <v>34</v>
      </c>
      <c r="M144" t="s">
        <v>4884</v>
      </c>
      <c r="N144" t="s">
        <v>6748</v>
      </c>
      <c r="O144" t="s">
        <v>52</v>
      </c>
      <c r="P144" t="s">
        <v>64</v>
      </c>
      <c r="Q144" t="s">
        <v>4908</v>
      </c>
      <c r="R144" t="s">
        <v>4887</v>
      </c>
      <c r="S144" t="s">
        <v>41</v>
      </c>
      <c r="T144" t="s">
        <v>4888</v>
      </c>
      <c r="U144" t="s">
        <v>4993</v>
      </c>
      <c r="V144" t="s">
        <v>4994</v>
      </c>
      <c r="W144" t="s">
        <v>4995</v>
      </c>
      <c r="X144" t="s">
        <v>43</v>
      </c>
      <c r="Y144" t="s">
        <v>4996</v>
      </c>
      <c r="Z144" t="s">
        <v>42</v>
      </c>
      <c r="AB144" t="str">
        <f>CONCATENATE(Table6[[#This Row],[Capacitance]],Table6[[#This Row],[Stock]])</f>
        <v>10ÂuF</v>
      </c>
    </row>
    <row r="145" spans="1:28">
      <c r="A145" t="s">
        <v>4972</v>
      </c>
      <c r="B145" t="s">
        <v>5077</v>
      </c>
      <c r="C145" t="s">
        <v>5543</v>
      </c>
      <c r="D145" t="s">
        <v>5544</v>
      </c>
      <c r="E145" t="s">
        <v>4882</v>
      </c>
      <c r="F145" t="s">
        <v>5545</v>
      </c>
      <c r="G145">
        <v>11513</v>
      </c>
      <c r="H145">
        <v>0</v>
      </c>
      <c r="I145">
        <v>0.62</v>
      </c>
      <c r="J145">
        <v>0</v>
      </c>
      <c r="K145">
        <v>1</v>
      </c>
      <c r="L145" t="s">
        <v>34</v>
      </c>
      <c r="M145" t="s">
        <v>4884</v>
      </c>
      <c r="N145" t="s">
        <v>51</v>
      </c>
      <c r="O145" t="s">
        <v>52</v>
      </c>
      <c r="P145" t="s">
        <v>78</v>
      </c>
      <c r="Q145" t="s">
        <v>5120</v>
      </c>
      <c r="R145" t="s">
        <v>4887</v>
      </c>
      <c r="S145" t="s">
        <v>41</v>
      </c>
      <c r="T145" t="s">
        <v>4888</v>
      </c>
      <c r="U145" t="s">
        <v>5081</v>
      </c>
      <c r="V145" t="s">
        <v>5082</v>
      </c>
      <c r="W145" t="s">
        <v>5083</v>
      </c>
      <c r="X145" t="s">
        <v>43</v>
      </c>
      <c r="Y145" t="s">
        <v>5084</v>
      </c>
      <c r="Z145" t="s">
        <v>42</v>
      </c>
      <c r="AB145" t="str">
        <f>CONCATENATE(Table6[[#This Row],[Capacitance]],Table6[[#This Row],[Stock]])</f>
        <v>10ÂµF</v>
      </c>
    </row>
    <row r="146" spans="1:28">
      <c r="A146" t="s">
        <v>4972</v>
      </c>
      <c r="B146" t="s">
        <v>4989</v>
      </c>
      <c r="C146" t="s">
        <v>5071</v>
      </c>
      <c r="D146" t="s">
        <v>5072</v>
      </c>
      <c r="E146" t="s">
        <v>4882</v>
      </c>
      <c r="F146" t="s">
        <v>5073</v>
      </c>
      <c r="G146">
        <v>158255</v>
      </c>
      <c r="H146">
        <v>0</v>
      </c>
      <c r="I146">
        <v>0.77</v>
      </c>
      <c r="J146">
        <v>0</v>
      </c>
      <c r="K146">
        <v>1</v>
      </c>
      <c r="L146" t="s">
        <v>34</v>
      </c>
      <c r="M146" t="s">
        <v>4884</v>
      </c>
      <c r="N146" t="s">
        <v>6748</v>
      </c>
      <c r="O146" t="s">
        <v>37</v>
      </c>
      <c r="P146" t="s">
        <v>78</v>
      </c>
      <c r="Q146" t="s">
        <v>5070</v>
      </c>
      <c r="R146" t="s">
        <v>4887</v>
      </c>
      <c r="S146" t="s">
        <v>41</v>
      </c>
      <c r="T146" t="s">
        <v>4888</v>
      </c>
      <c r="U146" t="s">
        <v>4993</v>
      </c>
      <c r="V146" t="s">
        <v>4994</v>
      </c>
      <c r="W146" t="s">
        <v>4995</v>
      </c>
      <c r="X146" t="s">
        <v>43</v>
      </c>
      <c r="Y146" t="s">
        <v>4996</v>
      </c>
      <c r="Z146" t="s">
        <v>42</v>
      </c>
      <c r="AB146" t="str">
        <f>CONCATENATE(Table6[[#This Row],[Capacitance]],Table6[[#This Row],[Stock]])</f>
        <v>10ÂuF</v>
      </c>
    </row>
    <row r="147" spans="1:28">
      <c r="A147" t="s">
        <v>4972</v>
      </c>
      <c r="B147" t="s">
        <v>5077</v>
      </c>
      <c r="C147" t="s">
        <v>5117</v>
      </c>
      <c r="D147" t="s">
        <v>5118</v>
      </c>
      <c r="E147" t="s">
        <v>4882</v>
      </c>
      <c r="F147" t="s">
        <v>5119</v>
      </c>
      <c r="G147">
        <v>18645</v>
      </c>
      <c r="H147">
        <v>0</v>
      </c>
      <c r="I147">
        <v>0.98</v>
      </c>
      <c r="J147">
        <v>0</v>
      </c>
      <c r="K147">
        <v>1</v>
      </c>
      <c r="L147" t="s">
        <v>34</v>
      </c>
      <c r="M147" t="s">
        <v>4884</v>
      </c>
      <c r="N147" t="s">
        <v>6748</v>
      </c>
      <c r="O147" t="s">
        <v>37</v>
      </c>
      <c r="P147" t="s">
        <v>78</v>
      </c>
      <c r="Q147" t="s">
        <v>5120</v>
      </c>
      <c r="R147" t="s">
        <v>4887</v>
      </c>
      <c r="S147" t="s">
        <v>41</v>
      </c>
      <c r="T147" t="s">
        <v>4888</v>
      </c>
      <c r="U147" t="s">
        <v>5081</v>
      </c>
      <c r="V147" t="s">
        <v>5082</v>
      </c>
      <c r="W147" t="s">
        <v>5083</v>
      </c>
      <c r="X147" t="s">
        <v>43</v>
      </c>
      <c r="Y147" t="s">
        <v>5084</v>
      </c>
      <c r="Z147" t="s">
        <v>42</v>
      </c>
      <c r="AB147" t="str">
        <f>CONCATENATE(Table6[[#This Row],[Capacitance]],Table6[[#This Row],[Stock]])</f>
        <v>10ÂuF</v>
      </c>
    </row>
    <row r="148" spans="1:28">
      <c r="A148" t="s">
        <v>4972</v>
      </c>
      <c r="B148" t="s">
        <v>5077</v>
      </c>
      <c r="C148" t="s">
        <v>5552</v>
      </c>
      <c r="D148" t="s">
        <v>5553</v>
      </c>
      <c r="E148" t="s">
        <v>4882</v>
      </c>
      <c r="F148" t="s">
        <v>5554</v>
      </c>
      <c r="G148">
        <v>4396</v>
      </c>
      <c r="H148">
        <v>0</v>
      </c>
      <c r="I148">
        <v>0.66</v>
      </c>
      <c r="J148">
        <v>0</v>
      </c>
      <c r="K148">
        <v>1</v>
      </c>
      <c r="L148" t="s">
        <v>34</v>
      </c>
      <c r="M148" t="s">
        <v>4884</v>
      </c>
      <c r="N148" t="s">
        <v>6748</v>
      </c>
      <c r="O148" t="s">
        <v>52</v>
      </c>
      <c r="P148" t="s">
        <v>769</v>
      </c>
      <c r="Q148" t="s">
        <v>5103</v>
      </c>
      <c r="R148" t="s">
        <v>4887</v>
      </c>
      <c r="S148" t="s">
        <v>41</v>
      </c>
      <c r="T148" t="s">
        <v>4888</v>
      </c>
      <c r="U148" t="s">
        <v>5081</v>
      </c>
      <c r="V148" t="s">
        <v>5082</v>
      </c>
      <c r="W148" t="s">
        <v>5083</v>
      </c>
      <c r="X148" t="s">
        <v>43</v>
      </c>
      <c r="Y148" t="s">
        <v>5084</v>
      </c>
      <c r="Z148" t="s">
        <v>42</v>
      </c>
      <c r="AB148" t="str">
        <f>CONCATENATE(Table6[[#This Row],[Capacitance]],Table6[[#This Row],[Stock]])</f>
        <v>10ÂuF</v>
      </c>
    </row>
    <row r="149" spans="1:28">
      <c r="A149" t="s">
        <v>4972</v>
      </c>
      <c r="B149" t="s">
        <v>4973</v>
      </c>
      <c r="C149" t="s">
        <v>5828</v>
      </c>
      <c r="D149" t="s">
        <v>5829</v>
      </c>
      <c r="E149" t="s">
        <v>4882</v>
      </c>
      <c r="F149" t="s">
        <v>4999</v>
      </c>
      <c r="G149">
        <v>14554</v>
      </c>
      <c r="H149">
        <v>0</v>
      </c>
      <c r="I149">
        <v>0.52</v>
      </c>
      <c r="J149">
        <v>0</v>
      </c>
      <c r="K149">
        <v>1</v>
      </c>
      <c r="L149" t="s">
        <v>34</v>
      </c>
      <c r="M149" t="s">
        <v>4884</v>
      </c>
      <c r="N149" t="s">
        <v>6748</v>
      </c>
      <c r="O149" t="s">
        <v>37</v>
      </c>
      <c r="P149" t="s">
        <v>78</v>
      </c>
      <c r="Q149" t="s">
        <v>4977</v>
      </c>
      <c r="R149" t="s">
        <v>4887</v>
      </c>
      <c r="S149" t="s">
        <v>41</v>
      </c>
      <c r="T149" t="s">
        <v>4888</v>
      </c>
      <c r="U149" t="s">
        <v>4978</v>
      </c>
      <c r="V149" t="s">
        <v>4979</v>
      </c>
      <c r="W149" t="s">
        <v>4980</v>
      </c>
      <c r="X149" t="s">
        <v>43</v>
      </c>
      <c r="Y149" t="s">
        <v>4981</v>
      </c>
      <c r="Z149" t="s">
        <v>42</v>
      </c>
      <c r="AB149" t="str">
        <f>CONCATENATE(Table6[[#This Row],[Capacitance]],Table6[[#This Row],[Stock]])</f>
        <v>10ÂuF</v>
      </c>
    </row>
    <row r="150" spans="1:28">
      <c r="A150" t="s">
        <v>4972</v>
      </c>
      <c r="B150" t="s">
        <v>5077</v>
      </c>
      <c r="C150" t="s">
        <v>5648</v>
      </c>
      <c r="D150" t="s">
        <v>5649</v>
      </c>
      <c r="E150" t="s">
        <v>4882</v>
      </c>
      <c r="F150" t="s">
        <v>5650</v>
      </c>
      <c r="G150">
        <v>5175</v>
      </c>
      <c r="H150">
        <v>0</v>
      </c>
      <c r="I150">
        <v>1</v>
      </c>
      <c r="J150">
        <v>0</v>
      </c>
      <c r="K150">
        <v>1</v>
      </c>
      <c r="L150" t="s">
        <v>34</v>
      </c>
      <c r="M150" t="s">
        <v>4884</v>
      </c>
      <c r="N150" t="s">
        <v>6748</v>
      </c>
      <c r="O150" t="s">
        <v>52</v>
      </c>
      <c r="P150" t="s">
        <v>83</v>
      </c>
      <c r="Q150" t="s">
        <v>4905</v>
      </c>
      <c r="R150" t="s">
        <v>4887</v>
      </c>
      <c r="S150" t="s">
        <v>41</v>
      </c>
      <c r="T150" t="s">
        <v>4888</v>
      </c>
      <c r="U150" t="s">
        <v>5081</v>
      </c>
      <c r="V150" t="s">
        <v>5082</v>
      </c>
      <c r="W150" t="s">
        <v>5083</v>
      </c>
      <c r="X150" t="s">
        <v>43</v>
      </c>
      <c r="Y150" t="s">
        <v>5084</v>
      </c>
      <c r="Z150" t="s">
        <v>42</v>
      </c>
      <c r="AB150" t="str">
        <f>CONCATENATE(Table6[[#This Row],[Capacitance]],Table6[[#This Row],[Stock]])</f>
        <v>10ÂuF</v>
      </c>
    </row>
    <row r="151" spans="1:28">
      <c r="A151" t="s">
        <v>4878</v>
      </c>
      <c r="B151" t="s">
        <v>4879</v>
      </c>
      <c r="C151" t="s">
        <v>5651</v>
      </c>
      <c r="D151" t="s">
        <v>5652</v>
      </c>
      <c r="E151" t="s">
        <v>4882</v>
      </c>
      <c r="F151" t="s">
        <v>5126</v>
      </c>
      <c r="G151">
        <v>4850</v>
      </c>
      <c r="H151">
        <v>0</v>
      </c>
      <c r="I151">
        <v>1.22</v>
      </c>
      <c r="J151">
        <v>0</v>
      </c>
      <c r="K151">
        <v>1</v>
      </c>
      <c r="L151" t="s">
        <v>34</v>
      </c>
      <c r="M151" t="s">
        <v>4884</v>
      </c>
      <c r="N151" t="s">
        <v>6748</v>
      </c>
      <c r="O151" t="s">
        <v>52</v>
      </c>
      <c r="P151" t="s">
        <v>64</v>
      </c>
      <c r="Q151" t="s">
        <v>4922</v>
      </c>
      <c r="R151" t="s">
        <v>4887</v>
      </c>
      <c r="S151" t="s">
        <v>41</v>
      </c>
      <c r="T151" t="s">
        <v>4888</v>
      </c>
      <c r="U151" t="s">
        <v>44</v>
      </c>
      <c r="V151" t="s">
        <v>4889</v>
      </c>
      <c r="W151" t="s">
        <v>4890</v>
      </c>
      <c r="X151" t="s">
        <v>43</v>
      </c>
      <c r="Y151" t="s">
        <v>4891</v>
      </c>
      <c r="Z151" t="s">
        <v>42</v>
      </c>
      <c r="AB151" t="str">
        <f>CONCATENATE(Table6[[#This Row],[Capacitance]],Table6[[#This Row],[Stock]])</f>
        <v>10ÂuF</v>
      </c>
    </row>
    <row r="152" spans="1:28">
      <c r="A152" t="s">
        <v>4972</v>
      </c>
      <c r="B152" t="s">
        <v>5077</v>
      </c>
      <c r="C152" t="s">
        <v>5699</v>
      </c>
      <c r="D152" t="s">
        <v>5700</v>
      </c>
      <c r="E152" t="s">
        <v>4882</v>
      </c>
      <c r="F152" t="s">
        <v>5701</v>
      </c>
      <c r="G152">
        <v>4534</v>
      </c>
      <c r="H152">
        <v>0</v>
      </c>
      <c r="I152">
        <v>1.1399999999999999</v>
      </c>
      <c r="J152">
        <v>0</v>
      </c>
      <c r="K152">
        <v>1</v>
      </c>
      <c r="L152" t="s">
        <v>34</v>
      </c>
      <c r="M152" t="s">
        <v>4884</v>
      </c>
      <c r="N152" t="s">
        <v>51</v>
      </c>
      <c r="O152" t="s">
        <v>52</v>
      </c>
      <c r="P152" t="s">
        <v>730</v>
      </c>
      <c r="Q152" t="s">
        <v>5099</v>
      </c>
      <c r="R152" t="s">
        <v>4887</v>
      </c>
      <c r="S152" t="s">
        <v>41</v>
      </c>
      <c r="T152" t="s">
        <v>4888</v>
      </c>
      <c r="U152" t="s">
        <v>5081</v>
      </c>
      <c r="V152" t="s">
        <v>5082</v>
      </c>
      <c r="W152" t="s">
        <v>5083</v>
      </c>
      <c r="X152" t="s">
        <v>43</v>
      </c>
      <c r="Y152" t="s">
        <v>5084</v>
      </c>
      <c r="Z152" t="s">
        <v>42</v>
      </c>
      <c r="AB152" t="str">
        <f>CONCATENATE(Table6[[#This Row],[Capacitance]],Table6[[#This Row],[Stock]])</f>
        <v>10ÂµF</v>
      </c>
    </row>
    <row r="153" spans="1:28">
      <c r="A153" t="s">
        <v>4878</v>
      </c>
      <c r="B153" t="s">
        <v>4879</v>
      </c>
      <c r="C153" t="s">
        <v>5702</v>
      </c>
      <c r="D153" t="s">
        <v>5703</v>
      </c>
      <c r="E153" t="s">
        <v>4882</v>
      </c>
      <c r="F153" t="s">
        <v>5704</v>
      </c>
      <c r="G153">
        <v>2459</v>
      </c>
      <c r="H153">
        <v>0</v>
      </c>
      <c r="I153">
        <v>0.41</v>
      </c>
      <c r="J153">
        <v>0</v>
      </c>
      <c r="K153">
        <v>1</v>
      </c>
      <c r="L153" t="s">
        <v>34</v>
      </c>
      <c r="M153" t="s">
        <v>4884</v>
      </c>
      <c r="N153" t="s">
        <v>51</v>
      </c>
      <c r="O153" t="s">
        <v>52</v>
      </c>
      <c r="P153" t="s">
        <v>53</v>
      </c>
      <c r="Q153" t="s">
        <v>4922</v>
      </c>
      <c r="R153" t="s">
        <v>4887</v>
      </c>
      <c r="S153" t="s">
        <v>41</v>
      </c>
      <c r="T153" t="s">
        <v>4888</v>
      </c>
      <c r="U153" t="s">
        <v>44</v>
      </c>
      <c r="V153" t="s">
        <v>4889</v>
      </c>
      <c r="W153" t="s">
        <v>4890</v>
      </c>
      <c r="X153" t="s">
        <v>43</v>
      </c>
      <c r="Y153" t="s">
        <v>4891</v>
      </c>
      <c r="Z153" t="s">
        <v>42</v>
      </c>
      <c r="AB153" t="str">
        <f>CONCATENATE(Table6[[#This Row],[Capacitance]],Table6[[#This Row],[Stock]])</f>
        <v>10ÂµF</v>
      </c>
    </row>
    <row r="154" spans="1:28">
      <c r="A154" t="s">
        <v>4972</v>
      </c>
      <c r="B154" t="s">
        <v>5127</v>
      </c>
      <c r="C154" t="s">
        <v>5726</v>
      </c>
      <c r="D154" t="s">
        <v>5727</v>
      </c>
      <c r="E154" t="s">
        <v>4882</v>
      </c>
      <c r="F154" t="s">
        <v>5728</v>
      </c>
      <c r="G154">
        <v>4768</v>
      </c>
      <c r="H154">
        <v>0</v>
      </c>
      <c r="I154">
        <v>1.5</v>
      </c>
      <c r="J154">
        <v>0</v>
      </c>
      <c r="K154">
        <v>1</v>
      </c>
      <c r="L154" t="s">
        <v>34</v>
      </c>
      <c r="M154" t="s">
        <v>4884</v>
      </c>
      <c r="N154" t="s">
        <v>6748</v>
      </c>
      <c r="O154" t="s">
        <v>52</v>
      </c>
      <c r="P154" t="s">
        <v>83</v>
      </c>
      <c r="Q154" t="s">
        <v>5103</v>
      </c>
      <c r="R154" t="s">
        <v>4887</v>
      </c>
      <c r="S154" t="s">
        <v>41</v>
      </c>
      <c r="T154" t="s">
        <v>4888</v>
      </c>
      <c r="U154" t="s">
        <v>5132</v>
      </c>
      <c r="V154" t="s">
        <v>5133</v>
      </c>
      <c r="W154" t="s">
        <v>5134</v>
      </c>
      <c r="X154" t="s">
        <v>43</v>
      </c>
      <c r="Y154" t="s">
        <v>5135</v>
      </c>
      <c r="Z154" t="s">
        <v>42</v>
      </c>
      <c r="AB154" t="str">
        <f>CONCATENATE(Table6[[#This Row],[Capacitance]],Table6[[#This Row],[Stock]])</f>
        <v>10ÂuF</v>
      </c>
    </row>
    <row r="155" spans="1:28">
      <c r="A155" t="s">
        <v>4878</v>
      </c>
      <c r="B155" t="s">
        <v>5341</v>
      </c>
      <c r="C155" t="s">
        <v>6008</v>
      </c>
      <c r="D155" t="s">
        <v>6009</v>
      </c>
      <c r="E155" t="s">
        <v>4882</v>
      </c>
      <c r="F155" t="s">
        <v>5073</v>
      </c>
      <c r="G155">
        <v>3540</v>
      </c>
      <c r="H155">
        <v>0</v>
      </c>
      <c r="I155">
        <v>1.4</v>
      </c>
      <c r="J155">
        <v>0</v>
      </c>
      <c r="K155">
        <v>1</v>
      </c>
      <c r="L155" t="s">
        <v>34</v>
      </c>
      <c r="M155" t="s">
        <v>4884</v>
      </c>
      <c r="N155" t="s">
        <v>6748</v>
      </c>
      <c r="O155" t="s">
        <v>37</v>
      </c>
      <c r="P155" t="s">
        <v>78</v>
      </c>
      <c r="Q155" t="s">
        <v>5095</v>
      </c>
      <c r="R155" t="s">
        <v>4887</v>
      </c>
      <c r="S155" t="s">
        <v>41</v>
      </c>
      <c r="T155" t="s">
        <v>4888</v>
      </c>
      <c r="U155" t="s">
        <v>4993</v>
      </c>
      <c r="V155" t="s">
        <v>4994</v>
      </c>
      <c r="W155" t="s">
        <v>4890</v>
      </c>
      <c r="X155" t="s">
        <v>43</v>
      </c>
      <c r="Y155" t="s">
        <v>5345</v>
      </c>
      <c r="Z155" t="s">
        <v>42</v>
      </c>
      <c r="AB155" t="str">
        <f>CONCATENATE(Table6[[#This Row],[Capacitance]],Table6[[#This Row],[Stock]])</f>
        <v>10ÂuF</v>
      </c>
    </row>
    <row r="156" spans="1:28">
      <c r="A156" t="s">
        <v>4878</v>
      </c>
      <c r="B156" t="s">
        <v>5603</v>
      </c>
      <c r="C156" t="s">
        <v>6252</v>
      </c>
      <c r="D156" t="s">
        <v>6253</v>
      </c>
      <c r="E156" t="s">
        <v>4882</v>
      </c>
      <c r="F156" t="s">
        <v>5119</v>
      </c>
      <c r="G156">
        <v>3000</v>
      </c>
      <c r="H156">
        <v>0</v>
      </c>
      <c r="I156">
        <v>1.32</v>
      </c>
      <c r="J156">
        <v>0</v>
      </c>
      <c r="K156">
        <v>1</v>
      </c>
      <c r="L156" t="s">
        <v>34</v>
      </c>
      <c r="M156" t="s">
        <v>4884</v>
      </c>
      <c r="N156" t="s">
        <v>6748</v>
      </c>
      <c r="O156" t="s">
        <v>37</v>
      </c>
      <c r="P156" t="s">
        <v>78</v>
      </c>
      <c r="Q156" t="s">
        <v>5120</v>
      </c>
      <c r="R156" t="s">
        <v>4887</v>
      </c>
      <c r="S156" t="s">
        <v>41</v>
      </c>
      <c r="T156" t="s">
        <v>4888</v>
      </c>
      <c r="U156" t="s">
        <v>5081</v>
      </c>
      <c r="V156" t="s">
        <v>5082</v>
      </c>
      <c r="W156" t="s">
        <v>4907</v>
      </c>
      <c r="X156" t="s">
        <v>43</v>
      </c>
      <c r="Y156" t="s">
        <v>5607</v>
      </c>
      <c r="Z156" t="s">
        <v>42</v>
      </c>
      <c r="AB156" t="str">
        <f>CONCATENATE(Table6[[#This Row],[Capacitance]],Table6[[#This Row],[Stock]])</f>
        <v>10ÂuF</v>
      </c>
    </row>
    <row r="157" spans="1:28">
      <c r="A157" t="s">
        <v>4910</v>
      </c>
      <c r="B157" t="s">
        <v>4903</v>
      </c>
      <c r="C157" t="s">
        <v>5763</v>
      </c>
      <c r="D157" t="s">
        <v>5764</v>
      </c>
      <c r="E157" t="s">
        <v>4882</v>
      </c>
      <c r="F157" t="s">
        <v>5704</v>
      </c>
      <c r="G157">
        <v>2753</v>
      </c>
      <c r="H157">
        <v>0</v>
      </c>
      <c r="I157">
        <v>2.2599999999999998</v>
      </c>
      <c r="J157">
        <v>0</v>
      </c>
      <c r="K157">
        <v>1</v>
      </c>
      <c r="L157" t="s">
        <v>34</v>
      </c>
      <c r="M157" t="s">
        <v>4913</v>
      </c>
      <c r="N157" t="s">
        <v>51</v>
      </c>
      <c r="O157" t="s">
        <v>52</v>
      </c>
      <c r="P157" t="s">
        <v>53</v>
      </c>
      <c r="Q157" t="s">
        <v>4914</v>
      </c>
      <c r="R157" t="s">
        <v>4887</v>
      </c>
      <c r="S157" t="s">
        <v>41</v>
      </c>
      <c r="T157" t="s">
        <v>4888</v>
      </c>
      <c r="U157" t="s">
        <v>44</v>
      </c>
      <c r="V157" t="s">
        <v>4906</v>
      </c>
      <c r="W157" t="s">
        <v>4907</v>
      </c>
      <c r="X157" t="s">
        <v>43</v>
      </c>
      <c r="Y157" t="s">
        <v>4891</v>
      </c>
      <c r="Z157" t="s">
        <v>42</v>
      </c>
      <c r="AB157" t="str">
        <f>CONCATENATE(Table6[[#This Row],[Capacitance]],Table6[[#This Row],[Stock]])</f>
        <v>10ÂµF</v>
      </c>
    </row>
    <row r="158" spans="1:28">
      <c r="A158" t="s">
        <v>4972</v>
      </c>
      <c r="B158" t="s">
        <v>5127</v>
      </c>
      <c r="C158" t="s">
        <v>5809</v>
      </c>
      <c r="D158" t="s">
        <v>5810</v>
      </c>
      <c r="E158" t="s">
        <v>4882</v>
      </c>
      <c r="F158" t="s">
        <v>5811</v>
      </c>
      <c r="G158">
        <v>7479</v>
      </c>
      <c r="H158">
        <v>0</v>
      </c>
      <c r="I158">
        <v>6.34</v>
      </c>
      <c r="J158">
        <v>0</v>
      </c>
      <c r="K158">
        <v>1</v>
      </c>
      <c r="L158" t="s">
        <v>34</v>
      </c>
      <c r="M158" t="s">
        <v>4884</v>
      </c>
      <c r="N158" t="s">
        <v>51</v>
      </c>
      <c r="O158" t="s">
        <v>52</v>
      </c>
      <c r="P158" t="s">
        <v>38</v>
      </c>
      <c r="Q158" t="s">
        <v>5003</v>
      </c>
      <c r="R158" t="s">
        <v>4887</v>
      </c>
      <c r="S158" t="s">
        <v>41</v>
      </c>
      <c r="T158" t="s">
        <v>4888</v>
      </c>
      <c r="U158" t="s">
        <v>5132</v>
      </c>
      <c r="V158" t="s">
        <v>5133</v>
      </c>
      <c r="W158" t="s">
        <v>5259</v>
      </c>
      <c r="X158" t="s">
        <v>43</v>
      </c>
      <c r="Y158" t="s">
        <v>5260</v>
      </c>
      <c r="Z158" t="s">
        <v>42</v>
      </c>
      <c r="AB158" t="str">
        <f>CONCATENATE(Table6[[#This Row],[Capacitance]],Table6[[#This Row],[Stock]])</f>
        <v>10ÂµF</v>
      </c>
    </row>
    <row r="159" spans="1:28">
      <c r="A159" t="s">
        <v>4972</v>
      </c>
      <c r="B159" t="s">
        <v>5077</v>
      </c>
      <c r="C159" t="s">
        <v>6287</v>
      </c>
      <c r="D159" t="s">
        <v>6288</v>
      </c>
      <c r="E159" t="s">
        <v>4882</v>
      </c>
      <c r="F159" t="s">
        <v>5119</v>
      </c>
      <c r="G159">
        <v>2760</v>
      </c>
      <c r="H159">
        <v>0</v>
      </c>
      <c r="I159">
        <v>0.98</v>
      </c>
      <c r="J159">
        <v>0</v>
      </c>
      <c r="K159">
        <v>1</v>
      </c>
      <c r="L159" t="s">
        <v>34</v>
      </c>
      <c r="M159" t="s">
        <v>4884</v>
      </c>
      <c r="N159" t="s">
        <v>6748</v>
      </c>
      <c r="O159" t="s">
        <v>37</v>
      </c>
      <c r="P159" t="s">
        <v>78</v>
      </c>
      <c r="Q159" t="s">
        <v>5120</v>
      </c>
      <c r="R159" t="s">
        <v>4887</v>
      </c>
      <c r="S159" t="s">
        <v>41</v>
      </c>
      <c r="T159" t="s">
        <v>4888</v>
      </c>
      <c r="U159" t="s">
        <v>5081</v>
      </c>
      <c r="V159" t="s">
        <v>5082</v>
      </c>
      <c r="W159" t="s">
        <v>6289</v>
      </c>
      <c r="X159" t="s">
        <v>43</v>
      </c>
      <c r="Y159" t="s">
        <v>5084</v>
      </c>
      <c r="Z159" t="s">
        <v>42</v>
      </c>
      <c r="AB159" t="str">
        <f>CONCATENATE(Table6[[#This Row],[Capacitance]],Table6[[#This Row],[Stock]])</f>
        <v>10ÂuF</v>
      </c>
    </row>
    <row r="160" spans="1:28">
      <c r="A160" t="s">
        <v>4972</v>
      </c>
      <c r="B160" t="s">
        <v>5077</v>
      </c>
      <c r="C160" t="s">
        <v>6290</v>
      </c>
      <c r="D160" t="s">
        <v>6291</v>
      </c>
      <c r="E160" t="s">
        <v>4882</v>
      </c>
      <c r="F160" t="s">
        <v>5119</v>
      </c>
      <c r="G160">
        <v>2730</v>
      </c>
      <c r="H160">
        <v>0</v>
      </c>
      <c r="I160">
        <v>0.98</v>
      </c>
      <c r="J160">
        <v>0</v>
      </c>
      <c r="K160">
        <v>1</v>
      </c>
      <c r="L160" t="s">
        <v>34</v>
      </c>
      <c r="M160" t="s">
        <v>4884</v>
      </c>
      <c r="N160" t="s">
        <v>6748</v>
      </c>
      <c r="O160" t="s">
        <v>37</v>
      </c>
      <c r="P160" t="s">
        <v>78</v>
      </c>
      <c r="Q160" t="s">
        <v>5120</v>
      </c>
      <c r="R160" t="s">
        <v>4887</v>
      </c>
      <c r="S160" t="s">
        <v>41</v>
      </c>
      <c r="T160" t="s">
        <v>4888</v>
      </c>
      <c r="U160" t="s">
        <v>5081</v>
      </c>
      <c r="V160" t="s">
        <v>5082</v>
      </c>
      <c r="W160" t="s">
        <v>6289</v>
      </c>
      <c r="X160" t="s">
        <v>43</v>
      </c>
      <c r="Y160" t="s">
        <v>5084</v>
      </c>
      <c r="Z160" t="s">
        <v>42</v>
      </c>
      <c r="AB160" t="str">
        <f>CONCATENATE(Table6[[#This Row],[Capacitance]],Table6[[#This Row],[Stock]])</f>
        <v>10ÂuF</v>
      </c>
    </row>
    <row r="161" spans="1:28">
      <c r="A161" t="s">
        <v>4972</v>
      </c>
      <c r="B161" t="s">
        <v>5077</v>
      </c>
      <c r="C161" t="s">
        <v>5920</v>
      </c>
      <c r="D161" t="s">
        <v>5921</v>
      </c>
      <c r="E161" t="s">
        <v>4882</v>
      </c>
      <c r="F161" t="s">
        <v>5922</v>
      </c>
      <c r="G161">
        <v>2857</v>
      </c>
      <c r="H161">
        <v>0</v>
      </c>
      <c r="I161">
        <v>0.63</v>
      </c>
      <c r="J161">
        <v>0</v>
      </c>
      <c r="K161">
        <v>1</v>
      </c>
      <c r="L161" t="s">
        <v>34</v>
      </c>
      <c r="M161" t="s">
        <v>4884</v>
      </c>
      <c r="N161" t="s">
        <v>6748</v>
      </c>
      <c r="O161" t="s">
        <v>52</v>
      </c>
      <c r="P161" t="s">
        <v>64</v>
      </c>
      <c r="Q161" t="s">
        <v>4908</v>
      </c>
      <c r="R161" t="s">
        <v>4887</v>
      </c>
      <c r="S161" t="s">
        <v>41</v>
      </c>
      <c r="T161" t="s">
        <v>4888</v>
      </c>
      <c r="U161" t="s">
        <v>5081</v>
      </c>
      <c r="V161" t="s">
        <v>5082</v>
      </c>
      <c r="W161" t="s">
        <v>5083</v>
      </c>
      <c r="X161" t="s">
        <v>43</v>
      </c>
      <c r="Y161" t="s">
        <v>5084</v>
      </c>
      <c r="Z161" t="s">
        <v>42</v>
      </c>
      <c r="AB161" t="str">
        <f>CONCATENATE(Table6[[#This Row],[Capacitance]],Table6[[#This Row],[Stock]])</f>
        <v>10ÂuF</v>
      </c>
    </row>
    <row r="162" spans="1:28">
      <c r="A162" t="s">
        <v>4972</v>
      </c>
      <c r="B162" t="s">
        <v>4989</v>
      </c>
      <c r="C162" t="s">
        <v>5965</v>
      </c>
      <c r="D162" t="s">
        <v>5966</v>
      </c>
      <c r="E162" t="s">
        <v>4882</v>
      </c>
      <c r="F162" t="s">
        <v>5967</v>
      </c>
      <c r="G162">
        <v>3020</v>
      </c>
      <c r="H162">
        <v>0</v>
      </c>
      <c r="I162">
        <v>1.06</v>
      </c>
      <c r="J162">
        <v>0</v>
      </c>
      <c r="K162">
        <v>1</v>
      </c>
      <c r="L162" t="s">
        <v>34</v>
      </c>
      <c r="M162" t="s">
        <v>4884</v>
      </c>
      <c r="N162" t="s">
        <v>51</v>
      </c>
      <c r="O162" t="s">
        <v>52</v>
      </c>
      <c r="P162" t="s">
        <v>83</v>
      </c>
      <c r="Q162" t="s">
        <v>4908</v>
      </c>
      <c r="R162" t="s">
        <v>4887</v>
      </c>
      <c r="S162" t="s">
        <v>41</v>
      </c>
      <c r="T162" t="s">
        <v>4888</v>
      </c>
      <c r="U162" t="s">
        <v>4993</v>
      </c>
      <c r="V162" t="s">
        <v>4994</v>
      </c>
      <c r="W162" t="s">
        <v>4995</v>
      </c>
      <c r="X162" t="s">
        <v>43</v>
      </c>
      <c r="Y162" t="s">
        <v>4996</v>
      </c>
      <c r="Z162" t="s">
        <v>42</v>
      </c>
      <c r="AB162" t="str">
        <f>CONCATENATE(Table6[[#This Row],[Capacitance]],Table6[[#This Row],[Stock]])</f>
        <v>10ÂµF</v>
      </c>
    </row>
    <row r="163" spans="1:28">
      <c r="A163" t="s">
        <v>4972</v>
      </c>
      <c r="B163" t="s">
        <v>4973</v>
      </c>
      <c r="C163" t="s">
        <v>5032</v>
      </c>
      <c r="D163" t="s">
        <v>5033</v>
      </c>
      <c r="E163" t="s">
        <v>4882</v>
      </c>
      <c r="F163" t="s">
        <v>5034</v>
      </c>
      <c r="G163">
        <v>37591</v>
      </c>
      <c r="H163">
        <v>0</v>
      </c>
      <c r="I163">
        <v>0.6</v>
      </c>
      <c r="J163">
        <v>0</v>
      </c>
      <c r="K163">
        <v>1</v>
      </c>
      <c r="L163" t="s">
        <v>34</v>
      </c>
      <c r="M163" t="s">
        <v>4884</v>
      </c>
      <c r="N163" t="s">
        <v>6748</v>
      </c>
      <c r="O163" t="s">
        <v>37</v>
      </c>
      <c r="P163" t="s">
        <v>64</v>
      </c>
      <c r="Q163" t="s">
        <v>4977</v>
      </c>
      <c r="R163" t="s">
        <v>4887</v>
      </c>
      <c r="S163" t="s">
        <v>41</v>
      </c>
      <c r="T163" t="s">
        <v>4888</v>
      </c>
      <c r="U163" t="s">
        <v>4978</v>
      </c>
      <c r="V163" t="s">
        <v>4979</v>
      </c>
      <c r="W163" t="s">
        <v>4980</v>
      </c>
      <c r="X163" t="s">
        <v>43</v>
      </c>
      <c r="Y163" t="s">
        <v>4981</v>
      </c>
      <c r="Z163" t="s">
        <v>42</v>
      </c>
      <c r="AB163" t="str">
        <f>CONCATENATE(Table6[[#This Row],[Capacitance]],Table6[[#This Row],[Stock]])</f>
        <v>10ÂuF</v>
      </c>
    </row>
    <row r="164" spans="1:28">
      <c r="A164" t="s">
        <v>4910</v>
      </c>
      <c r="B164" t="s">
        <v>5209</v>
      </c>
      <c r="C164" t="s">
        <v>6051</v>
      </c>
      <c r="D164" t="s">
        <v>6052</v>
      </c>
      <c r="E164" t="s">
        <v>4882</v>
      </c>
      <c r="F164" t="s">
        <v>6053</v>
      </c>
      <c r="G164">
        <v>17076</v>
      </c>
      <c r="H164">
        <v>0</v>
      </c>
      <c r="I164">
        <v>2.67</v>
      </c>
      <c r="J164">
        <v>0</v>
      </c>
      <c r="K164">
        <v>1</v>
      </c>
      <c r="L164" t="s">
        <v>34</v>
      </c>
      <c r="M164" t="s">
        <v>4913</v>
      </c>
      <c r="N164" t="s">
        <v>6748</v>
      </c>
      <c r="O164" t="s">
        <v>52</v>
      </c>
      <c r="P164" t="s">
        <v>590</v>
      </c>
      <c r="Q164" t="s">
        <v>4988</v>
      </c>
      <c r="R164" t="s">
        <v>4887</v>
      </c>
      <c r="S164" t="s">
        <v>41</v>
      </c>
      <c r="T164" t="s">
        <v>4888</v>
      </c>
      <c r="U164" t="s">
        <v>1301</v>
      </c>
      <c r="V164" t="s">
        <v>5213</v>
      </c>
      <c r="W164" t="s">
        <v>288</v>
      </c>
      <c r="X164" t="s">
        <v>43</v>
      </c>
      <c r="Y164" t="s">
        <v>5214</v>
      </c>
      <c r="Z164" t="s">
        <v>42</v>
      </c>
      <c r="AB164" t="str">
        <f>CONCATENATE(Table6[[#This Row],[Capacitance]],Table6[[#This Row],[Stock]])</f>
        <v>10ÂuF</v>
      </c>
    </row>
    <row r="165" spans="1:28">
      <c r="A165" t="s">
        <v>4972</v>
      </c>
      <c r="B165" t="s">
        <v>4989</v>
      </c>
      <c r="C165" t="s">
        <v>5060</v>
      </c>
      <c r="D165" t="s">
        <v>5061</v>
      </c>
      <c r="E165" t="s">
        <v>4882</v>
      </c>
      <c r="F165" t="s">
        <v>5062</v>
      </c>
      <c r="G165">
        <v>29289</v>
      </c>
      <c r="H165">
        <v>0</v>
      </c>
      <c r="I165">
        <v>0.74</v>
      </c>
      <c r="J165">
        <v>0</v>
      </c>
      <c r="K165">
        <v>1</v>
      </c>
      <c r="L165" t="s">
        <v>34</v>
      </c>
      <c r="M165" t="s">
        <v>4884</v>
      </c>
      <c r="N165" t="s">
        <v>6748</v>
      </c>
      <c r="O165" t="s">
        <v>37</v>
      </c>
      <c r="P165" t="s">
        <v>64</v>
      </c>
      <c r="Q165" t="s">
        <v>4908</v>
      </c>
      <c r="R165" t="s">
        <v>4887</v>
      </c>
      <c r="S165" t="s">
        <v>41</v>
      </c>
      <c r="T165" t="s">
        <v>4888</v>
      </c>
      <c r="U165" t="s">
        <v>4993</v>
      </c>
      <c r="V165" t="s">
        <v>4994</v>
      </c>
      <c r="W165" t="s">
        <v>4995</v>
      </c>
      <c r="X165" t="s">
        <v>43</v>
      </c>
      <c r="Y165" t="s">
        <v>4996</v>
      </c>
      <c r="Z165" t="s">
        <v>42</v>
      </c>
      <c r="AB165" t="str">
        <f>CONCATENATE(Table6[[#This Row],[Capacitance]],Table6[[#This Row],[Stock]])</f>
        <v>10ÂuF</v>
      </c>
    </row>
    <row r="166" spans="1:28">
      <c r="A166" t="s">
        <v>4910</v>
      </c>
      <c r="B166" t="s">
        <v>4903</v>
      </c>
      <c r="C166" t="s">
        <v>6182</v>
      </c>
      <c r="D166" t="s">
        <v>6183</v>
      </c>
      <c r="E166" t="s">
        <v>4882</v>
      </c>
      <c r="F166" t="s">
        <v>5704</v>
      </c>
      <c r="G166">
        <v>9021</v>
      </c>
      <c r="H166">
        <v>0</v>
      </c>
      <c r="I166">
        <v>3.49</v>
      </c>
      <c r="J166">
        <v>0</v>
      </c>
      <c r="K166">
        <v>1</v>
      </c>
      <c r="L166" t="s">
        <v>34</v>
      </c>
      <c r="M166" t="s">
        <v>4913</v>
      </c>
      <c r="N166" t="s">
        <v>6748</v>
      </c>
      <c r="O166" t="s">
        <v>52</v>
      </c>
      <c r="P166" t="s">
        <v>53</v>
      </c>
      <c r="Q166" t="s">
        <v>4914</v>
      </c>
      <c r="R166" t="s">
        <v>4887</v>
      </c>
      <c r="S166" t="s">
        <v>41</v>
      </c>
      <c r="T166" t="s">
        <v>4888</v>
      </c>
      <c r="U166" t="s">
        <v>44</v>
      </c>
      <c r="V166" t="s">
        <v>4906</v>
      </c>
      <c r="W166" t="s">
        <v>4907</v>
      </c>
      <c r="X166" t="s">
        <v>43</v>
      </c>
      <c r="Y166" t="s">
        <v>4891</v>
      </c>
      <c r="Z166" t="s">
        <v>42</v>
      </c>
      <c r="AB166" t="str">
        <f>CONCATENATE(Table6[[#This Row],[Capacitance]],Table6[[#This Row],[Stock]])</f>
        <v>10ÂuF</v>
      </c>
    </row>
    <row r="167" spans="1:28">
      <c r="A167" t="s">
        <v>5319</v>
      </c>
      <c r="B167" t="s">
        <v>6221</v>
      </c>
      <c r="C167" t="s">
        <v>6222</v>
      </c>
      <c r="D167" t="s">
        <v>6223</v>
      </c>
      <c r="E167" t="s">
        <v>4882</v>
      </c>
      <c r="F167" t="s">
        <v>5031</v>
      </c>
      <c r="G167">
        <v>1857</v>
      </c>
      <c r="H167">
        <v>0</v>
      </c>
      <c r="I167">
        <v>4.66</v>
      </c>
      <c r="J167">
        <v>0</v>
      </c>
      <c r="K167">
        <v>1</v>
      </c>
      <c r="L167" t="s">
        <v>34</v>
      </c>
      <c r="M167" t="s">
        <v>4913</v>
      </c>
      <c r="N167" t="s">
        <v>51</v>
      </c>
      <c r="O167" t="s">
        <v>52</v>
      </c>
      <c r="P167" t="s">
        <v>64</v>
      </c>
      <c r="Q167" t="s">
        <v>5120</v>
      </c>
      <c r="R167" t="s">
        <v>4887</v>
      </c>
      <c r="S167" t="s">
        <v>41</v>
      </c>
      <c r="T167" t="s">
        <v>4888</v>
      </c>
      <c r="U167" t="s">
        <v>4978</v>
      </c>
      <c r="V167" t="s">
        <v>4979</v>
      </c>
      <c r="W167" t="s">
        <v>6224</v>
      </c>
      <c r="X167" t="s">
        <v>43</v>
      </c>
      <c r="Y167" t="s">
        <v>5373</v>
      </c>
      <c r="Z167" t="s">
        <v>42</v>
      </c>
      <c r="AB167" t="str">
        <f>CONCATENATE(Table6[[#This Row],[Capacitance]],Table6[[#This Row],[Stock]])</f>
        <v>10ÂµF</v>
      </c>
    </row>
    <row r="168" spans="1:28">
      <c r="A168" t="s">
        <v>4910</v>
      </c>
      <c r="B168" t="s">
        <v>4903</v>
      </c>
      <c r="C168" t="s">
        <v>4911</v>
      </c>
      <c r="D168" t="s">
        <v>4912</v>
      </c>
      <c r="E168" t="s">
        <v>4882</v>
      </c>
      <c r="F168" t="s">
        <v>4904</v>
      </c>
      <c r="G168">
        <v>6602</v>
      </c>
      <c r="H168">
        <v>0</v>
      </c>
      <c r="I168">
        <v>3.49</v>
      </c>
      <c r="J168">
        <v>0</v>
      </c>
      <c r="K168">
        <v>1</v>
      </c>
      <c r="L168" t="s">
        <v>34</v>
      </c>
      <c r="M168" t="s">
        <v>4913</v>
      </c>
      <c r="N168" t="s">
        <v>6748</v>
      </c>
      <c r="O168" t="s">
        <v>37</v>
      </c>
      <c r="P168" t="s">
        <v>64</v>
      </c>
      <c r="Q168" t="s">
        <v>4914</v>
      </c>
      <c r="R168" t="s">
        <v>4887</v>
      </c>
      <c r="S168" t="s">
        <v>41</v>
      </c>
      <c r="T168" t="s">
        <v>4888</v>
      </c>
      <c r="U168" t="s">
        <v>44</v>
      </c>
      <c r="V168" t="s">
        <v>4906</v>
      </c>
      <c r="W168" t="s">
        <v>4907</v>
      </c>
      <c r="X168" t="s">
        <v>43</v>
      </c>
      <c r="Y168" t="s">
        <v>4891</v>
      </c>
      <c r="Z168" t="s">
        <v>42</v>
      </c>
      <c r="AB168" t="str">
        <f>CONCATENATE(Table6[[#This Row],[Capacitance]],Table6[[#This Row],[Stock]])</f>
        <v>10ÂuF</v>
      </c>
    </row>
    <row r="169" spans="1:28">
      <c r="A169" t="s">
        <v>4972</v>
      </c>
      <c r="B169" t="s">
        <v>4973</v>
      </c>
      <c r="C169" t="s">
        <v>6267</v>
      </c>
      <c r="D169" t="s">
        <v>6268</v>
      </c>
      <c r="E169" t="s">
        <v>4882</v>
      </c>
      <c r="F169" t="s">
        <v>5031</v>
      </c>
      <c r="G169">
        <v>7764</v>
      </c>
      <c r="H169">
        <v>0</v>
      </c>
      <c r="I169">
        <v>0.6</v>
      </c>
      <c r="J169">
        <v>0</v>
      </c>
      <c r="K169">
        <v>1</v>
      </c>
      <c r="L169" t="s">
        <v>34</v>
      </c>
      <c r="M169" t="s">
        <v>4884</v>
      </c>
      <c r="N169" t="s">
        <v>6748</v>
      </c>
      <c r="O169" t="s">
        <v>52</v>
      </c>
      <c r="P169" t="s">
        <v>64</v>
      </c>
      <c r="Q169" t="s">
        <v>4977</v>
      </c>
      <c r="R169" t="s">
        <v>4887</v>
      </c>
      <c r="S169" t="s">
        <v>41</v>
      </c>
      <c r="T169" t="s">
        <v>4888</v>
      </c>
      <c r="U169" t="s">
        <v>4978</v>
      </c>
      <c r="V169" t="s">
        <v>4979</v>
      </c>
      <c r="W169" t="s">
        <v>4980</v>
      </c>
      <c r="X169" t="s">
        <v>43</v>
      </c>
      <c r="Y169" t="s">
        <v>4981</v>
      </c>
      <c r="Z169" t="s">
        <v>42</v>
      </c>
      <c r="AB169" t="str">
        <f>CONCATENATE(Table6[[#This Row],[Capacitance]],Table6[[#This Row],[Stock]])</f>
        <v>10ÂuF</v>
      </c>
    </row>
    <row r="170" spans="1:28">
      <c r="A170" t="s">
        <v>4972</v>
      </c>
      <c r="B170" t="s">
        <v>5077</v>
      </c>
      <c r="C170" t="s">
        <v>5546</v>
      </c>
      <c r="D170" t="s">
        <v>5547</v>
      </c>
      <c r="E170" t="s">
        <v>4882</v>
      </c>
      <c r="F170" t="s">
        <v>5548</v>
      </c>
      <c r="G170">
        <v>2505</v>
      </c>
      <c r="H170">
        <v>0</v>
      </c>
      <c r="I170">
        <v>0.63</v>
      </c>
      <c r="J170">
        <v>0</v>
      </c>
      <c r="K170">
        <v>1</v>
      </c>
      <c r="L170" t="s">
        <v>34</v>
      </c>
      <c r="M170" t="s">
        <v>4884</v>
      </c>
      <c r="N170" t="s">
        <v>6748</v>
      </c>
      <c r="O170" t="s">
        <v>37</v>
      </c>
      <c r="P170" t="s">
        <v>64</v>
      </c>
      <c r="Q170" t="s">
        <v>4908</v>
      </c>
      <c r="R170" t="s">
        <v>4887</v>
      </c>
      <c r="S170" t="s">
        <v>41</v>
      </c>
      <c r="T170" t="s">
        <v>4888</v>
      </c>
      <c r="U170" t="s">
        <v>5081</v>
      </c>
      <c r="V170" t="s">
        <v>5082</v>
      </c>
      <c r="W170" t="s">
        <v>5083</v>
      </c>
      <c r="X170" t="s">
        <v>43</v>
      </c>
      <c r="Y170" t="s">
        <v>5084</v>
      </c>
      <c r="Z170" t="s">
        <v>42</v>
      </c>
      <c r="AB170" t="str">
        <f>CONCATENATE(Table6[[#This Row],[Capacitance]],Table6[[#This Row],[Stock]])</f>
        <v>10ÂuF</v>
      </c>
    </row>
    <row r="171" spans="1:28">
      <c r="A171" t="s">
        <v>4878</v>
      </c>
      <c r="B171" t="s">
        <v>5341</v>
      </c>
      <c r="C171" t="s">
        <v>5632</v>
      </c>
      <c r="D171" t="s">
        <v>5633</v>
      </c>
      <c r="E171" t="s">
        <v>4882</v>
      </c>
      <c r="F171" t="s">
        <v>5062</v>
      </c>
      <c r="G171">
        <v>6286</v>
      </c>
      <c r="H171">
        <v>0</v>
      </c>
      <c r="I171">
        <v>1.1000000000000001</v>
      </c>
      <c r="J171">
        <v>0</v>
      </c>
      <c r="K171">
        <v>1</v>
      </c>
      <c r="L171" t="s">
        <v>34</v>
      </c>
      <c r="M171" t="s">
        <v>4884</v>
      </c>
      <c r="N171" t="s">
        <v>6748</v>
      </c>
      <c r="O171" t="s">
        <v>37</v>
      </c>
      <c r="P171" t="s">
        <v>64</v>
      </c>
      <c r="Q171" t="s">
        <v>4977</v>
      </c>
      <c r="R171" t="s">
        <v>4887</v>
      </c>
      <c r="S171" t="s">
        <v>41</v>
      </c>
      <c r="T171" t="s">
        <v>4888</v>
      </c>
      <c r="U171" t="s">
        <v>4993</v>
      </c>
      <c r="V171" t="s">
        <v>4994</v>
      </c>
      <c r="W171" t="s">
        <v>4890</v>
      </c>
      <c r="X171" t="s">
        <v>43</v>
      </c>
      <c r="Y171" t="s">
        <v>5345</v>
      </c>
      <c r="Z171" t="s">
        <v>42</v>
      </c>
      <c r="AB171" t="str">
        <f>CONCATENATE(Table6[[#This Row],[Capacitance]],Table6[[#This Row],[Stock]])</f>
        <v>10ÂuF</v>
      </c>
    </row>
    <row r="172" spans="1:28">
      <c r="A172" t="s">
        <v>4910</v>
      </c>
      <c r="B172" t="s">
        <v>4903</v>
      </c>
      <c r="C172" t="s">
        <v>4915</v>
      </c>
      <c r="D172" t="s">
        <v>4916</v>
      </c>
      <c r="E172" t="s">
        <v>4882</v>
      </c>
      <c r="F172" t="s">
        <v>4904</v>
      </c>
      <c r="G172">
        <v>1475</v>
      </c>
      <c r="H172">
        <v>0</v>
      </c>
      <c r="I172">
        <v>3.49</v>
      </c>
      <c r="J172">
        <v>0</v>
      </c>
      <c r="K172">
        <v>1</v>
      </c>
      <c r="L172" t="s">
        <v>34</v>
      </c>
      <c r="M172" t="s">
        <v>4913</v>
      </c>
      <c r="N172" t="s">
        <v>6748</v>
      </c>
      <c r="O172" t="s">
        <v>37</v>
      </c>
      <c r="P172" t="s">
        <v>64</v>
      </c>
      <c r="Q172" t="s">
        <v>4914</v>
      </c>
      <c r="R172" t="s">
        <v>4887</v>
      </c>
      <c r="S172" t="s">
        <v>41</v>
      </c>
      <c r="T172" t="s">
        <v>4888</v>
      </c>
      <c r="U172" t="s">
        <v>44</v>
      </c>
      <c r="V172" t="s">
        <v>4906</v>
      </c>
      <c r="W172" t="s">
        <v>4907</v>
      </c>
      <c r="X172" t="s">
        <v>43</v>
      </c>
      <c r="Y172" t="s">
        <v>4891</v>
      </c>
      <c r="Z172" t="s">
        <v>42</v>
      </c>
      <c r="AB172" t="str">
        <f>CONCATENATE(Table6[[#This Row],[Capacitance]],Table6[[#This Row],[Stock]])</f>
        <v>10ÂuF</v>
      </c>
    </row>
    <row r="173" spans="1:28">
      <c r="A173" t="s">
        <v>4910</v>
      </c>
      <c r="B173" t="s">
        <v>5209</v>
      </c>
      <c r="C173" t="s">
        <v>6100</v>
      </c>
      <c r="D173" t="s">
        <v>6101</v>
      </c>
      <c r="E173" t="s">
        <v>4882</v>
      </c>
      <c r="F173" t="s">
        <v>6102</v>
      </c>
      <c r="G173">
        <v>1674</v>
      </c>
      <c r="H173">
        <v>0</v>
      </c>
      <c r="I173">
        <v>2.39</v>
      </c>
      <c r="J173">
        <v>0</v>
      </c>
      <c r="K173">
        <v>1</v>
      </c>
      <c r="L173" t="s">
        <v>34</v>
      </c>
      <c r="M173" t="s">
        <v>4913</v>
      </c>
      <c r="N173" t="s">
        <v>6748</v>
      </c>
      <c r="O173" t="s">
        <v>37</v>
      </c>
      <c r="P173" t="s">
        <v>64</v>
      </c>
      <c r="Q173" t="s">
        <v>4988</v>
      </c>
      <c r="R173" t="s">
        <v>4887</v>
      </c>
      <c r="S173" t="s">
        <v>41</v>
      </c>
      <c r="T173" t="s">
        <v>4888</v>
      </c>
      <c r="U173" t="s">
        <v>1301</v>
      </c>
      <c r="V173" t="s">
        <v>5213</v>
      </c>
      <c r="W173" t="s">
        <v>288</v>
      </c>
      <c r="X173" t="s">
        <v>43</v>
      </c>
      <c r="Y173" t="s">
        <v>5214</v>
      </c>
      <c r="Z173" t="s">
        <v>42</v>
      </c>
      <c r="AB173" t="str">
        <f>CONCATENATE(Table6[[#This Row],[Capacitance]],Table6[[#This Row],[Stock]])</f>
        <v>10ÂuF</v>
      </c>
    </row>
    <row r="174" spans="1:28">
      <c r="A174" t="s">
        <v>4972</v>
      </c>
      <c r="B174" t="s">
        <v>5127</v>
      </c>
      <c r="C174" t="s">
        <v>6374</v>
      </c>
      <c r="D174" t="s">
        <v>6375</v>
      </c>
      <c r="E174" t="s">
        <v>4882</v>
      </c>
      <c r="F174" t="s">
        <v>5811</v>
      </c>
      <c r="G174">
        <v>1788</v>
      </c>
      <c r="H174">
        <v>0</v>
      </c>
      <c r="I174">
        <v>2.21</v>
      </c>
      <c r="J174">
        <v>0</v>
      </c>
      <c r="K174">
        <v>1</v>
      </c>
      <c r="L174" t="s">
        <v>34</v>
      </c>
      <c r="M174" t="s">
        <v>4884</v>
      </c>
      <c r="N174" t="s">
        <v>6748</v>
      </c>
      <c r="O174" t="s">
        <v>52</v>
      </c>
      <c r="P174" t="s">
        <v>38</v>
      </c>
      <c r="Q174" t="s">
        <v>5131</v>
      </c>
      <c r="R174" t="s">
        <v>4887</v>
      </c>
      <c r="S174" t="s">
        <v>41</v>
      </c>
      <c r="T174" t="s">
        <v>4888</v>
      </c>
      <c r="U174" t="s">
        <v>5132</v>
      </c>
      <c r="V174" t="s">
        <v>5133</v>
      </c>
      <c r="W174" t="s">
        <v>5134</v>
      </c>
      <c r="X174" t="s">
        <v>43</v>
      </c>
      <c r="Y174" t="s">
        <v>5135</v>
      </c>
      <c r="Z174" t="s">
        <v>42</v>
      </c>
      <c r="AB174" t="str">
        <f>CONCATENATE(Table6[[#This Row],[Capacitance]],Table6[[#This Row],[Stock]])</f>
        <v>10ÂuF</v>
      </c>
    </row>
    <row r="175" spans="1:28">
      <c r="A175" t="s">
        <v>4910</v>
      </c>
      <c r="B175" t="s">
        <v>4903</v>
      </c>
      <c r="C175" t="s">
        <v>6486</v>
      </c>
      <c r="D175" t="s">
        <v>6487</v>
      </c>
      <c r="E175" t="s">
        <v>4882</v>
      </c>
      <c r="F175" t="s">
        <v>6488</v>
      </c>
      <c r="G175">
        <v>0</v>
      </c>
      <c r="H175">
        <v>0</v>
      </c>
      <c r="I175" t="s">
        <v>1067</v>
      </c>
      <c r="J175">
        <v>0</v>
      </c>
      <c r="K175">
        <v>1</v>
      </c>
      <c r="L175" t="s">
        <v>34</v>
      </c>
      <c r="M175" t="s">
        <v>4913</v>
      </c>
      <c r="N175" t="s">
        <v>51</v>
      </c>
      <c r="O175" t="s">
        <v>52</v>
      </c>
      <c r="P175" t="s">
        <v>590</v>
      </c>
      <c r="Q175" t="s">
        <v>4914</v>
      </c>
      <c r="R175" t="s">
        <v>4887</v>
      </c>
      <c r="S175" t="s">
        <v>41</v>
      </c>
      <c r="T175" t="s">
        <v>4888</v>
      </c>
      <c r="U175" t="s">
        <v>44</v>
      </c>
      <c r="V175" t="s">
        <v>4906</v>
      </c>
      <c r="W175" t="s">
        <v>4907</v>
      </c>
      <c r="X175" t="s">
        <v>43</v>
      </c>
      <c r="Y175" t="s">
        <v>4891</v>
      </c>
      <c r="Z175" t="s">
        <v>42</v>
      </c>
      <c r="AB175" t="str">
        <f>CONCATENATE(Table6[[#This Row],[Capacitance]],Table6[[#This Row],[Stock]])</f>
        <v>10ÂµF</v>
      </c>
    </row>
    <row r="176" spans="1:28">
      <c r="A176" t="s">
        <v>4972</v>
      </c>
      <c r="B176" t="s">
        <v>4973</v>
      </c>
      <c r="C176" t="s">
        <v>5092</v>
      </c>
      <c r="D176" t="s">
        <v>5093</v>
      </c>
      <c r="E176" t="s">
        <v>4882</v>
      </c>
      <c r="F176" t="s">
        <v>5094</v>
      </c>
      <c r="G176">
        <v>48756</v>
      </c>
      <c r="H176">
        <v>0</v>
      </c>
      <c r="I176">
        <v>0.88</v>
      </c>
      <c r="J176">
        <v>0</v>
      </c>
      <c r="K176">
        <v>1</v>
      </c>
      <c r="L176" t="s">
        <v>34</v>
      </c>
      <c r="M176" t="s">
        <v>4884</v>
      </c>
      <c r="N176" t="s">
        <v>6777</v>
      </c>
      <c r="O176" t="s">
        <v>37</v>
      </c>
      <c r="P176" t="s">
        <v>53</v>
      </c>
      <c r="Q176" t="s">
        <v>5095</v>
      </c>
      <c r="R176" t="s">
        <v>4887</v>
      </c>
      <c r="S176" t="s">
        <v>41</v>
      </c>
      <c r="T176" t="s">
        <v>4888</v>
      </c>
      <c r="U176" t="s">
        <v>4978</v>
      </c>
      <c r="V176" t="s">
        <v>4979</v>
      </c>
      <c r="W176" t="s">
        <v>4980</v>
      </c>
      <c r="X176" t="s">
        <v>43</v>
      </c>
      <c r="Y176" t="s">
        <v>4981</v>
      </c>
      <c r="Z176" t="s">
        <v>42</v>
      </c>
      <c r="AA176" t="s">
        <v>1247</v>
      </c>
      <c r="AB176" t="str">
        <f>CONCATENATE(Table6[[#This Row],[Capacitance]],Table6[[#This Row],[Stock]])</f>
        <v>33ÂuFSTOCK</v>
      </c>
    </row>
    <row r="177" spans="1:28">
      <c r="A177" t="s">
        <v>4972</v>
      </c>
      <c r="B177" t="s">
        <v>4989</v>
      </c>
      <c r="C177" t="s">
        <v>5949</v>
      </c>
      <c r="D177" t="s">
        <v>5950</v>
      </c>
      <c r="E177" t="s">
        <v>4882</v>
      </c>
      <c r="F177" t="s">
        <v>5951</v>
      </c>
      <c r="G177">
        <v>36788</v>
      </c>
      <c r="H177">
        <v>0</v>
      </c>
      <c r="I177">
        <v>0.91</v>
      </c>
      <c r="J177">
        <v>0</v>
      </c>
      <c r="K177">
        <v>1</v>
      </c>
      <c r="L177" t="s">
        <v>34</v>
      </c>
      <c r="M177" t="s">
        <v>4884</v>
      </c>
      <c r="N177" t="s">
        <v>6784</v>
      </c>
      <c r="O177" t="s">
        <v>37</v>
      </c>
      <c r="P177" t="s">
        <v>590</v>
      </c>
      <c r="Q177" t="s">
        <v>4943</v>
      </c>
      <c r="R177" t="s">
        <v>4887</v>
      </c>
      <c r="S177" t="s">
        <v>41</v>
      </c>
      <c r="T177" t="s">
        <v>4888</v>
      </c>
      <c r="U177" t="s">
        <v>4993</v>
      </c>
      <c r="V177" t="s">
        <v>4994</v>
      </c>
      <c r="W177" t="s">
        <v>4995</v>
      </c>
      <c r="X177" t="s">
        <v>43</v>
      </c>
      <c r="Y177" t="s">
        <v>4996</v>
      </c>
      <c r="Z177" t="s">
        <v>42</v>
      </c>
      <c r="AB177" t="str">
        <f>CONCATENATE(Table6[[#This Row],[Capacitance]],Table6[[#This Row],[Stock]])</f>
        <v>150ÂuF</v>
      </c>
    </row>
    <row r="178" spans="1:28">
      <c r="A178" t="s">
        <v>4972</v>
      </c>
      <c r="B178" t="s">
        <v>5127</v>
      </c>
      <c r="C178" t="s">
        <v>5272</v>
      </c>
      <c r="D178" t="s">
        <v>5273</v>
      </c>
      <c r="E178" t="s">
        <v>4882</v>
      </c>
      <c r="F178" t="s">
        <v>5274</v>
      </c>
      <c r="G178">
        <v>6276</v>
      </c>
      <c r="H178">
        <v>0</v>
      </c>
      <c r="I178">
        <v>2.67</v>
      </c>
      <c r="J178">
        <v>0</v>
      </c>
      <c r="K178">
        <v>1</v>
      </c>
      <c r="L178" t="s">
        <v>34</v>
      </c>
      <c r="M178" t="s">
        <v>4884</v>
      </c>
      <c r="N178" t="s">
        <v>6784</v>
      </c>
      <c r="O178" t="s">
        <v>52</v>
      </c>
      <c r="P178" t="s">
        <v>78</v>
      </c>
      <c r="Q178" t="s">
        <v>5146</v>
      </c>
      <c r="R178" t="s">
        <v>4887</v>
      </c>
      <c r="S178" t="s">
        <v>41</v>
      </c>
      <c r="T178" t="s">
        <v>4888</v>
      </c>
      <c r="U178" t="s">
        <v>5132</v>
      </c>
      <c r="V178" t="s">
        <v>5133</v>
      </c>
      <c r="W178" t="s">
        <v>5134</v>
      </c>
      <c r="X178" t="s">
        <v>43</v>
      </c>
      <c r="Y178" t="s">
        <v>5135</v>
      </c>
      <c r="Z178" t="s">
        <v>42</v>
      </c>
      <c r="AB178" t="str">
        <f>CONCATENATE(Table6[[#This Row],[Capacitance]],Table6[[#This Row],[Stock]])</f>
        <v>150ÂuF</v>
      </c>
    </row>
    <row r="179" spans="1:28">
      <c r="A179" t="s">
        <v>4972</v>
      </c>
      <c r="B179" t="s">
        <v>5127</v>
      </c>
      <c r="C179" t="s">
        <v>5352</v>
      </c>
      <c r="D179" t="s">
        <v>5353</v>
      </c>
      <c r="E179" t="s">
        <v>4882</v>
      </c>
      <c r="F179" t="s">
        <v>5354</v>
      </c>
      <c r="G179">
        <v>5936</v>
      </c>
      <c r="H179">
        <v>0</v>
      </c>
      <c r="I179">
        <v>3.83</v>
      </c>
      <c r="J179">
        <v>0</v>
      </c>
      <c r="K179">
        <v>1</v>
      </c>
      <c r="L179" t="s">
        <v>34</v>
      </c>
      <c r="M179" t="s">
        <v>4884</v>
      </c>
      <c r="N179" t="s">
        <v>6784</v>
      </c>
      <c r="O179" t="s">
        <v>37</v>
      </c>
      <c r="P179" t="s">
        <v>769</v>
      </c>
      <c r="Q179" t="s">
        <v>5266</v>
      </c>
      <c r="R179" t="s">
        <v>4887</v>
      </c>
      <c r="S179" t="s">
        <v>41</v>
      </c>
      <c r="T179" t="s">
        <v>4888</v>
      </c>
      <c r="U179" t="s">
        <v>5132</v>
      </c>
      <c r="V179" t="s">
        <v>5133</v>
      </c>
      <c r="W179" t="s">
        <v>5259</v>
      </c>
      <c r="X179" t="s">
        <v>43</v>
      </c>
      <c r="Y179" t="s">
        <v>5260</v>
      </c>
      <c r="Z179" t="s">
        <v>42</v>
      </c>
      <c r="AB179" t="str">
        <f>CONCATENATE(Table6[[#This Row],[Capacitance]],Table6[[#This Row],[Stock]])</f>
        <v>150ÂuF</v>
      </c>
    </row>
    <row r="180" spans="1:28">
      <c r="A180" t="s">
        <v>4972</v>
      </c>
      <c r="B180" t="s">
        <v>5127</v>
      </c>
      <c r="C180" t="s">
        <v>6414</v>
      </c>
      <c r="D180" t="s">
        <v>6415</v>
      </c>
      <c r="E180" t="s">
        <v>4882</v>
      </c>
      <c r="F180" t="s">
        <v>5354</v>
      </c>
      <c r="G180">
        <v>244</v>
      </c>
      <c r="H180">
        <v>0</v>
      </c>
      <c r="I180">
        <v>3.83</v>
      </c>
      <c r="J180">
        <v>0</v>
      </c>
      <c r="K180">
        <v>1</v>
      </c>
      <c r="L180" t="s">
        <v>34</v>
      </c>
      <c r="M180" t="s">
        <v>4884</v>
      </c>
      <c r="N180" t="s">
        <v>6784</v>
      </c>
      <c r="O180" t="s">
        <v>37</v>
      </c>
      <c r="P180" t="s">
        <v>769</v>
      </c>
      <c r="Q180" t="s">
        <v>5266</v>
      </c>
      <c r="R180" t="s">
        <v>4887</v>
      </c>
      <c r="S180" t="s">
        <v>41</v>
      </c>
      <c r="T180" t="s">
        <v>4888</v>
      </c>
      <c r="U180" t="s">
        <v>5132</v>
      </c>
      <c r="V180" t="s">
        <v>5133</v>
      </c>
      <c r="W180" t="s">
        <v>5259</v>
      </c>
      <c r="X180" t="s">
        <v>43</v>
      </c>
      <c r="Y180" t="s">
        <v>5260</v>
      </c>
      <c r="Z180" t="s">
        <v>42</v>
      </c>
      <c r="AB180" t="str">
        <f>CONCATENATE(Table6[[#This Row],[Capacitance]],Table6[[#This Row],[Stock]])</f>
        <v>150ÂuF</v>
      </c>
    </row>
    <row r="181" spans="1:28">
      <c r="A181" t="s">
        <v>4972</v>
      </c>
      <c r="B181" t="s">
        <v>4989</v>
      </c>
      <c r="C181" t="s">
        <v>5717</v>
      </c>
      <c r="D181" t="s">
        <v>5718</v>
      </c>
      <c r="E181" t="s">
        <v>4882</v>
      </c>
      <c r="F181" t="s">
        <v>5719</v>
      </c>
      <c r="G181">
        <v>5644</v>
      </c>
      <c r="H181">
        <v>0</v>
      </c>
      <c r="I181">
        <v>1.63</v>
      </c>
      <c r="J181">
        <v>0</v>
      </c>
      <c r="K181">
        <v>1</v>
      </c>
      <c r="L181" t="s">
        <v>34</v>
      </c>
      <c r="M181" t="s">
        <v>4884</v>
      </c>
      <c r="N181" t="s">
        <v>5161</v>
      </c>
      <c r="O181" t="s">
        <v>52</v>
      </c>
      <c r="P181" t="s">
        <v>53</v>
      </c>
      <c r="Q181" t="s">
        <v>5103</v>
      </c>
      <c r="R181" t="s">
        <v>4887</v>
      </c>
      <c r="S181" t="s">
        <v>41</v>
      </c>
      <c r="T181" t="s">
        <v>4888</v>
      </c>
      <c r="U181" t="s">
        <v>4993</v>
      </c>
      <c r="V181" t="s">
        <v>4994</v>
      </c>
      <c r="W181" t="s">
        <v>4995</v>
      </c>
      <c r="X181" t="s">
        <v>43</v>
      </c>
      <c r="Y181" t="s">
        <v>4996</v>
      </c>
      <c r="Z181" t="s">
        <v>42</v>
      </c>
      <c r="AB181" t="str">
        <f>CONCATENATE(Table6[[#This Row],[Capacitance]],Table6[[#This Row],[Stock]])</f>
        <v>150ÂµF</v>
      </c>
    </row>
    <row r="182" spans="1:28">
      <c r="A182" t="s">
        <v>4972</v>
      </c>
      <c r="B182" t="s">
        <v>5127</v>
      </c>
      <c r="C182" t="s">
        <v>5190</v>
      </c>
      <c r="D182" t="s">
        <v>5191</v>
      </c>
      <c r="E182" t="s">
        <v>4882</v>
      </c>
      <c r="F182" t="s">
        <v>5192</v>
      </c>
      <c r="G182">
        <v>14774</v>
      </c>
      <c r="H182">
        <v>0</v>
      </c>
      <c r="I182">
        <v>1.48</v>
      </c>
      <c r="J182">
        <v>0</v>
      </c>
      <c r="K182">
        <v>1</v>
      </c>
      <c r="L182" t="s">
        <v>34</v>
      </c>
      <c r="M182" t="s">
        <v>4884</v>
      </c>
      <c r="N182" t="s">
        <v>6784</v>
      </c>
      <c r="O182" t="s">
        <v>37</v>
      </c>
      <c r="P182" t="s">
        <v>78</v>
      </c>
      <c r="Q182" t="s">
        <v>5146</v>
      </c>
      <c r="R182" t="s">
        <v>4887</v>
      </c>
      <c r="S182" t="s">
        <v>41</v>
      </c>
      <c r="T182" t="s">
        <v>4888</v>
      </c>
      <c r="U182" t="s">
        <v>5132</v>
      </c>
      <c r="V182" t="s">
        <v>5133</v>
      </c>
      <c r="W182" t="s">
        <v>5134</v>
      </c>
      <c r="X182" t="s">
        <v>43</v>
      </c>
      <c r="Y182" t="s">
        <v>5135</v>
      </c>
      <c r="Z182" t="s">
        <v>42</v>
      </c>
      <c r="AB182" t="str">
        <f>CONCATENATE(Table6[[#This Row],[Capacitance]],Table6[[#This Row],[Stock]])</f>
        <v>150ÂuF</v>
      </c>
    </row>
    <row r="183" spans="1:28">
      <c r="A183" t="s">
        <v>4972</v>
      </c>
      <c r="B183" t="s">
        <v>5077</v>
      </c>
      <c r="C183" t="s">
        <v>5158</v>
      </c>
      <c r="D183" t="s">
        <v>5159</v>
      </c>
      <c r="E183" t="s">
        <v>4882</v>
      </c>
      <c r="F183" t="s">
        <v>5160</v>
      </c>
      <c r="G183">
        <v>9930</v>
      </c>
      <c r="H183">
        <v>0</v>
      </c>
      <c r="I183">
        <v>1.1299999999999999</v>
      </c>
      <c r="J183">
        <v>0</v>
      </c>
      <c r="K183">
        <v>1</v>
      </c>
      <c r="L183" t="s">
        <v>34</v>
      </c>
      <c r="M183" t="s">
        <v>4884</v>
      </c>
      <c r="N183" t="s">
        <v>6784</v>
      </c>
      <c r="O183" t="s">
        <v>37</v>
      </c>
      <c r="P183" t="s">
        <v>64</v>
      </c>
      <c r="Q183" t="s">
        <v>5146</v>
      </c>
      <c r="R183" t="s">
        <v>4887</v>
      </c>
      <c r="S183" t="s">
        <v>41</v>
      </c>
      <c r="T183" t="s">
        <v>4888</v>
      </c>
      <c r="U183" t="s">
        <v>5081</v>
      </c>
      <c r="V183" t="s">
        <v>5082</v>
      </c>
      <c r="W183" t="s">
        <v>5083</v>
      </c>
      <c r="X183" t="s">
        <v>43</v>
      </c>
      <c r="Y183" t="s">
        <v>5084</v>
      </c>
      <c r="Z183" t="s">
        <v>42</v>
      </c>
      <c r="AB183" t="str">
        <f>CONCATENATE(Table6[[#This Row],[Capacitance]],Table6[[#This Row],[Stock]])</f>
        <v>150ÂuF</v>
      </c>
    </row>
    <row r="184" spans="1:28">
      <c r="A184" t="s">
        <v>4972</v>
      </c>
      <c r="B184" t="s">
        <v>5127</v>
      </c>
      <c r="C184" t="s">
        <v>6043</v>
      </c>
      <c r="D184" t="s">
        <v>6044</v>
      </c>
      <c r="E184" t="s">
        <v>4882</v>
      </c>
      <c r="F184" t="s">
        <v>6045</v>
      </c>
      <c r="G184">
        <v>19524</v>
      </c>
      <c r="H184">
        <v>0</v>
      </c>
      <c r="I184">
        <v>2.17</v>
      </c>
      <c r="J184">
        <v>0</v>
      </c>
      <c r="K184">
        <v>1</v>
      </c>
      <c r="L184" t="s">
        <v>34</v>
      </c>
      <c r="M184" t="s">
        <v>4884</v>
      </c>
      <c r="N184" t="s">
        <v>6784</v>
      </c>
      <c r="O184" t="s">
        <v>37</v>
      </c>
      <c r="P184" t="s">
        <v>64</v>
      </c>
      <c r="Q184" t="s">
        <v>5146</v>
      </c>
      <c r="R184" t="s">
        <v>4887</v>
      </c>
      <c r="S184" t="s">
        <v>41</v>
      </c>
      <c r="T184" t="s">
        <v>4888</v>
      </c>
      <c r="U184" t="s">
        <v>5132</v>
      </c>
      <c r="V184" t="s">
        <v>5133</v>
      </c>
      <c r="W184" t="s">
        <v>5134</v>
      </c>
      <c r="X184" t="s">
        <v>43</v>
      </c>
      <c r="Y184" t="s">
        <v>5135</v>
      </c>
      <c r="Z184" t="s">
        <v>42</v>
      </c>
      <c r="AB184" t="str">
        <f>CONCATENATE(Table6[[#This Row],[Capacitance]],Table6[[#This Row],[Stock]])</f>
        <v>150ÂuF</v>
      </c>
    </row>
    <row r="185" spans="1:28">
      <c r="A185" t="s">
        <v>4972</v>
      </c>
      <c r="B185" t="s">
        <v>5127</v>
      </c>
      <c r="C185" t="s">
        <v>6082</v>
      </c>
      <c r="D185" t="s">
        <v>6083</v>
      </c>
      <c r="E185" t="s">
        <v>4882</v>
      </c>
      <c r="F185" t="s">
        <v>6084</v>
      </c>
      <c r="G185">
        <v>2989</v>
      </c>
      <c r="H185">
        <v>0</v>
      </c>
      <c r="I185">
        <v>3.6</v>
      </c>
      <c r="J185">
        <v>0</v>
      </c>
      <c r="K185">
        <v>1</v>
      </c>
      <c r="L185" t="s">
        <v>34</v>
      </c>
      <c r="M185" t="s">
        <v>4884</v>
      </c>
      <c r="N185" t="s">
        <v>5161</v>
      </c>
      <c r="O185" t="s">
        <v>52</v>
      </c>
      <c r="P185" t="s">
        <v>64</v>
      </c>
      <c r="Q185" t="s">
        <v>5146</v>
      </c>
      <c r="R185" t="s">
        <v>4887</v>
      </c>
      <c r="S185" t="s">
        <v>41</v>
      </c>
      <c r="T185" t="s">
        <v>4888</v>
      </c>
      <c r="U185" t="s">
        <v>5132</v>
      </c>
      <c r="V185" t="s">
        <v>5133</v>
      </c>
      <c r="W185" t="s">
        <v>5259</v>
      </c>
      <c r="X185" t="s">
        <v>43</v>
      </c>
      <c r="Y185" t="s">
        <v>5260</v>
      </c>
      <c r="Z185" t="s">
        <v>42</v>
      </c>
      <c r="AB185" t="str">
        <f>CONCATENATE(Table6[[#This Row],[Capacitance]],Table6[[#This Row],[Stock]])</f>
        <v>150ÂµF</v>
      </c>
    </row>
    <row r="186" spans="1:28">
      <c r="A186" t="s">
        <v>4878</v>
      </c>
      <c r="B186" t="s">
        <v>5127</v>
      </c>
      <c r="C186" t="s">
        <v>6103</v>
      </c>
      <c r="D186" t="s">
        <v>6104</v>
      </c>
      <c r="E186" t="s">
        <v>4882</v>
      </c>
      <c r="F186" t="s">
        <v>5274</v>
      </c>
      <c r="G186">
        <v>1477</v>
      </c>
      <c r="H186">
        <v>0</v>
      </c>
      <c r="I186">
        <v>2.41</v>
      </c>
      <c r="J186">
        <v>0</v>
      </c>
      <c r="K186">
        <v>1</v>
      </c>
      <c r="L186" t="s">
        <v>34</v>
      </c>
      <c r="M186" t="s">
        <v>4884</v>
      </c>
      <c r="N186" t="s">
        <v>5161</v>
      </c>
      <c r="O186" t="s">
        <v>52</v>
      </c>
      <c r="P186" t="s">
        <v>78</v>
      </c>
      <c r="Q186" t="s">
        <v>5266</v>
      </c>
      <c r="R186" t="s">
        <v>4887</v>
      </c>
      <c r="S186" t="s">
        <v>41</v>
      </c>
      <c r="T186" t="s">
        <v>4888</v>
      </c>
      <c r="U186" t="s">
        <v>5132</v>
      </c>
      <c r="V186" t="s">
        <v>5133</v>
      </c>
      <c r="W186" t="s">
        <v>5207</v>
      </c>
      <c r="X186" t="s">
        <v>43</v>
      </c>
      <c r="Y186" t="s">
        <v>5208</v>
      </c>
      <c r="Z186" t="s">
        <v>42</v>
      </c>
      <c r="AB186" t="str">
        <f>CONCATENATE(Table6[[#This Row],[Capacitance]],Table6[[#This Row],[Stock]])</f>
        <v>150ÂµF</v>
      </c>
    </row>
    <row r="187" spans="1:28">
      <c r="A187" t="s">
        <v>4972</v>
      </c>
      <c r="B187" t="s">
        <v>4989</v>
      </c>
      <c r="C187" t="s">
        <v>6135</v>
      </c>
      <c r="D187" t="s">
        <v>6136</v>
      </c>
      <c r="E187" t="s">
        <v>4882</v>
      </c>
      <c r="F187" t="s">
        <v>6137</v>
      </c>
      <c r="G187">
        <v>28869</v>
      </c>
      <c r="H187">
        <v>0</v>
      </c>
      <c r="I187">
        <v>1.1299999999999999</v>
      </c>
      <c r="J187">
        <v>0</v>
      </c>
      <c r="K187">
        <v>1</v>
      </c>
      <c r="L187" t="s">
        <v>34</v>
      </c>
      <c r="M187" t="s">
        <v>4884</v>
      </c>
      <c r="N187" t="s">
        <v>6784</v>
      </c>
      <c r="O187" t="s">
        <v>52</v>
      </c>
      <c r="P187" t="s">
        <v>590</v>
      </c>
      <c r="Q187" t="s">
        <v>4943</v>
      </c>
      <c r="R187" t="s">
        <v>4887</v>
      </c>
      <c r="S187" t="s">
        <v>41</v>
      </c>
      <c r="T187" t="s">
        <v>4888</v>
      </c>
      <c r="U187" t="s">
        <v>4993</v>
      </c>
      <c r="V187" t="s">
        <v>4994</v>
      </c>
      <c r="W187" t="s">
        <v>4995</v>
      </c>
      <c r="X187" t="s">
        <v>43</v>
      </c>
      <c r="Y187" t="s">
        <v>4996</v>
      </c>
      <c r="Z187" t="s">
        <v>42</v>
      </c>
      <c r="AB187" t="str">
        <f>CONCATENATE(Table6[[#This Row],[Capacitance]],Table6[[#This Row],[Stock]])</f>
        <v>150ÂuF</v>
      </c>
    </row>
    <row r="188" spans="1:28">
      <c r="A188" t="s">
        <v>4972</v>
      </c>
      <c r="B188" t="s">
        <v>5077</v>
      </c>
      <c r="C188" t="s">
        <v>6397</v>
      </c>
      <c r="D188" t="s">
        <v>6398</v>
      </c>
      <c r="E188" t="s">
        <v>4882</v>
      </c>
      <c r="F188" t="s">
        <v>6399</v>
      </c>
      <c r="G188">
        <v>876</v>
      </c>
      <c r="H188">
        <v>0</v>
      </c>
      <c r="I188">
        <v>1.7</v>
      </c>
      <c r="J188">
        <v>0</v>
      </c>
      <c r="K188">
        <v>1</v>
      </c>
      <c r="L188" t="s">
        <v>34</v>
      </c>
      <c r="M188" t="s">
        <v>4884</v>
      </c>
      <c r="N188" t="s">
        <v>5161</v>
      </c>
      <c r="O188" t="s">
        <v>52</v>
      </c>
      <c r="P188" t="s">
        <v>64</v>
      </c>
      <c r="Q188" t="s">
        <v>5146</v>
      </c>
      <c r="R188" t="s">
        <v>4887</v>
      </c>
      <c r="S188" t="s">
        <v>41</v>
      </c>
      <c r="T188" t="s">
        <v>4888</v>
      </c>
      <c r="U188" t="s">
        <v>5081</v>
      </c>
      <c r="V188" t="s">
        <v>5082</v>
      </c>
      <c r="W188" t="s">
        <v>5083</v>
      </c>
      <c r="X188" t="s">
        <v>43</v>
      </c>
      <c r="Y188" t="s">
        <v>5084</v>
      </c>
      <c r="Z188" t="s">
        <v>42</v>
      </c>
      <c r="AB188" t="str">
        <f>CONCATENATE(Table6[[#This Row],[Capacitance]],Table6[[#This Row],[Stock]])</f>
        <v>150ÂµF</v>
      </c>
    </row>
    <row r="189" spans="1:28">
      <c r="A189" t="s">
        <v>4972</v>
      </c>
      <c r="B189" t="s">
        <v>5127</v>
      </c>
      <c r="C189" t="s">
        <v>6049</v>
      </c>
      <c r="D189" t="s">
        <v>6050</v>
      </c>
      <c r="E189" t="s">
        <v>4882</v>
      </c>
      <c r="F189" t="s">
        <v>6045</v>
      </c>
      <c r="G189">
        <v>2443</v>
      </c>
      <c r="H189">
        <v>0</v>
      </c>
      <c r="I189">
        <v>2.4</v>
      </c>
      <c r="J189">
        <v>0</v>
      </c>
      <c r="K189">
        <v>1</v>
      </c>
      <c r="L189" t="s">
        <v>34</v>
      </c>
      <c r="M189" t="s">
        <v>4884</v>
      </c>
      <c r="N189" t="s">
        <v>6784</v>
      </c>
      <c r="O189" t="s">
        <v>37</v>
      </c>
      <c r="P189" t="s">
        <v>64</v>
      </c>
      <c r="Q189" t="s">
        <v>5146</v>
      </c>
      <c r="R189" t="s">
        <v>4887</v>
      </c>
      <c r="S189" t="s">
        <v>41</v>
      </c>
      <c r="T189" t="s">
        <v>4888</v>
      </c>
      <c r="U189" t="s">
        <v>5132</v>
      </c>
      <c r="V189" t="s">
        <v>5133</v>
      </c>
      <c r="W189" t="s">
        <v>5259</v>
      </c>
      <c r="X189" t="s">
        <v>43</v>
      </c>
      <c r="Y189" t="s">
        <v>5260</v>
      </c>
      <c r="Z189" t="s">
        <v>42</v>
      </c>
      <c r="AB189" t="str">
        <f>CONCATENATE(Table6[[#This Row],[Capacitance]],Table6[[#This Row],[Stock]])</f>
        <v>150ÂuF</v>
      </c>
    </row>
    <row r="190" spans="1:28">
      <c r="A190" t="s">
        <v>4878</v>
      </c>
      <c r="B190" t="s">
        <v>5127</v>
      </c>
      <c r="C190" t="s">
        <v>6477</v>
      </c>
      <c r="D190" t="s">
        <v>6478</v>
      </c>
      <c r="E190" t="s">
        <v>4882</v>
      </c>
      <c r="F190" t="s">
        <v>6084</v>
      </c>
      <c r="G190">
        <v>0</v>
      </c>
      <c r="H190">
        <v>0</v>
      </c>
      <c r="I190" t="s">
        <v>1067</v>
      </c>
      <c r="J190">
        <v>0</v>
      </c>
      <c r="K190">
        <v>1</v>
      </c>
      <c r="L190" t="s">
        <v>34</v>
      </c>
      <c r="M190" t="s">
        <v>4884</v>
      </c>
      <c r="N190" t="s">
        <v>5161</v>
      </c>
      <c r="O190" t="s">
        <v>52</v>
      </c>
      <c r="P190" t="s">
        <v>64</v>
      </c>
      <c r="Q190" t="s">
        <v>5103</v>
      </c>
      <c r="R190" t="s">
        <v>4887</v>
      </c>
      <c r="S190" t="s">
        <v>41</v>
      </c>
      <c r="T190" t="s">
        <v>4888</v>
      </c>
      <c r="U190" t="s">
        <v>5132</v>
      </c>
      <c r="V190" t="s">
        <v>5133</v>
      </c>
      <c r="W190" t="s">
        <v>5207</v>
      </c>
      <c r="X190" t="s">
        <v>43</v>
      </c>
      <c r="Y190" t="s">
        <v>5208</v>
      </c>
      <c r="Z190" t="s">
        <v>42</v>
      </c>
      <c r="AB190" t="str">
        <f>CONCATENATE(Table6[[#This Row],[Capacitance]],Table6[[#This Row],[Stock]])</f>
        <v>150ÂµF</v>
      </c>
    </row>
    <row r="191" spans="1:28">
      <c r="A191" t="s">
        <v>4972</v>
      </c>
      <c r="B191" t="s">
        <v>4973</v>
      </c>
      <c r="C191" t="s">
        <v>5862</v>
      </c>
      <c r="D191" t="s">
        <v>5863</v>
      </c>
      <c r="E191" t="s">
        <v>4882</v>
      </c>
      <c r="F191" t="s">
        <v>5864</v>
      </c>
      <c r="G191">
        <v>5628</v>
      </c>
      <c r="H191">
        <v>0</v>
      </c>
      <c r="I191">
        <v>0.55000000000000004</v>
      </c>
      <c r="J191">
        <v>0</v>
      </c>
      <c r="K191">
        <v>1</v>
      </c>
      <c r="L191" t="s">
        <v>34</v>
      </c>
      <c r="M191" t="s">
        <v>4884</v>
      </c>
      <c r="N191" t="s">
        <v>6776</v>
      </c>
      <c r="O191" t="s">
        <v>37</v>
      </c>
      <c r="P191" t="s">
        <v>53</v>
      </c>
      <c r="Q191" t="s">
        <v>4930</v>
      </c>
      <c r="R191" t="s">
        <v>4887</v>
      </c>
      <c r="S191" t="s">
        <v>41</v>
      </c>
      <c r="T191" t="s">
        <v>4888</v>
      </c>
      <c r="U191" t="s">
        <v>4978</v>
      </c>
      <c r="V191" t="s">
        <v>4979</v>
      </c>
      <c r="W191" t="s">
        <v>4980</v>
      </c>
      <c r="X191" t="s">
        <v>43</v>
      </c>
      <c r="Y191" t="s">
        <v>4981</v>
      </c>
      <c r="Z191" t="s">
        <v>42</v>
      </c>
      <c r="AB191" t="str">
        <f>CONCATENATE(Table6[[#This Row],[Capacitance]],Table6[[#This Row],[Stock]])</f>
        <v>15ÂuF</v>
      </c>
    </row>
    <row r="192" spans="1:28">
      <c r="A192" t="s">
        <v>4878</v>
      </c>
      <c r="B192" t="s">
        <v>4926</v>
      </c>
      <c r="C192" t="s">
        <v>4927</v>
      </c>
      <c r="D192" t="s">
        <v>4928</v>
      </c>
      <c r="E192" t="s">
        <v>4882</v>
      </c>
      <c r="F192" t="s">
        <v>4929</v>
      </c>
      <c r="G192">
        <v>10415</v>
      </c>
      <c r="H192">
        <v>0</v>
      </c>
      <c r="I192">
        <v>1.22</v>
      </c>
      <c r="J192">
        <v>0</v>
      </c>
      <c r="K192">
        <v>1</v>
      </c>
      <c r="L192" t="s">
        <v>34</v>
      </c>
      <c r="M192" t="s">
        <v>4884</v>
      </c>
      <c r="N192" t="s">
        <v>6776</v>
      </c>
      <c r="O192" t="s">
        <v>37</v>
      </c>
      <c r="P192" t="s">
        <v>53</v>
      </c>
      <c r="Q192" t="s">
        <v>4930</v>
      </c>
      <c r="R192" t="s">
        <v>4887</v>
      </c>
      <c r="S192" t="s">
        <v>41</v>
      </c>
      <c r="T192" t="s">
        <v>4888</v>
      </c>
      <c r="U192" t="s">
        <v>44</v>
      </c>
      <c r="V192" t="s">
        <v>4931</v>
      </c>
      <c r="W192" t="s">
        <v>4907</v>
      </c>
      <c r="X192" t="s">
        <v>43</v>
      </c>
      <c r="Y192" t="s">
        <v>4932</v>
      </c>
      <c r="Z192" t="s">
        <v>42</v>
      </c>
      <c r="AB192" t="str">
        <f>CONCATENATE(Table6[[#This Row],[Capacitance]],Table6[[#This Row],[Stock]])</f>
        <v>15ÂuF</v>
      </c>
    </row>
    <row r="193" spans="1:28">
      <c r="A193" t="s">
        <v>4972</v>
      </c>
      <c r="B193" t="s">
        <v>4973</v>
      </c>
      <c r="C193" t="s">
        <v>5096</v>
      </c>
      <c r="D193" t="s">
        <v>5097</v>
      </c>
      <c r="E193" t="s">
        <v>4882</v>
      </c>
      <c r="F193" t="s">
        <v>5098</v>
      </c>
      <c r="G193">
        <v>4638</v>
      </c>
      <c r="H193">
        <v>0</v>
      </c>
      <c r="I193">
        <v>0.84</v>
      </c>
      <c r="J193">
        <v>0</v>
      </c>
      <c r="K193">
        <v>1</v>
      </c>
      <c r="L193" t="s">
        <v>34</v>
      </c>
      <c r="M193" t="s">
        <v>4884</v>
      </c>
      <c r="N193" t="s">
        <v>6773</v>
      </c>
      <c r="O193" t="s">
        <v>37</v>
      </c>
      <c r="P193" t="s">
        <v>53</v>
      </c>
      <c r="Q193" t="s">
        <v>5099</v>
      </c>
      <c r="R193" t="s">
        <v>4887</v>
      </c>
      <c r="S193" t="s">
        <v>41</v>
      </c>
      <c r="T193" t="s">
        <v>4888</v>
      </c>
      <c r="U193" t="s">
        <v>4978</v>
      </c>
      <c r="V193" t="s">
        <v>4979</v>
      </c>
      <c r="W193" t="s">
        <v>4980</v>
      </c>
      <c r="X193" t="s">
        <v>43</v>
      </c>
      <c r="Y193" t="s">
        <v>4981</v>
      </c>
      <c r="Z193" t="s">
        <v>42</v>
      </c>
      <c r="AA193" t="s">
        <v>1247</v>
      </c>
      <c r="AB193" t="str">
        <f>CONCATENATE(Table6[[#This Row],[Capacitance]],Table6[[#This Row],[Stock]])</f>
        <v>47ÂuFSTOCK</v>
      </c>
    </row>
    <row r="194" spans="1:28">
      <c r="A194" t="s">
        <v>4972</v>
      </c>
      <c r="B194" t="s">
        <v>5127</v>
      </c>
      <c r="C194" t="s">
        <v>5332</v>
      </c>
      <c r="D194" t="s">
        <v>5333</v>
      </c>
      <c r="E194" t="s">
        <v>4882</v>
      </c>
      <c r="F194" t="s">
        <v>5334</v>
      </c>
      <c r="G194">
        <v>1959</v>
      </c>
      <c r="H194">
        <v>0</v>
      </c>
      <c r="I194">
        <v>3.73</v>
      </c>
      <c r="J194">
        <v>0</v>
      </c>
      <c r="K194">
        <v>1</v>
      </c>
      <c r="L194" t="s">
        <v>34</v>
      </c>
      <c r="M194" t="s">
        <v>4884</v>
      </c>
      <c r="N194" t="s">
        <v>6776</v>
      </c>
      <c r="O194" t="s">
        <v>37</v>
      </c>
      <c r="P194" t="s">
        <v>38</v>
      </c>
      <c r="Q194" t="s">
        <v>5174</v>
      </c>
      <c r="R194" t="s">
        <v>4887</v>
      </c>
      <c r="S194" t="s">
        <v>41</v>
      </c>
      <c r="T194" t="s">
        <v>4888</v>
      </c>
      <c r="U194" t="s">
        <v>5132</v>
      </c>
      <c r="V194" t="s">
        <v>5133</v>
      </c>
      <c r="W194" t="s">
        <v>5134</v>
      </c>
      <c r="X194" t="s">
        <v>43</v>
      </c>
      <c r="Y194" t="s">
        <v>5135</v>
      </c>
      <c r="Z194" t="s">
        <v>42</v>
      </c>
      <c r="AB194" t="str">
        <f>CONCATENATE(Table6[[#This Row],[Capacitance]],Table6[[#This Row],[Stock]])</f>
        <v>15ÂuF</v>
      </c>
    </row>
    <row r="195" spans="1:28">
      <c r="A195" t="s">
        <v>4972</v>
      </c>
      <c r="B195" t="s">
        <v>4973</v>
      </c>
      <c r="C195" t="s">
        <v>5406</v>
      </c>
      <c r="D195" t="s">
        <v>5407</v>
      </c>
      <c r="E195" t="s">
        <v>4882</v>
      </c>
      <c r="F195" t="s">
        <v>5408</v>
      </c>
      <c r="G195">
        <v>9442</v>
      </c>
      <c r="H195">
        <v>0</v>
      </c>
      <c r="I195">
        <v>0.38</v>
      </c>
      <c r="J195">
        <v>0</v>
      </c>
      <c r="K195">
        <v>1</v>
      </c>
      <c r="L195" t="s">
        <v>34</v>
      </c>
      <c r="M195" t="s">
        <v>4884</v>
      </c>
      <c r="N195" t="s">
        <v>6776</v>
      </c>
      <c r="O195" t="s">
        <v>52</v>
      </c>
      <c r="P195" t="s">
        <v>64</v>
      </c>
      <c r="Q195" t="s">
        <v>5405</v>
      </c>
      <c r="R195" t="s">
        <v>4887</v>
      </c>
      <c r="S195" t="s">
        <v>41</v>
      </c>
      <c r="T195" t="s">
        <v>4888</v>
      </c>
      <c r="U195" t="s">
        <v>4978</v>
      </c>
      <c r="V195" t="s">
        <v>4979</v>
      </c>
      <c r="W195" t="s">
        <v>4980</v>
      </c>
      <c r="X195" t="s">
        <v>43</v>
      </c>
      <c r="Y195" t="s">
        <v>4981</v>
      </c>
      <c r="Z195" t="s">
        <v>42</v>
      </c>
      <c r="AB195" t="str">
        <f>CONCATENATE(Table6[[#This Row],[Capacitance]],Table6[[#This Row],[Stock]])</f>
        <v>15ÂuF</v>
      </c>
    </row>
    <row r="196" spans="1:28">
      <c r="A196" t="s">
        <v>4972</v>
      </c>
      <c r="B196" t="s">
        <v>5127</v>
      </c>
      <c r="C196" t="s">
        <v>5812</v>
      </c>
      <c r="D196" t="s">
        <v>5813</v>
      </c>
      <c r="E196" t="s">
        <v>4882</v>
      </c>
      <c r="F196" t="s">
        <v>5334</v>
      </c>
      <c r="G196">
        <v>18867</v>
      </c>
      <c r="H196">
        <v>0</v>
      </c>
      <c r="I196">
        <v>6.68</v>
      </c>
      <c r="J196">
        <v>0</v>
      </c>
      <c r="K196">
        <v>1</v>
      </c>
      <c r="L196" t="s">
        <v>34</v>
      </c>
      <c r="M196" t="s">
        <v>4884</v>
      </c>
      <c r="N196" t="s">
        <v>6776</v>
      </c>
      <c r="O196" t="s">
        <v>37</v>
      </c>
      <c r="P196" t="s">
        <v>38</v>
      </c>
      <c r="Q196" t="s">
        <v>5174</v>
      </c>
      <c r="R196" t="s">
        <v>4887</v>
      </c>
      <c r="S196" t="s">
        <v>41</v>
      </c>
      <c r="T196" t="s">
        <v>4888</v>
      </c>
      <c r="U196" t="s">
        <v>5132</v>
      </c>
      <c r="V196" t="s">
        <v>5133</v>
      </c>
      <c r="W196" t="s">
        <v>5259</v>
      </c>
      <c r="X196" t="s">
        <v>43</v>
      </c>
      <c r="Y196" t="s">
        <v>5260</v>
      </c>
      <c r="Z196" t="s">
        <v>42</v>
      </c>
      <c r="AB196" t="str">
        <f>CONCATENATE(Table6[[#This Row],[Capacitance]],Table6[[#This Row],[Stock]])</f>
        <v>15ÂuF</v>
      </c>
    </row>
    <row r="197" spans="1:28">
      <c r="A197" t="s">
        <v>4972</v>
      </c>
      <c r="B197" t="s">
        <v>5077</v>
      </c>
      <c r="C197" t="s">
        <v>5178</v>
      </c>
      <c r="D197" t="s">
        <v>5179</v>
      </c>
      <c r="E197" t="s">
        <v>4882</v>
      </c>
      <c r="F197" t="s">
        <v>5180</v>
      </c>
      <c r="G197">
        <v>7566</v>
      </c>
      <c r="H197">
        <v>0</v>
      </c>
      <c r="I197">
        <v>1.39</v>
      </c>
      <c r="J197">
        <v>0</v>
      </c>
      <c r="K197">
        <v>1</v>
      </c>
      <c r="L197" t="s">
        <v>34</v>
      </c>
      <c r="M197" t="s">
        <v>4884</v>
      </c>
      <c r="N197" t="s">
        <v>6776</v>
      </c>
      <c r="O197" t="s">
        <v>37</v>
      </c>
      <c r="P197" t="s">
        <v>730</v>
      </c>
      <c r="Q197" t="s">
        <v>5110</v>
      </c>
      <c r="R197" t="s">
        <v>4887</v>
      </c>
      <c r="S197" t="s">
        <v>41</v>
      </c>
      <c r="T197" t="s">
        <v>4888</v>
      </c>
      <c r="U197" t="s">
        <v>5081</v>
      </c>
      <c r="V197" t="s">
        <v>5082</v>
      </c>
      <c r="W197" t="s">
        <v>5083</v>
      </c>
      <c r="X197" t="s">
        <v>43</v>
      </c>
      <c r="Y197" t="s">
        <v>5084</v>
      </c>
      <c r="Z197" t="s">
        <v>42</v>
      </c>
      <c r="AB197" t="str">
        <f>CONCATENATE(Table6[[#This Row],[Capacitance]],Table6[[#This Row],[Stock]])</f>
        <v>15ÂuF</v>
      </c>
    </row>
    <row r="198" spans="1:28">
      <c r="A198" t="s">
        <v>4972</v>
      </c>
      <c r="B198" t="s">
        <v>5127</v>
      </c>
      <c r="C198" t="s">
        <v>5741</v>
      </c>
      <c r="D198" t="s">
        <v>5742</v>
      </c>
      <c r="E198" t="s">
        <v>4882</v>
      </c>
      <c r="F198" t="s">
        <v>5743</v>
      </c>
      <c r="G198">
        <v>7048</v>
      </c>
      <c r="H198">
        <v>0</v>
      </c>
      <c r="I198">
        <v>1.84</v>
      </c>
      <c r="J198">
        <v>0</v>
      </c>
      <c r="K198">
        <v>1</v>
      </c>
      <c r="L198" t="s">
        <v>34</v>
      </c>
      <c r="M198" t="s">
        <v>4884</v>
      </c>
      <c r="N198" t="s">
        <v>6776</v>
      </c>
      <c r="O198" t="s">
        <v>37</v>
      </c>
      <c r="P198" t="s">
        <v>730</v>
      </c>
      <c r="Q198" t="s">
        <v>5146</v>
      </c>
      <c r="R198" t="s">
        <v>4887</v>
      </c>
      <c r="S198" t="s">
        <v>41</v>
      </c>
      <c r="T198" t="s">
        <v>4888</v>
      </c>
      <c r="U198" t="s">
        <v>5132</v>
      </c>
      <c r="V198" t="s">
        <v>5133</v>
      </c>
      <c r="W198" t="s">
        <v>5134</v>
      </c>
      <c r="X198" t="s">
        <v>43</v>
      </c>
      <c r="Y198" t="s">
        <v>5135</v>
      </c>
      <c r="Z198" t="s">
        <v>42</v>
      </c>
      <c r="AB198" t="str">
        <f>CONCATENATE(Table6[[#This Row],[Capacitance]],Table6[[#This Row],[Stock]])</f>
        <v>15ÂuF</v>
      </c>
    </row>
    <row r="199" spans="1:28">
      <c r="A199" t="s">
        <v>4972</v>
      </c>
      <c r="B199" t="s">
        <v>5127</v>
      </c>
      <c r="C199" t="s">
        <v>6010</v>
      </c>
      <c r="D199" t="s">
        <v>6011</v>
      </c>
      <c r="E199" t="s">
        <v>4882</v>
      </c>
      <c r="F199" t="s">
        <v>6012</v>
      </c>
      <c r="G199">
        <v>1752</v>
      </c>
      <c r="H199">
        <v>0</v>
      </c>
      <c r="I199">
        <v>1.41</v>
      </c>
      <c r="J199">
        <v>0</v>
      </c>
      <c r="K199">
        <v>1</v>
      </c>
      <c r="L199" t="s">
        <v>34</v>
      </c>
      <c r="M199" t="s">
        <v>4884</v>
      </c>
      <c r="N199" t="s">
        <v>6776</v>
      </c>
      <c r="O199" t="s">
        <v>37</v>
      </c>
      <c r="P199" t="s">
        <v>83</v>
      </c>
      <c r="Q199" t="s">
        <v>5003</v>
      </c>
      <c r="R199" t="s">
        <v>4887</v>
      </c>
      <c r="S199" t="s">
        <v>41</v>
      </c>
      <c r="T199" t="s">
        <v>4888</v>
      </c>
      <c r="U199" t="s">
        <v>5132</v>
      </c>
      <c r="V199" t="s">
        <v>5133</v>
      </c>
      <c r="W199" t="s">
        <v>5134</v>
      </c>
      <c r="X199" t="s">
        <v>43</v>
      </c>
      <c r="Y199" t="s">
        <v>5135</v>
      </c>
      <c r="Z199" t="s">
        <v>42</v>
      </c>
      <c r="AB199" t="str">
        <f>CONCATENATE(Table6[[#This Row],[Capacitance]],Table6[[#This Row],[Stock]])</f>
        <v>15ÂuF</v>
      </c>
    </row>
    <row r="200" spans="1:28">
      <c r="A200" t="s">
        <v>4972</v>
      </c>
      <c r="B200" t="s">
        <v>4989</v>
      </c>
      <c r="C200" t="s">
        <v>5911</v>
      </c>
      <c r="D200" t="s">
        <v>5912</v>
      </c>
      <c r="E200" t="s">
        <v>4882</v>
      </c>
      <c r="F200" t="s">
        <v>5913</v>
      </c>
      <c r="G200">
        <v>5114</v>
      </c>
      <c r="H200">
        <v>0</v>
      </c>
      <c r="I200">
        <v>0.75</v>
      </c>
      <c r="J200">
        <v>0</v>
      </c>
      <c r="K200">
        <v>1</v>
      </c>
      <c r="L200" t="s">
        <v>34</v>
      </c>
      <c r="M200" t="s">
        <v>4884</v>
      </c>
      <c r="N200" t="s">
        <v>6776</v>
      </c>
      <c r="O200" t="s">
        <v>52</v>
      </c>
      <c r="P200" t="s">
        <v>64</v>
      </c>
      <c r="Q200" t="s">
        <v>5070</v>
      </c>
      <c r="R200" t="s">
        <v>4887</v>
      </c>
      <c r="S200" t="s">
        <v>41</v>
      </c>
      <c r="T200" t="s">
        <v>4888</v>
      </c>
      <c r="U200" t="s">
        <v>4993</v>
      </c>
      <c r="V200" t="s">
        <v>4994</v>
      </c>
      <c r="W200" t="s">
        <v>4995</v>
      </c>
      <c r="X200" t="s">
        <v>43</v>
      </c>
      <c r="Y200" t="s">
        <v>4996</v>
      </c>
      <c r="Z200" t="s">
        <v>42</v>
      </c>
      <c r="AB200" t="str">
        <f>CONCATENATE(Table6[[#This Row],[Capacitance]],Table6[[#This Row],[Stock]])</f>
        <v>15ÂuF</v>
      </c>
    </row>
    <row r="201" spans="1:28">
      <c r="A201" t="s">
        <v>4972</v>
      </c>
      <c r="B201" t="s">
        <v>4989</v>
      </c>
      <c r="C201" t="s">
        <v>5558</v>
      </c>
      <c r="D201" t="s">
        <v>5559</v>
      </c>
      <c r="E201" t="s">
        <v>4882</v>
      </c>
      <c r="F201" t="s">
        <v>5560</v>
      </c>
      <c r="G201">
        <v>14788</v>
      </c>
      <c r="H201">
        <v>0</v>
      </c>
      <c r="I201">
        <v>0.84</v>
      </c>
      <c r="J201">
        <v>0</v>
      </c>
      <c r="K201">
        <v>1</v>
      </c>
      <c r="L201" t="s">
        <v>34</v>
      </c>
      <c r="M201" t="s">
        <v>4884</v>
      </c>
      <c r="N201" t="s">
        <v>6776</v>
      </c>
      <c r="O201" t="s">
        <v>37</v>
      </c>
      <c r="P201" t="s">
        <v>769</v>
      </c>
      <c r="Q201" t="s">
        <v>5120</v>
      </c>
      <c r="R201" t="s">
        <v>4887</v>
      </c>
      <c r="S201" t="s">
        <v>41</v>
      </c>
      <c r="T201" t="s">
        <v>4888</v>
      </c>
      <c r="U201" t="s">
        <v>4993</v>
      </c>
      <c r="V201" t="s">
        <v>4994</v>
      </c>
      <c r="W201" t="s">
        <v>4995</v>
      </c>
      <c r="X201" t="s">
        <v>43</v>
      </c>
      <c r="Y201" t="s">
        <v>4996</v>
      </c>
      <c r="Z201" t="s">
        <v>42</v>
      </c>
      <c r="AB201" t="str">
        <f>CONCATENATE(Table6[[#This Row],[Capacitance]],Table6[[#This Row],[Stock]])</f>
        <v>15ÂuF</v>
      </c>
    </row>
    <row r="202" spans="1:28">
      <c r="A202" t="s">
        <v>4972</v>
      </c>
      <c r="B202" t="s">
        <v>5077</v>
      </c>
      <c r="C202" t="s">
        <v>6176</v>
      </c>
      <c r="D202" t="s">
        <v>6177</v>
      </c>
      <c r="E202" t="s">
        <v>4882</v>
      </c>
      <c r="F202" t="s">
        <v>6178</v>
      </c>
      <c r="G202">
        <v>1401</v>
      </c>
      <c r="H202">
        <v>0</v>
      </c>
      <c r="I202">
        <v>1.0900000000000001</v>
      </c>
      <c r="J202">
        <v>0</v>
      </c>
      <c r="K202">
        <v>1</v>
      </c>
      <c r="L202" t="s">
        <v>34</v>
      </c>
      <c r="M202" t="s">
        <v>4884</v>
      </c>
      <c r="N202" t="s">
        <v>6776</v>
      </c>
      <c r="O202" t="s">
        <v>37</v>
      </c>
      <c r="P202" t="s">
        <v>769</v>
      </c>
      <c r="Q202" t="s">
        <v>5153</v>
      </c>
      <c r="R202" t="s">
        <v>4887</v>
      </c>
      <c r="S202" t="s">
        <v>41</v>
      </c>
      <c r="T202" t="s">
        <v>4888</v>
      </c>
      <c r="U202" t="s">
        <v>5081</v>
      </c>
      <c r="V202" t="s">
        <v>5082</v>
      </c>
      <c r="W202" t="s">
        <v>5083</v>
      </c>
      <c r="X202" t="s">
        <v>43</v>
      </c>
      <c r="Y202" t="s">
        <v>5084</v>
      </c>
      <c r="Z202" t="s">
        <v>42</v>
      </c>
      <c r="AB202" t="str">
        <f>CONCATENATE(Table6[[#This Row],[Capacitance]],Table6[[#This Row],[Stock]])</f>
        <v>15ÂuF</v>
      </c>
    </row>
    <row r="203" spans="1:28">
      <c r="A203" t="s">
        <v>4972</v>
      </c>
      <c r="B203" t="s">
        <v>5127</v>
      </c>
      <c r="C203" t="s">
        <v>6257</v>
      </c>
      <c r="D203" t="s">
        <v>6258</v>
      </c>
      <c r="E203" t="s">
        <v>4882</v>
      </c>
      <c r="F203" t="s">
        <v>6259</v>
      </c>
      <c r="G203">
        <v>4950</v>
      </c>
      <c r="H203">
        <v>0</v>
      </c>
      <c r="I203">
        <v>1.37</v>
      </c>
      <c r="J203">
        <v>0</v>
      </c>
      <c r="K203">
        <v>1</v>
      </c>
      <c r="L203" t="s">
        <v>34</v>
      </c>
      <c r="M203" t="s">
        <v>4884</v>
      </c>
      <c r="N203" t="s">
        <v>6776</v>
      </c>
      <c r="O203" t="s">
        <v>37</v>
      </c>
      <c r="P203" t="s">
        <v>769</v>
      </c>
      <c r="Q203" t="s">
        <v>43</v>
      </c>
      <c r="R203" t="s">
        <v>4887</v>
      </c>
      <c r="S203" t="s">
        <v>41</v>
      </c>
      <c r="T203" t="s">
        <v>4888</v>
      </c>
      <c r="U203" t="s">
        <v>5132</v>
      </c>
      <c r="V203" t="s">
        <v>5133</v>
      </c>
      <c r="W203" t="s">
        <v>5134</v>
      </c>
      <c r="X203" t="s">
        <v>43</v>
      </c>
      <c r="Y203" t="s">
        <v>5135</v>
      </c>
      <c r="Z203" t="s">
        <v>42</v>
      </c>
      <c r="AB203" t="str">
        <f>CONCATENATE(Table6[[#This Row],[Capacitance]],Table6[[#This Row],[Stock]])</f>
        <v>15ÂuF</v>
      </c>
    </row>
    <row r="204" spans="1:28">
      <c r="A204" t="s">
        <v>4972</v>
      </c>
      <c r="B204" t="s">
        <v>4989</v>
      </c>
      <c r="C204" t="s">
        <v>5930</v>
      </c>
      <c r="D204" t="s">
        <v>5931</v>
      </c>
      <c r="E204" t="s">
        <v>4882</v>
      </c>
      <c r="F204" t="s">
        <v>5932</v>
      </c>
      <c r="G204">
        <v>45699</v>
      </c>
      <c r="H204">
        <v>0</v>
      </c>
      <c r="I204">
        <v>0.84</v>
      </c>
      <c r="J204">
        <v>0</v>
      </c>
      <c r="K204">
        <v>1</v>
      </c>
      <c r="L204" t="s">
        <v>34</v>
      </c>
      <c r="M204" t="s">
        <v>4884</v>
      </c>
      <c r="N204" t="s">
        <v>6776</v>
      </c>
      <c r="O204" t="s">
        <v>37</v>
      </c>
      <c r="P204" t="s">
        <v>78</v>
      </c>
      <c r="Q204" t="s">
        <v>4908</v>
      </c>
      <c r="R204" t="s">
        <v>4887</v>
      </c>
      <c r="S204" t="s">
        <v>41</v>
      </c>
      <c r="T204" t="s">
        <v>4888</v>
      </c>
      <c r="U204" t="s">
        <v>4993</v>
      </c>
      <c r="V204" t="s">
        <v>4994</v>
      </c>
      <c r="W204" t="s">
        <v>4995</v>
      </c>
      <c r="X204" t="s">
        <v>43</v>
      </c>
      <c r="Y204" t="s">
        <v>4996</v>
      </c>
      <c r="Z204" t="s">
        <v>42</v>
      </c>
      <c r="AB204" t="str">
        <f>CONCATENATE(Table6[[#This Row],[Capacitance]],Table6[[#This Row],[Stock]])</f>
        <v>15ÂuF</v>
      </c>
    </row>
    <row r="205" spans="1:28">
      <c r="A205" t="s">
        <v>4972</v>
      </c>
      <c r="B205" t="s">
        <v>5077</v>
      </c>
      <c r="C205" t="s">
        <v>5939</v>
      </c>
      <c r="D205" t="s">
        <v>5940</v>
      </c>
      <c r="E205" t="s">
        <v>4882</v>
      </c>
      <c r="F205" t="s">
        <v>5941</v>
      </c>
      <c r="G205">
        <v>2817</v>
      </c>
      <c r="H205">
        <v>0</v>
      </c>
      <c r="I205">
        <v>0.7</v>
      </c>
      <c r="J205">
        <v>0</v>
      </c>
      <c r="K205">
        <v>1</v>
      </c>
      <c r="L205" t="s">
        <v>34</v>
      </c>
      <c r="M205" t="s">
        <v>4884</v>
      </c>
      <c r="N205" t="s">
        <v>6776</v>
      </c>
      <c r="O205" t="s">
        <v>37</v>
      </c>
      <c r="P205" t="s">
        <v>78</v>
      </c>
      <c r="Q205" t="s">
        <v>4905</v>
      </c>
      <c r="R205" t="s">
        <v>4887</v>
      </c>
      <c r="S205" t="s">
        <v>41</v>
      </c>
      <c r="T205" t="s">
        <v>4888</v>
      </c>
      <c r="U205" t="s">
        <v>5081</v>
      </c>
      <c r="V205" t="s">
        <v>5082</v>
      </c>
      <c r="W205" t="s">
        <v>5083</v>
      </c>
      <c r="X205" t="s">
        <v>43</v>
      </c>
      <c r="Y205" t="s">
        <v>5084</v>
      </c>
      <c r="Z205" t="s">
        <v>42</v>
      </c>
      <c r="AB205" t="str">
        <f>CONCATENATE(Table6[[#This Row],[Capacitance]],Table6[[#This Row],[Stock]])</f>
        <v>15ÂuF</v>
      </c>
    </row>
    <row r="206" spans="1:28">
      <c r="A206" t="s">
        <v>4972</v>
      </c>
      <c r="B206" t="s">
        <v>5127</v>
      </c>
      <c r="C206" t="s">
        <v>6105</v>
      </c>
      <c r="D206" t="s">
        <v>6106</v>
      </c>
      <c r="E206" t="s">
        <v>4882</v>
      </c>
      <c r="F206" t="s">
        <v>6107</v>
      </c>
      <c r="G206">
        <v>990</v>
      </c>
      <c r="H206">
        <v>0</v>
      </c>
      <c r="I206">
        <v>5.74</v>
      </c>
      <c r="J206">
        <v>0</v>
      </c>
      <c r="K206">
        <v>1</v>
      </c>
      <c r="L206" t="s">
        <v>34</v>
      </c>
      <c r="M206" t="s">
        <v>4884</v>
      </c>
      <c r="N206" t="s">
        <v>3542</v>
      </c>
      <c r="O206" t="s">
        <v>52</v>
      </c>
      <c r="P206" t="s">
        <v>38</v>
      </c>
      <c r="Q206" t="s">
        <v>5174</v>
      </c>
      <c r="R206" t="s">
        <v>4887</v>
      </c>
      <c r="S206" t="s">
        <v>41</v>
      </c>
      <c r="T206" t="s">
        <v>4888</v>
      </c>
      <c r="U206" t="s">
        <v>5132</v>
      </c>
      <c r="V206" t="s">
        <v>5133</v>
      </c>
      <c r="W206" t="s">
        <v>5259</v>
      </c>
      <c r="X206" t="s">
        <v>43</v>
      </c>
      <c r="Y206" t="s">
        <v>5260</v>
      </c>
      <c r="Z206" t="s">
        <v>42</v>
      </c>
      <c r="AB206" t="str">
        <f>CONCATENATE(Table6[[#This Row],[Capacitance]],Table6[[#This Row],[Stock]])</f>
        <v>15ÂµF</v>
      </c>
    </row>
    <row r="207" spans="1:28">
      <c r="A207" t="s">
        <v>4972</v>
      </c>
      <c r="B207" t="s">
        <v>4973</v>
      </c>
      <c r="C207" t="s">
        <v>6124</v>
      </c>
      <c r="D207" t="s">
        <v>6125</v>
      </c>
      <c r="E207" t="s">
        <v>4882</v>
      </c>
      <c r="F207" t="s">
        <v>6126</v>
      </c>
      <c r="G207">
        <v>6361</v>
      </c>
      <c r="H207">
        <v>0</v>
      </c>
      <c r="I207">
        <v>0.63</v>
      </c>
      <c r="J207">
        <v>0</v>
      </c>
      <c r="K207">
        <v>1</v>
      </c>
      <c r="L207" t="s">
        <v>34</v>
      </c>
      <c r="M207" t="s">
        <v>4884</v>
      </c>
      <c r="N207" t="s">
        <v>6776</v>
      </c>
      <c r="O207" t="s">
        <v>52</v>
      </c>
      <c r="P207" t="s">
        <v>53</v>
      </c>
      <c r="Q207" t="s">
        <v>4930</v>
      </c>
      <c r="R207" t="s">
        <v>4887</v>
      </c>
      <c r="S207" t="s">
        <v>41</v>
      </c>
      <c r="T207" t="s">
        <v>4888</v>
      </c>
      <c r="U207" t="s">
        <v>4978</v>
      </c>
      <c r="V207" t="s">
        <v>4979</v>
      </c>
      <c r="W207" t="s">
        <v>4980</v>
      </c>
      <c r="X207" t="s">
        <v>43</v>
      </c>
      <c r="Y207" t="s">
        <v>4981</v>
      </c>
      <c r="Z207" t="s">
        <v>42</v>
      </c>
      <c r="AB207" t="str">
        <f>CONCATENATE(Table6[[#This Row],[Capacitance]],Table6[[#This Row],[Stock]])</f>
        <v>15ÂuF</v>
      </c>
    </row>
    <row r="208" spans="1:28">
      <c r="A208" t="s">
        <v>4910</v>
      </c>
      <c r="B208" t="s">
        <v>4903</v>
      </c>
      <c r="C208" t="s">
        <v>4923</v>
      </c>
      <c r="D208" t="s">
        <v>4924</v>
      </c>
      <c r="E208" t="s">
        <v>4882</v>
      </c>
      <c r="F208" t="s">
        <v>4925</v>
      </c>
      <c r="G208">
        <v>6946</v>
      </c>
      <c r="H208">
        <v>0</v>
      </c>
      <c r="I208">
        <v>3.49</v>
      </c>
      <c r="J208">
        <v>0</v>
      </c>
      <c r="K208">
        <v>1</v>
      </c>
      <c r="L208" t="s">
        <v>34</v>
      </c>
      <c r="M208" t="s">
        <v>4913</v>
      </c>
      <c r="N208" t="s">
        <v>6776</v>
      </c>
      <c r="O208" t="s">
        <v>37</v>
      </c>
      <c r="P208" t="s">
        <v>64</v>
      </c>
      <c r="Q208" t="s">
        <v>4914</v>
      </c>
      <c r="R208" t="s">
        <v>4887</v>
      </c>
      <c r="S208" t="s">
        <v>41</v>
      </c>
      <c r="T208" t="s">
        <v>4888</v>
      </c>
      <c r="U208" t="s">
        <v>44</v>
      </c>
      <c r="V208" t="s">
        <v>4906</v>
      </c>
      <c r="W208" t="s">
        <v>4907</v>
      </c>
      <c r="X208" t="s">
        <v>43</v>
      </c>
      <c r="Y208" t="s">
        <v>4891</v>
      </c>
      <c r="Z208" t="s">
        <v>42</v>
      </c>
      <c r="AB208" t="str">
        <f>CONCATENATE(Table6[[#This Row],[Capacitance]],Table6[[#This Row],[Stock]])</f>
        <v>15ÂuF</v>
      </c>
    </row>
    <row r="209" spans="1:28">
      <c r="A209" t="s">
        <v>4972</v>
      </c>
      <c r="B209" t="s">
        <v>4973</v>
      </c>
      <c r="C209" t="s">
        <v>5402</v>
      </c>
      <c r="D209" t="s">
        <v>5403</v>
      </c>
      <c r="E209" t="s">
        <v>4882</v>
      </c>
      <c r="F209" t="s">
        <v>5404</v>
      </c>
      <c r="G209">
        <v>9284</v>
      </c>
      <c r="H209">
        <v>0</v>
      </c>
      <c r="I209">
        <v>0.38</v>
      </c>
      <c r="J209">
        <v>0</v>
      </c>
      <c r="K209">
        <v>1</v>
      </c>
      <c r="L209" t="s">
        <v>34</v>
      </c>
      <c r="M209" t="s">
        <v>4884</v>
      </c>
      <c r="N209" t="s">
        <v>6776</v>
      </c>
      <c r="O209" t="s">
        <v>37</v>
      </c>
      <c r="P209" t="s">
        <v>64</v>
      </c>
      <c r="Q209" t="s">
        <v>5405</v>
      </c>
      <c r="R209" t="s">
        <v>4887</v>
      </c>
      <c r="S209" t="s">
        <v>41</v>
      </c>
      <c r="T209" t="s">
        <v>4888</v>
      </c>
      <c r="U209" t="s">
        <v>4978</v>
      </c>
      <c r="V209" t="s">
        <v>4979</v>
      </c>
      <c r="W209" t="s">
        <v>4980</v>
      </c>
      <c r="X209" t="s">
        <v>43</v>
      </c>
      <c r="Y209" t="s">
        <v>4981</v>
      </c>
      <c r="Z209" t="s">
        <v>42</v>
      </c>
      <c r="AB209" t="str">
        <f>CONCATENATE(Table6[[#This Row],[Capacitance]],Table6[[#This Row],[Stock]])</f>
        <v>15ÂuF</v>
      </c>
    </row>
    <row r="210" spans="1:28">
      <c r="A210" t="s">
        <v>4910</v>
      </c>
      <c r="B210" t="s">
        <v>5209</v>
      </c>
      <c r="C210" t="s">
        <v>6214</v>
      </c>
      <c r="D210" t="s">
        <v>6215</v>
      </c>
      <c r="E210" t="s">
        <v>4882</v>
      </c>
      <c r="F210" t="s">
        <v>6216</v>
      </c>
      <c r="G210">
        <v>1275</v>
      </c>
      <c r="H210">
        <v>0</v>
      </c>
      <c r="I210">
        <v>2.67</v>
      </c>
      <c r="J210">
        <v>0</v>
      </c>
      <c r="K210">
        <v>1</v>
      </c>
      <c r="L210" t="s">
        <v>34</v>
      </c>
      <c r="M210" t="s">
        <v>4913</v>
      </c>
      <c r="N210" t="s">
        <v>6776</v>
      </c>
      <c r="O210" t="s">
        <v>52</v>
      </c>
      <c r="P210" t="s">
        <v>53</v>
      </c>
      <c r="Q210" t="s">
        <v>4988</v>
      </c>
      <c r="R210" t="s">
        <v>4887</v>
      </c>
      <c r="S210" t="s">
        <v>41</v>
      </c>
      <c r="T210" t="s">
        <v>4888</v>
      </c>
      <c r="U210" t="s">
        <v>1301</v>
      </c>
      <c r="V210" t="s">
        <v>5213</v>
      </c>
      <c r="W210" t="s">
        <v>288</v>
      </c>
      <c r="X210" t="s">
        <v>43</v>
      </c>
      <c r="Y210" t="s">
        <v>5214</v>
      </c>
      <c r="Z210" t="s">
        <v>42</v>
      </c>
      <c r="AB210" t="str">
        <f>CONCATENATE(Table6[[#This Row],[Capacitance]],Table6[[#This Row],[Stock]])</f>
        <v>15ÂuF</v>
      </c>
    </row>
    <row r="211" spans="1:28">
      <c r="A211" t="s">
        <v>4972</v>
      </c>
      <c r="B211" t="s">
        <v>4989</v>
      </c>
      <c r="C211" t="s">
        <v>5971</v>
      </c>
      <c r="D211" t="s">
        <v>5972</v>
      </c>
      <c r="E211" t="s">
        <v>4882</v>
      </c>
      <c r="F211" t="s">
        <v>5973</v>
      </c>
      <c r="G211">
        <v>68633</v>
      </c>
      <c r="H211">
        <v>0</v>
      </c>
      <c r="I211">
        <v>1.01</v>
      </c>
      <c r="J211">
        <v>0</v>
      </c>
      <c r="K211">
        <v>1</v>
      </c>
      <c r="L211" t="s">
        <v>34</v>
      </c>
      <c r="M211" t="s">
        <v>4884</v>
      </c>
      <c r="N211" t="s">
        <v>6776</v>
      </c>
      <c r="O211" t="s">
        <v>37</v>
      </c>
      <c r="P211" t="s">
        <v>64</v>
      </c>
      <c r="Q211" t="s">
        <v>5070</v>
      </c>
      <c r="R211" t="s">
        <v>4887</v>
      </c>
      <c r="S211" t="s">
        <v>41</v>
      </c>
      <c r="T211" t="s">
        <v>4888</v>
      </c>
      <c r="U211" t="s">
        <v>4993</v>
      </c>
      <c r="V211" t="s">
        <v>4994</v>
      </c>
      <c r="W211" t="s">
        <v>4995</v>
      </c>
      <c r="X211" t="s">
        <v>43</v>
      </c>
      <c r="Y211" t="s">
        <v>4996</v>
      </c>
      <c r="Z211" t="s">
        <v>42</v>
      </c>
      <c r="AB211" t="str">
        <f>CONCATENATE(Table6[[#This Row],[Capacitance]],Table6[[#This Row],[Stock]])</f>
        <v>15ÂuF</v>
      </c>
    </row>
    <row r="212" spans="1:28">
      <c r="A212" t="s">
        <v>4972</v>
      </c>
      <c r="B212" t="s">
        <v>5077</v>
      </c>
      <c r="C212" t="s">
        <v>6272</v>
      </c>
      <c r="D212" t="s">
        <v>6273</v>
      </c>
      <c r="E212" t="s">
        <v>4882</v>
      </c>
      <c r="F212" t="s">
        <v>6274</v>
      </c>
      <c r="G212">
        <v>1375</v>
      </c>
      <c r="H212">
        <v>0</v>
      </c>
      <c r="I212">
        <v>0.61</v>
      </c>
      <c r="J212">
        <v>0</v>
      </c>
      <c r="K212">
        <v>1</v>
      </c>
      <c r="L212" t="s">
        <v>34</v>
      </c>
      <c r="M212" t="s">
        <v>4884</v>
      </c>
      <c r="N212" t="s">
        <v>6776</v>
      </c>
      <c r="O212" t="s">
        <v>37</v>
      </c>
      <c r="P212" t="s">
        <v>64</v>
      </c>
      <c r="Q212" t="s">
        <v>43</v>
      </c>
      <c r="R212" t="s">
        <v>4887</v>
      </c>
      <c r="S212" t="s">
        <v>41</v>
      </c>
      <c r="T212" t="s">
        <v>4888</v>
      </c>
      <c r="U212" t="s">
        <v>5081</v>
      </c>
      <c r="V212" t="s">
        <v>5082</v>
      </c>
      <c r="W212" t="s">
        <v>5083</v>
      </c>
      <c r="X212" t="s">
        <v>43</v>
      </c>
      <c r="Y212" t="s">
        <v>5084</v>
      </c>
      <c r="Z212" t="s">
        <v>42</v>
      </c>
      <c r="AB212" t="str">
        <f>CONCATENATE(Table6[[#This Row],[Capacitance]],Table6[[#This Row],[Stock]])</f>
        <v>15ÂuF</v>
      </c>
    </row>
    <row r="213" spans="1:28">
      <c r="A213" t="s">
        <v>4972</v>
      </c>
      <c r="B213" t="s">
        <v>5127</v>
      </c>
      <c r="C213" t="s">
        <v>6394</v>
      </c>
      <c r="D213" t="s">
        <v>6395</v>
      </c>
      <c r="E213" t="s">
        <v>4882</v>
      </c>
      <c r="F213" t="s">
        <v>6396</v>
      </c>
      <c r="G213">
        <v>946</v>
      </c>
      <c r="H213">
        <v>0</v>
      </c>
      <c r="I213">
        <v>1.64</v>
      </c>
      <c r="J213">
        <v>0</v>
      </c>
      <c r="K213">
        <v>1</v>
      </c>
      <c r="L213" t="s">
        <v>34</v>
      </c>
      <c r="M213" t="s">
        <v>4884</v>
      </c>
      <c r="N213" t="s">
        <v>3542</v>
      </c>
      <c r="O213" t="s">
        <v>52</v>
      </c>
      <c r="P213" t="s">
        <v>83</v>
      </c>
      <c r="Q213" t="s">
        <v>5003</v>
      </c>
      <c r="R213" t="s">
        <v>4887</v>
      </c>
      <c r="S213" t="s">
        <v>41</v>
      </c>
      <c r="T213" t="s">
        <v>4888</v>
      </c>
      <c r="U213" t="s">
        <v>5132</v>
      </c>
      <c r="V213" t="s">
        <v>5133</v>
      </c>
      <c r="W213" t="s">
        <v>5134</v>
      </c>
      <c r="X213" t="s">
        <v>43</v>
      </c>
      <c r="Y213" t="s">
        <v>5135</v>
      </c>
      <c r="Z213" t="s">
        <v>42</v>
      </c>
      <c r="AB213" t="str">
        <f>CONCATENATE(Table6[[#This Row],[Capacitance]],Table6[[#This Row],[Stock]])</f>
        <v>15ÂµF</v>
      </c>
    </row>
    <row r="214" spans="1:28">
      <c r="A214" t="s">
        <v>4972</v>
      </c>
      <c r="B214" t="s">
        <v>5127</v>
      </c>
      <c r="C214" t="s">
        <v>6428</v>
      </c>
      <c r="D214" t="s">
        <v>6429</v>
      </c>
      <c r="E214" t="s">
        <v>4882</v>
      </c>
      <c r="F214" t="s">
        <v>6430</v>
      </c>
      <c r="G214">
        <v>4010</v>
      </c>
      <c r="H214">
        <v>0</v>
      </c>
      <c r="I214">
        <v>1.84</v>
      </c>
      <c r="J214">
        <v>0</v>
      </c>
      <c r="K214">
        <v>1</v>
      </c>
      <c r="L214" t="s">
        <v>34</v>
      </c>
      <c r="M214" t="s">
        <v>4884</v>
      </c>
      <c r="N214" t="s">
        <v>6776</v>
      </c>
      <c r="O214" t="s">
        <v>52</v>
      </c>
      <c r="P214" t="s">
        <v>730</v>
      </c>
      <c r="Q214" t="s">
        <v>5146</v>
      </c>
      <c r="R214" t="s">
        <v>4887</v>
      </c>
      <c r="S214" t="s">
        <v>41</v>
      </c>
      <c r="T214" t="s">
        <v>4888</v>
      </c>
      <c r="U214" t="s">
        <v>5132</v>
      </c>
      <c r="V214" t="s">
        <v>5133</v>
      </c>
      <c r="W214" t="s">
        <v>5134</v>
      </c>
      <c r="X214" t="s">
        <v>43</v>
      </c>
      <c r="Y214" t="s">
        <v>5135</v>
      </c>
      <c r="Z214" t="s">
        <v>42</v>
      </c>
      <c r="AB214" t="str">
        <f>CONCATENATE(Table6[[#This Row],[Capacitance]],Table6[[#This Row],[Stock]])</f>
        <v>15ÂuF</v>
      </c>
    </row>
    <row r="215" spans="1:28">
      <c r="A215" t="s">
        <v>4972</v>
      </c>
      <c r="B215" t="s">
        <v>4989</v>
      </c>
      <c r="C215" t="s">
        <v>5063</v>
      </c>
      <c r="D215" t="s">
        <v>5064</v>
      </c>
      <c r="E215" t="s">
        <v>4882</v>
      </c>
      <c r="F215" t="s">
        <v>5065</v>
      </c>
      <c r="G215">
        <v>18296</v>
      </c>
      <c r="H215">
        <v>0</v>
      </c>
      <c r="I215">
        <v>0.74</v>
      </c>
      <c r="J215">
        <v>0</v>
      </c>
      <c r="K215">
        <v>1</v>
      </c>
      <c r="L215" t="s">
        <v>34</v>
      </c>
      <c r="M215" t="s">
        <v>4884</v>
      </c>
      <c r="N215" t="s">
        <v>6750</v>
      </c>
      <c r="O215" t="s">
        <v>37</v>
      </c>
      <c r="P215" t="s">
        <v>730</v>
      </c>
      <c r="Q215" t="s">
        <v>5066</v>
      </c>
      <c r="R215" t="s">
        <v>4887</v>
      </c>
      <c r="S215" t="s">
        <v>41</v>
      </c>
      <c r="T215" t="s">
        <v>4888</v>
      </c>
      <c r="U215" t="s">
        <v>4993</v>
      </c>
      <c r="V215" t="s">
        <v>4994</v>
      </c>
      <c r="W215" t="s">
        <v>4995</v>
      </c>
      <c r="X215" t="s">
        <v>43</v>
      </c>
      <c r="Y215" t="s">
        <v>4996</v>
      </c>
      <c r="Z215" t="s">
        <v>42</v>
      </c>
      <c r="AB215" t="str">
        <f>CONCATENATE(Table6[[#This Row],[Capacitance]],Table6[[#This Row],[Stock]])</f>
        <v>2.2ÂuF</v>
      </c>
    </row>
    <row r="216" spans="1:28">
      <c r="A216" t="s">
        <v>4878</v>
      </c>
      <c r="B216" t="s">
        <v>4879</v>
      </c>
      <c r="C216" t="s">
        <v>4933</v>
      </c>
      <c r="D216" t="s">
        <v>4934</v>
      </c>
      <c r="E216" t="s">
        <v>4882</v>
      </c>
      <c r="F216" t="s">
        <v>4935</v>
      </c>
      <c r="G216">
        <v>10054</v>
      </c>
      <c r="H216">
        <v>0</v>
      </c>
      <c r="I216">
        <v>1.24</v>
      </c>
      <c r="J216">
        <v>0</v>
      </c>
      <c r="K216">
        <v>1</v>
      </c>
      <c r="L216" t="s">
        <v>34</v>
      </c>
      <c r="M216" t="s">
        <v>4884</v>
      </c>
      <c r="N216" t="s">
        <v>82</v>
      </c>
      <c r="O216" t="s">
        <v>37</v>
      </c>
      <c r="P216" t="s">
        <v>769</v>
      </c>
      <c r="Q216" t="s">
        <v>4922</v>
      </c>
      <c r="R216" t="s">
        <v>4887</v>
      </c>
      <c r="S216" t="s">
        <v>41</v>
      </c>
      <c r="T216" t="s">
        <v>4888</v>
      </c>
      <c r="U216" t="s">
        <v>44</v>
      </c>
      <c r="V216" t="s">
        <v>4889</v>
      </c>
      <c r="W216" t="s">
        <v>4890</v>
      </c>
      <c r="X216" t="s">
        <v>43</v>
      </c>
      <c r="Y216" t="s">
        <v>4891</v>
      </c>
      <c r="Z216" t="s">
        <v>42</v>
      </c>
      <c r="AB216" t="str">
        <f>CONCATENATE(Table6[[#This Row],[Capacitance]],Table6[[#This Row],[Stock]])</f>
        <v>2.2ÂµF</v>
      </c>
    </row>
    <row r="217" spans="1:28">
      <c r="A217" t="s">
        <v>4972</v>
      </c>
      <c r="B217" t="s">
        <v>4989</v>
      </c>
      <c r="C217" t="s">
        <v>5139</v>
      </c>
      <c r="D217" t="s">
        <v>5140</v>
      </c>
      <c r="E217" t="s">
        <v>4882</v>
      </c>
      <c r="F217" t="s">
        <v>5141</v>
      </c>
      <c r="G217">
        <v>8613</v>
      </c>
      <c r="H217">
        <v>0</v>
      </c>
      <c r="I217">
        <v>1.27</v>
      </c>
      <c r="J217">
        <v>0</v>
      </c>
      <c r="K217">
        <v>1</v>
      </c>
      <c r="L217" t="s">
        <v>34</v>
      </c>
      <c r="M217" t="s">
        <v>4884</v>
      </c>
      <c r="N217" t="s">
        <v>6750</v>
      </c>
      <c r="O217" t="s">
        <v>37</v>
      </c>
      <c r="P217" t="s">
        <v>38</v>
      </c>
      <c r="Q217" t="s">
        <v>5142</v>
      </c>
      <c r="R217" t="s">
        <v>4887</v>
      </c>
      <c r="S217" t="s">
        <v>41</v>
      </c>
      <c r="T217" t="s">
        <v>4888</v>
      </c>
      <c r="U217" t="s">
        <v>4993</v>
      </c>
      <c r="V217" t="s">
        <v>4994</v>
      </c>
      <c r="W217" t="s">
        <v>4995</v>
      </c>
      <c r="X217" t="s">
        <v>43</v>
      </c>
      <c r="Y217" t="s">
        <v>4996</v>
      </c>
      <c r="Z217" t="s">
        <v>42</v>
      </c>
      <c r="AB217" t="str">
        <f>CONCATENATE(Table6[[#This Row],[Capacitance]],Table6[[#This Row],[Stock]])</f>
        <v>2.2ÂuF</v>
      </c>
    </row>
    <row r="218" spans="1:28">
      <c r="A218" t="s">
        <v>4910</v>
      </c>
      <c r="B218" t="s">
        <v>5209</v>
      </c>
      <c r="C218" t="s">
        <v>5284</v>
      </c>
      <c r="D218" t="s">
        <v>5285</v>
      </c>
      <c r="E218" t="s">
        <v>4882</v>
      </c>
      <c r="F218" t="s">
        <v>5286</v>
      </c>
      <c r="G218">
        <v>3318</v>
      </c>
      <c r="H218">
        <v>0</v>
      </c>
      <c r="I218">
        <v>2.67</v>
      </c>
      <c r="J218">
        <v>0</v>
      </c>
      <c r="K218">
        <v>1</v>
      </c>
      <c r="L218" t="s">
        <v>34</v>
      </c>
      <c r="M218" t="s">
        <v>4913</v>
      </c>
      <c r="N218" t="s">
        <v>6750</v>
      </c>
      <c r="O218" t="s">
        <v>37</v>
      </c>
      <c r="P218" t="s">
        <v>64</v>
      </c>
      <c r="Q218" t="s">
        <v>4988</v>
      </c>
      <c r="R218" t="s">
        <v>4887</v>
      </c>
      <c r="S218" t="s">
        <v>41</v>
      </c>
      <c r="T218" t="s">
        <v>4888</v>
      </c>
      <c r="U218" t="s">
        <v>1301</v>
      </c>
      <c r="V218" t="s">
        <v>5213</v>
      </c>
      <c r="W218" t="s">
        <v>288</v>
      </c>
      <c r="X218" t="s">
        <v>43</v>
      </c>
      <c r="Y218" t="s">
        <v>5214</v>
      </c>
      <c r="Z218" t="s">
        <v>42</v>
      </c>
      <c r="AB218" t="str">
        <f>CONCATENATE(Table6[[#This Row],[Capacitance]],Table6[[#This Row],[Stock]])</f>
        <v>2.2ÂuF</v>
      </c>
    </row>
    <row r="219" spans="1:28">
      <c r="A219" t="s">
        <v>4972</v>
      </c>
      <c r="B219" t="s">
        <v>4973</v>
      </c>
      <c r="C219" t="s">
        <v>5398</v>
      </c>
      <c r="D219" t="s">
        <v>5399</v>
      </c>
      <c r="E219" t="s">
        <v>4882</v>
      </c>
      <c r="F219" t="s">
        <v>5400</v>
      </c>
      <c r="G219">
        <v>42914</v>
      </c>
      <c r="H219">
        <v>0</v>
      </c>
      <c r="I219">
        <v>0.35</v>
      </c>
      <c r="J219">
        <v>0</v>
      </c>
      <c r="K219">
        <v>1</v>
      </c>
      <c r="L219" t="s">
        <v>34</v>
      </c>
      <c r="M219" t="s">
        <v>4884</v>
      </c>
      <c r="N219" t="s">
        <v>6750</v>
      </c>
      <c r="O219" t="s">
        <v>37</v>
      </c>
      <c r="P219" t="s">
        <v>769</v>
      </c>
      <c r="Q219" t="s">
        <v>5401</v>
      </c>
      <c r="R219" t="s">
        <v>4887</v>
      </c>
      <c r="S219" t="s">
        <v>41</v>
      </c>
      <c r="T219" t="s">
        <v>4888</v>
      </c>
      <c r="U219" t="s">
        <v>4978</v>
      </c>
      <c r="V219" t="s">
        <v>4979</v>
      </c>
      <c r="W219" t="s">
        <v>4980</v>
      </c>
      <c r="X219" t="s">
        <v>43</v>
      </c>
      <c r="Y219" t="s">
        <v>4981</v>
      </c>
      <c r="Z219" t="s">
        <v>42</v>
      </c>
      <c r="AB219" t="str">
        <f>CONCATENATE(Table6[[#This Row],[Capacitance]],Table6[[#This Row],[Stock]])</f>
        <v>2.2ÂuF</v>
      </c>
    </row>
    <row r="220" spans="1:28">
      <c r="A220" t="s">
        <v>4878</v>
      </c>
      <c r="B220" t="s">
        <v>4879</v>
      </c>
      <c r="C220" t="s">
        <v>5418</v>
      </c>
      <c r="D220" t="s">
        <v>5419</v>
      </c>
      <c r="E220" t="s">
        <v>4882</v>
      </c>
      <c r="F220" t="s">
        <v>5420</v>
      </c>
      <c r="G220">
        <v>5173</v>
      </c>
      <c r="H220">
        <v>0</v>
      </c>
      <c r="I220">
        <v>0.47</v>
      </c>
      <c r="J220">
        <v>0</v>
      </c>
      <c r="K220">
        <v>1</v>
      </c>
      <c r="L220" t="s">
        <v>34</v>
      </c>
      <c r="M220" t="s">
        <v>4884</v>
      </c>
      <c r="N220" t="s">
        <v>82</v>
      </c>
      <c r="O220" t="s">
        <v>52</v>
      </c>
      <c r="P220" t="s">
        <v>64</v>
      </c>
      <c r="Q220" t="s">
        <v>5421</v>
      </c>
      <c r="R220" t="s">
        <v>4887</v>
      </c>
      <c r="S220" t="s">
        <v>41</v>
      </c>
      <c r="T220" t="s">
        <v>4888</v>
      </c>
      <c r="U220" t="s">
        <v>44</v>
      </c>
      <c r="V220" t="s">
        <v>4889</v>
      </c>
      <c r="W220" t="s">
        <v>4890</v>
      </c>
      <c r="X220" t="s">
        <v>43</v>
      </c>
      <c r="Y220" t="s">
        <v>4891</v>
      </c>
      <c r="Z220" t="s">
        <v>42</v>
      </c>
      <c r="AB220" t="str">
        <f>CONCATENATE(Table6[[#This Row],[Capacitance]],Table6[[#This Row],[Stock]])</f>
        <v>2.2ÂµF</v>
      </c>
    </row>
    <row r="221" spans="1:28">
      <c r="A221" t="s">
        <v>4972</v>
      </c>
      <c r="B221" t="s">
        <v>4989</v>
      </c>
      <c r="C221" t="s">
        <v>5429</v>
      </c>
      <c r="D221" t="s">
        <v>5430</v>
      </c>
      <c r="E221" t="s">
        <v>4882</v>
      </c>
      <c r="F221" t="s">
        <v>5431</v>
      </c>
      <c r="G221">
        <v>212616</v>
      </c>
      <c r="H221">
        <v>0</v>
      </c>
      <c r="I221">
        <v>0.5</v>
      </c>
      <c r="J221">
        <v>0</v>
      </c>
      <c r="K221">
        <v>1</v>
      </c>
      <c r="L221" t="s">
        <v>34</v>
      </c>
      <c r="M221" t="s">
        <v>4884</v>
      </c>
      <c r="N221" t="s">
        <v>6750</v>
      </c>
      <c r="O221" t="s">
        <v>37</v>
      </c>
      <c r="P221" t="s">
        <v>769</v>
      </c>
      <c r="Q221" t="s">
        <v>4930</v>
      </c>
      <c r="R221" t="s">
        <v>4887</v>
      </c>
      <c r="S221" t="s">
        <v>41</v>
      </c>
      <c r="T221" t="s">
        <v>4888</v>
      </c>
      <c r="U221" t="s">
        <v>4993</v>
      </c>
      <c r="V221" t="s">
        <v>4994</v>
      </c>
      <c r="W221" t="s">
        <v>4995</v>
      </c>
      <c r="X221" t="s">
        <v>43</v>
      </c>
      <c r="Y221" t="s">
        <v>4996</v>
      </c>
      <c r="Z221" t="s">
        <v>42</v>
      </c>
      <c r="AB221" t="str">
        <f>CONCATENATE(Table6[[#This Row],[Capacitance]],Table6[[#This Row],[Stock]])</f>
        <v>2.2ÂuF</v>
      </c>
    </row>
    <row r="222" spans="1:28">
      <c r="A222" t="s">
        <v>4972</v>
      </c>
      <c r="B222" t="s">
        <v>4973</v>
      </c>
      <c r="C222" t="s">
        <v>5445</v>
      </c>
      <c r="D222" t="s">
        <v>5446</v>
      </c>
      <c r="E222" t="s">
        <v>4882</v>
      </c>
      <c r="F222" t="s">
        <v>5447</v>
      </c>
      <c r="G222">
        <v>18549</v>
      </c>
      <c r="H222">
        <v>0</v>
      </c>
      <c r="I222">
        <v>0.53</v>
      </c>
      <c r="J222">
        <v>0</v>
      </c>
      <c r="K222">
        <v>1</v>
      </c>
      <c r="L222" t="s">
        <v>34</v>
      </c>
      <c r="M222" t="s">
        <v>4884</v>
      </c>
      <c r="N222" t="s">
        <v>6750</v>
      </c>
      <c r="O222" t="s">
        <v>52</v>
      </c>
      <c r="P222" t="s">
        <v>78</v>
      </c>
      <c r="Q222" t="s">
        <v>4939</v>
      </c>
      <c r="R222" t="s">
        <v>4887</v>
      </c>
      <c r="S222" t="s">
        <v>41</v>
      </c>
      <c r="T222" t="s">
        <v>4888</v>
      </c>
      <c r="U222" t="s">
        <v>4978</v>
      </c>
      <c r="V222" t="s">
        <v>4979</v>
      </c>
      <c r="W222" t="s">
        <v>4980</v>
      </c>
      <c r="X222" t="s">
        <v>43</v>
      </c>
      <c r="Y222" t="s">
        <v>4981</v>
      </c>
      <c r="Z222" t="s">
        <v>42</v>
      </c>
      <c r="AB222" t="str">
        <f>CONCATENATE(Table6[[#This Row],[Capacitance]],Table6[[#This Row],[Stock]])</f>
        <v>2.2ÂuF</v>
      </c>
    </row>
    <row r="223" spans="1:28">
      <c r="A223" t="s">
        <v>4878</v>
      </c>
      <c r="B223" t="s">
        <v>4879</v>
      </c>
      <c r="C223" t="s">
        <v>4936</v>
      </c>
      <c r="D223" t="s">
        <v>4937</v>
      </c>
      <c r="E223" t="s">
        <v>4882</v>
      </c>
      <c r="F223" t="s">
        <v>4938</v>
      </c>
      <c r="G223">
        <v>6184</v>
      </c>
      <c r="H223">
        <v>0</v>
      </c>
      <c r="I223">
        <v>0.59</v>
      </c>
      <c r="J223">
        <v>0</v>
      </c>
      <c r="K223">
        <v>1</v>
      </c>
      <c r="L223" t="s">
        <v>34</v>
      </c>
      <c r="M223" t="s">
        <v>4884</v>
      </c>
      <c r="N223" t="s">
        <v>82</v>
      </c>
      <c r="O223" t="s">
        <v>37</v>
      </c>
      <c r="P223" t="s">
        <v>78</v>
      </c>
      <c r="Q223" t="s">
        <v>4939</v>
      </c>
      <c r="R223" t="s">
        <v>4887</v>
      </c>
      <c r="S223" t="s">
        <v>41</v>
      </c>
      <c r="T223" t="s">
        <v>4888</v>
      </c>
      <c r="U223" t="s">
        <v>44</v>
      </c>
      <c r="V223" t="s">
        <v>4889</v>
      </c>
      <c r="W223" t="s">
        <v>4890</v>
      </c>
      <c r="X223" t="s">
        <v>43</v>
      </c>
      <c r="Y223" t="s">
        <v>4891</v>
      </c>
      <c r="Z223" t="s">
        <v>42</v>
      </c>
      <c r="AB223" t="str">
        <f>CONCATENATE(Table6[[#This Row],[Capacitance]],Table6[[#This Row],[Stock]])</f>
        <v>2.2ÂµF</v>
      </c>
    </row>
    <row r="224" spans="1:28">
      <c r="A224" t="s">
        <v>4972</v>
      </c>
      <c r="B224" t="s">
        <v>4989</v>
      </c>
      <c r="C224" t="s">
        <v>5460</v>
      </c>
      <c r="D224" t="s">
        <v>5461</v>
      </c>
      <c r="E224" t="s">
        <v>4882</v>
      </c>
      <c r="F224" t="s">
        <v>5462</v>
      </c>
      <c r="G224">
        <v>29407</v>
      </c>
      <c r="H224">
        <v>0</v>
      </c>
      <c r="I224">
        <v>0.6</v>
      </c>
      <c r="J224">
        <v>0</v>
      </c>
      <c r="K224">
        <v>1</v>
      </c>
      <c r="L224" t="s">
        <v>34</v>
      </c>
      <c r="M224" t="s">
        <v>4884</v>
      </c>
      <c r="N224" t="s">
        <v>6750</v>
      </c>
      <c r="O224" t="s">
        <v>37</v>
      </c>
      <c r="P224" t="s">
        <v>83</v>
      </c>
      <c r="Q224" t="s">
        <v>5142</v>
      </c>
      <c r="R224" t="s">
        <v>4887</v>
      </c>
      <c r="S224" t="s">
        <v>41</v>
      </c>
      <c r="T224" t="s">
        <v>4888</v>
      </c>
      <c r="U224" t="s">
        <v>4993</v>
      </c>
      <c r="V224" t="s">
        <v>4994</v>
      </c>
      <c r="W224" t="s">
        <v>4995</v>
      </c>
      <c r="X224" t="s">
        <v>43</v>
      </c>
      <c r="Y224" t="s">
        <v>4996</v>
      </c>
      <c r="Z224" t="s">
        <v>42</v>
      </c>
      <c r="AB224" t="str">
        <f>CONCATENATE(Table6[[#This Row],[Capacitance]],Table6[[#This Row],[Stock]])</f>
        <v>2.2ÂuF</v>
      </c>
    </row>
    <row r="225" spans="1:28">
      <c r="A225" t="s">
        <v>4972</v>
      </c>
      <c r="B225" t="s">
        <v>4973</v>
      </c>
      <c r="C225" t="s">
        <v>5463</v>
      </c>
      <c r="D225" t="s">
        <v>5464</v>
      </c>
      <c r="E225" t="s">
        <v>4882</v>
      </c>
      <c r="F225" t="s">
        <v>5465</v>
      </c>
      <c r="G225">
        <v>12173</v>
      </c>
      <c r="H225">
        <v>0</v>
      </c>
      <c r="I225">
        <v>0.6</v>
      </c>
      <c r="J225">
        <v>0</v>
      </c>
      <c r="K225">
        <v>1</v>
      </c>
      <c r="L225" t="s">
        <v>34</v>
      </c>
      <c r="M225" t="s">
        <v>4884</v>
      </c>
      <c r="N225" t="s">
        <v>6750</v>
      </c>
      <c r="O225" t="s">
        <v>37</v>
      </c>
      <c r="P225" t="s">
        <v>78</v>
      </c>
      <c r="Q225" t="s">
        <v>4939</v>
      </c>
      <c r="R225" t="s">
        <v>4887</v>
      </c>
      <c r="S225" t="s">
        <v>41</v>
      </c>
      <c r="T225" t="s">
        <v>4888</v>
      </c>
      <c r="U225" t="s">
        <v>4978</v>
      </c>
      <c r="V225" t="s">
        <v>4979</v>
      </c>
      <c r="W225" t="s">
        <v>4980</v>
      </c>
      <c r="X225" t="s">
        <v>43</v>
      </c>
      <c r="Y225" t="s">
        <v>4981</v>
      </c>
      <c r="Z225" t="s">
        <v>42</v>
      </c>
      <c r="AB225" t="str">
        <f>CONCATENATE(Table6[[#This Row],[Capacitance]],Table6[[#This Row],[Stock]])</f>
        <v>2.2ÂuF</v>
      </c>
    </row>
    <row r="226" spans="1:28">
      <c r="A226" t="s">
        <v>4972</v>
      </c>
      <c r="B226" t="s">
        <v>4973</v>
      </c>
      <c r="C226" t="s">
        <v>5472</v>
      </c>
      <c r="D226" t="s">
        <v>5473</v>
      </c>
      <c r="E226" t="s">
        <v>4882</v>
      </c>
      <c r="F226" t="s">
        <v>5474</v>
      </c>
      <c r="G226">
        <v>25125</v>
      </c>
      <c r="H226">
        <v>0</v>
      </c>
      <c r="I226">
        <v>0.67</v>
      </c>
      <c r="J226">
        <v>0</v>
      </c>
      <c r="K226">
        <v>1</v>
      </c>
      <c r="L226" t="s">
        <v>34</v>
      </c>
      <c r="M226" t="s">
        <v>4884</v>
      </c>
      <c r="N226" t="s">
        <v>6750</v>
      </c>
      <c r="O226" t="s">
        <v>37</v>
      </c>
      <c r="P226" t="s">
        <v>83</v>
      </c>
      <c r="Q226" t="s">
        <v>4962</v>
      </c>
      <c r="R226" t="s">
        <v>4887</v>
      </c>
      <c r="S226" t="s">
        <v>41</v>
      </c>
      <c r="T226" t="s">
        <v>4888</v>
      </c>
      <c r="U226" t="s">
        <v>4978</v>
      </c>
      <c r="V226" t="s">
        <v>4979</v>
      </c>
      <c r="W226" t="s">
        <v>4980</v>
      </c>
      <c r="X226" t="s">
        <v>43</v>
      </c>
      <c r="Y226" t="s">
        <v>4981</v>
      </c>
      <c r="Z226" t="s">
        <v>42</v>
      </c>
      <c r="AB226" t="str">
        <f>CONCATENATE(Table6[[#This Row],[Capacitance]],Table6[[#This Row],[Stock]])</f>
        <v>2.2ÂuF</v>
      </c>
    </row>
    <row r="227" spans="1:28">
      <c r="A227" t="s">
        <v>4972</v>
      </c>
      <c r="B227" t="s">
        <v>4989</v>
      </c>
      <c r="C227" t="s">
        <v>5502</v>
      </c>
      <c r="D227" t="s">
        <v>5503</v>
      </c>
      <c r="E227" t="s">
        <v>4882</v>
      </c>
      <c r="F227" t="s">
        <v>5504</v>
      </c>
      <c r="G227">
        <v>8008</v>
      </c>
      <c r="H227">
        <v>0</v>
      </c>
      <c r="I227">
        <v>0.7</v>
      </c>
      <c r="J227">
        <v>0</v>
      </c>
      <c r="K227">
        <v>1</v>
      </c>
      <c r="L227" t="s">
        <v>34</v>
      </c>
      <c r="M227" t="s">
        <v>4884</v>
      </c>
      <c r="N227" t="s">
        <v>6750</v>
      </c>
      <c r="O227" t="s">
        <v>37</v>
      </c>
      <c r="P227" t="s">
        <v>78</v>
      </c>
      <c r="Q227" t="s">
        <v>5505</v>
      </c>
      <c r="R227" t="s">
        <v>4887</v>
      </c>
      <c r="S227" t="s">
        <v>41</v>
      </c>
      <c r="T227" t="s">
        <v>4888</v>
      </c>
      <c r="U227" t="s">
        <v>4993</v>
      </c>
      <c r="V227" t="s">
        <v>4994</v>
      </c>
      <c r="W227" t="s">
        <v>4995</v>
      </c>
      <c r="X227" t="s">
        <v>43</v>
      </c>
      <c r="Y227" t="s">
        <v>4996</v>
      </c>
      <c r="Z227" t="s">
        <v>42</v>
      </c>
      <c r="AB227" t="str">
        <f>CONCATENATE(Table6[[#This Row],[Capacitance]],Table6[[#This Row],[Stock]])</f>
        <v>2.2ÂuF</v>
      </c>
    </row>
    <row r="228" spans="1:28">
      <c r="A228" t="s">
        <v>4972</v>
      </c>
      <c r="B228" t="s">
        <v>4989</v>
      </c>
      <c r="C228" t="s">
        <v>5506</v>
      </c>
      <c r="D228" t="s">
        <v>5507</v>
      </c>
      <c r="E228" t="s">
        <v>4882</v>
      </c>
      <c r="F228" t="s">
        <v>5508</v>
      </c>
      <c r="G228">
        <v>4899</v>
      </c>
      <c r="H228">
        <v>0</v>
      </c>
      <c r="I228">
        <v>0.7</v>
      </c>
      <c r="J228">
        <v>0</v>
      </c>
      <c r="K228">
        <v>1</v>
      </c>
      <c r="L228" t="s">
        <v>34</v>
      </c>
      <c r="M228" t="s">
        <v>4884</v>
      </c>
      <c r="N228" t="s">
        <v>6750</v>
      </c>
      <c r="O228" t="s">
        <v>52</v>
      </c>
      <c r="P228" t="s">
        <v>769</v>
      </c>
      <c r="Q228" t="s">
        <v>4930</v>
      </c>
      <c r="R228" t="s">
        <v>4887</v>
      </c>
      <c r="S228" t="s">
        <v>41</v>
      </c>
      <c r="T228" t="s">
        <v>4888</v>
      </c>
      <c r="U228" t="s">
        <v>4993</v>
      </c>
      <c r="V228" t="s">
        <v>4994</v>
      </c>
      <c r="W228" t="s">
        <v>4995</v>
      </c>
      <c r="X228" t="s">
        <v>43</v>
      </c>
      <c r="Y228" t="s">
        <v>4996</v>
      </c>
      <c r="Z228" t="s">
        <v>42</v>
      </c>
      <c r="AB228" t="str">
        <f>CONCATENATE(Table6[[#This Row],[Capacitance]],Table6[[#This Row],[Stock]])</f>
        <v>2.2ÂuF</v>
      </c>
    </row>
    <row r="229" spans="1:28">
      <c r="A229" t="s">
        <v>4972</v>
      </c>
      <c r="B229" t="s">
        <v>4989</v>
      </c>
      <c r="C229" t="s">
        <v>5521</v>
      </c>
      <c r="D229" t="s">
        <v>5522</v>
      </c>
      <c r="E229" t="s">
        <v>4882</v>
      </c>
      <c r="F229" t="s">
        <v>5523</v>
      </c>
      <c r="G229">
        <v>52796</v>
      </c>
      <c r="H229">
        <v>0</v>
      </c>
      <c r="I229">
        <v>0.74</v>
      </c>
      <c r="J229">
        <v>0</v>
      </c>
      <c r="K229">
        <v>1</v>
      </c>
      <c r="L229" t="s">
        <v>34</v>
      </c>
      <c r="M229" t="s">
        <v>4884</v>
      </c>
      <c r="N229" t="s">
        <v>6750</v>
      </c>
      <c r="O229" t="s">
        <v>52</v>
      </c>
      <c r="P229" t="s">
        <v>730</v>
      </c>
      <c r="Q229" t="s">
        <v>5066</v>
      </c>
      <c r="R229" t="s">
        <v>4887</v>
      </c>
      <c r="S229" t="s">
        <v>41</v>
      </c>
      <c r="T229" t="s">
        <v>4888</v>
      </c>
      <c r="U229" t="s">
        <v>4993</v>
      </c>
      <c r="V229" t="s">
        <v>4994</v>
      </c>
      <c r="W229" t="s">
        <v>4995</v>
      </c>
      <c r="X229" t="s">
        <v>43</v>
      </c>
      <c r="Y229" t="s">
        <v>4996</v>
      </c>
      <c r="Z229" t="s">
        <v>42</v>
      </c>
      <c r="AB229" t="str">
        <f>CONCATENATE(Table6[[#This Row],[Capacitance]],Table6[[#This Row],[Stock]])</f>
        <v>2.2ÂuF</v>
      </c>
    </row>
    <row r="230" spans="1:28">
      <c r="A230" t="s">
        <v>4972</v>
      </c>
      <c r="B230" t="s">
        <v>4973</v>
      </c>
      <c r="C230" t="s">
        <v>5626</v>
      </c>
      <c r="D230" t="s">
        <v>5627</v>
      </c>
      <c r="E230" t="s">
        <v>4882</v>
      </c>
      <c r="F230" t="s">
        <v>5628</v>
      </c>
      <c r="G230">
        <v>12161</v>
      </c>
      <c r="H230">
        <v>0</v>
      </c>
      <c r="I230">
        <v>1.01</v>
      </c>
      <c r="J230">
        <v>0</v>
      </c>
      <c r="K230">
        <v>1</v>
      </c>
      <c r="L230" t="s">
        <v>34</v>
      </c>
      <c r="M230" t="s">
        <v>4884</v>
      </c>
      <c r="N230" t="s">
        <v>6750</v>
      </c>
      <c r="O230" t="s">
        <v>37</v>
      </c>
      <c r="P230" t="s">
        <v>730</v>
      </c>
      <c r="Q230" t="s">
        <v>5142</v>
      </c>
      <c r="R230" t="s">
        <v>4887</v>
      </c>
      <c r="S230" t="s">
        <v>41</v>
      </c>
      <c r="T230" t="s">
        <v>4888</v>
      </c>
      <c r="U230" t="s">
        <v>4978</v>
      </c>
      <c r="V230" t="s">
        <v>4979</v>
      </c>
      <c r="W230" t="s">
        <v>4980</v>
      </c>
      <c r="X230" t="s">
        <v>43</v>
      </c>
      <c r="Y230" t="s">
        <v>4981</v>
      </c>
      <c r="Z230" t="s">
        <v>42</v>
      </c>
      <c r="AB230" t="str">
        <f>CONCATENATE(Table6[[#This Row],[Capacitance]],Table6[[#This Row],[Stock]])</f>
        <v>2.2ÂuF</v>
      </c>
    </row>
    <row r="231" spans="1:28">
      <c r="A231" t="s">
        <v>4972</v>
      </c>
      <c r="B231" t="s">
        <v>5127</v>
      </c>
      <c r="C231" t="s">
        <v>5720</v>
      </c>
      <c r="D231" t="s">
        <v>5721</v>
      </c>
      <c r="E231" t="s">
        <v>4882</v>
      </c>
      <c r="F231" t="s">
        <v>5722</v>
      </c>
      <c r="G231">
        <v>3350</v>
      </c>
      <c r="H231">
        <v>0</v>
      </c>
      <c r="I231">
        <v>1.43</v>
      </c>
      <c r="J231">
        <v>0</v>
      </c>
      <c r="K231">
        <v>1</v>
      </c>
      <c r="L231" t="s">
        <v>34</v>
      </c>
      <c r="M231" t="s">
        <v>4884</v>
      </c>
      <c r="N231" t="s">
        <v>82</v>
      </c>
      <c r="O231" t="s">
        <v>37</v>
      </c>
      <c r="P231" t="s">
        <v>38</v>
      </c>
      <c r="Q231" t="s">
        <v>4908</v>
      </c>
      <c r="R231" t="s">
        <v>4887</v>
      </c>
      <c r="S231" t="s">
        <v>41</v>
      </c>
      <c r="T231" t="s">
        <v>4888</v>
      </c>
      <c r="U231" t="s">
        <v>5132</v>
      </c>
      <c r="V231" t="s">
        <v>5133</v>
      </c>
      <c r="W231" t="s">
        <v>5134</v>
      </c>
      <c r="X231" t="s">
        <v>43</v>
      </c>
      <c r="Y231" t="s">
        <v>5135</v>
      </c>
      <c r="Z231" t="s">
        <v>42</v>
      </c>
      <c r="AB231" t="str">
        <f>CONCATENATE(Table6[[#This Row],[Capacitance]],Table6[[#This Row],[Stock]])</f>
        <v>2.2ÂµF</v>
      </c>
    </row>
    <row r="232" spans="1:28">
      <c r="A232" t="s">
        <v>4910</v>
      </c>
      <c r="B232" t="s">
        <v>5209</v>
      </c>
      <c r="C232" t="s">
        <v>5771</v>
      </c>
      <c r="D232" t="s">
        <v>5772</v>
      </c>
      <c r="E232" t="s">
        <v>4882</v>
      </c>
      <c r="F232" t="s">
        <v>5773</v>
      </c>
      <c r="G232">
        <v>5845</v>
      </c>
      <c r="H232">
        <v>0</v>
      </c>
      <c r="I232">
        <v>2.67</v>
      </c>
      <c r="J232">
        <v>0</v>
      </c>
      <c r="K232">
        <v>1</v>
      </c>
      <c r="L232" t="s">
        <v>34</v>
      </c>
      <c r="M232" t="s">
        <v>4913</v>
      </c>
      <c r="N232" t="s">
        <v>6750</v>
      </c>
      <c r="O232" t="s">
        <v>52</v>
      </c>
      <c r="P232" t="s">
        <v>78</v>
      </c>
      <c r="Q232" t="s">
        <v>4988</v>
      </c>
      <c r="R232" t="s">
        <v>4887</v>
      </c>
      <c r="S232" t="s">
        <v>41</v>
      </c>
      <c r="T232" t="s">
        <v>4888</v>
      </c>
      <c r="U232" t="s">
        <v>1301</v>
      </c>
      <c r="V232" t="s">
        <v>5213</v>
      </c>
      <c r="W232" t="s">
        <v>288</v>
      </c>
      <c r="X232" t="s">
        <v>43</v>
      </c>
      <c r="Y232" t="s">
        <v>5214</v>
      </c>
      <c r="Z232" t="s">
        <v>42</v>
      </c>
      <c r="AB232" t="str">
        <f>CONCATENATE(Table6[[#This Row],[Capacitance]],Table6[[#This Row],[Stock]])</f>
        <v>2.2ÂuF</v>
      </c>
    </row>
    <row r="233" spans="1:28">
      <c r="A233" t="s">
        <v>4910</v>
      </c>
      <c r="B233" t="s">
        <v>5209</v>
      </c>
      <c r="C233" t="s">
        <v>5777</v>
      </c>
      <c r="D233" t="s">
        <v>5778</v>
      </c>
      <c r="E233" t="s">
        <v>4882</v>
      </c>
      <c r="F233" t="s">
        <v>5779</v>
      </c>
      <c r="G233">
        <v>2413</v>
      </c>
      <c r="H233">
        <v>0</v>
      </c>
      <c r="I233">
        <v>2.67</v>
      </c>
      <c r="J233">
        <v>0</v>
      </c>
      <c r="K233">
        <v>1</v>
      </c>
      <c r="L233" t="s">
        <v>34</v>
      </c>
      <c r="M233" t="s">
        <v>4913</v>
      </c>
      <c r="N233" t="s">
        <v>6750</v>
      </c>
      <c r="O233" t="s">
        <v>52</v>
      </c>
      <c r="P233" t="s">
        <v>53</v>
      </c>
      <c r="Q233" t="s">
        <v>4988</v>
      </c>
      <c r="R233" t="s">
        <v>4887</v>
      </c>
      <c r="S233" t="s">
        <v>41</v>
      </c>
      <c r="T233" t="s">
        <v>4888</v>
      </c>
      <c r="U233" t="s">
        <v>1301</v>
      </c>
      <c r="V233" t="s">
        <v>5213</v>
      </c>
      <c r="W233" t="s">
        <v>288</v>
      </c>
      <c r="X233" t="s">
        <v>43</v>
      </c>
      <c r="Y233" t="s">
        <v>5214</v>
      </c>
      <c r="Z233" t="s">
        <v>42</v>
      </c>
      <c r="AB233" t="str">
        <f>CONCATENATE(Table6[[#This Row],[Capacitance]],Table6[[#This Row],[Stock]])</f>
        <v>2.2ÂuF</v>
      </c>
    </row>
    <row r="234" spans="1:28">
      <c r="A234" t="s">
        <v>4972</v>
      </c>
      <c r="B234" t="s">
        <v>4973</v>
      </c>
      <c r="C234" t="s">
        <v>5859</v>
      </c>
      <c r="D234" t="s">
        <v>5860</v>
      </c>
      <c r="E234" t="s">
        <v>4882</v>
      </c>
      <c r="F234" t="s">
        <v>5861</v>
      </c>
      <c r="G234">
        <v>8606</v>
      </c>
      <c r="H234">
        <v>0</v>
      </c>
      <c r="I234">
        <v>0.54</v>
      </c>
      <c r="J234">
        <v>0</v>
      </c>
      <c r="K234">
        <v>1</v>
      </c>
      <c r="L234" t="s">
        <v>34</v>
      </c>
      <c r="M234" t="s">
        <v>4884</v>
      </c>
      <c r="N234" t="s">
        <v>6750</v>
      </c>
      <c r="O234" t="s">
        <v>52</v>
      </c>
      <c r="P234" t="s">
        <v>769</v>
      </c>
      <c r="Q234" t="s">
        <v>5401</v>
      </c>
      <c r="R234" t="s">
        <v>4887</v>
      </c>
      <c r="S234" t="s">
        <v>41</v>
      </c>
      <c r="T234" t="s">
        <v>4888</v>
      </c>
      <c r="U234" t="s">
        <v>4978</v>
      </c>
      <c r="V234" t="s">
        <v>4979</v>
      </c>
      <c r="W234" t="s">
        <v>4980</v>
      </c>
      <c r="X234" t="s">
        <v>43</v>
      </c>
      <c r="Y234" t="s">
        <v>4981</v>
      </c>
      <c r="Z234" t="s">
        <v>42</v>
      </c>
      <c r="AB234" t="str">
        <f>CONCATENATE(Table6[[#This Row],[Capacitance]],Table6[[#This Row],[Stock]])</f>
        <v>2.2ÂuF</v>
      </c>
    </row>
    <row r="235" spans="1:28">
      <c r="A235" t="s">
        <v>4972</v>
      </c>
      <c r="B235" t="s">
        <v>4973</v>
      </c>
      <c r="C235" t="s">
        <v>5865</v>
      </c>
      <c r="D235" t="s">
        <v>5866</v>
      </c>
      <c r="E235" t="s">
        <v>4882</v>
      </c>
      <c r="F235" t="s">
        <v>5867</v>
      </c>
      <c r="G235">
        <v>10232</v>
      </c>
      <c r="H235">
        <v>0</v>
      </c>
      <c r="I235">
        <v>0.63</v>
      </c>
      <c r="J235">
        <v>0</v>
      </c>
      <c r="K235">
        <v>1</v>
      </c>
      <c r="L235" t="s">
        <v>34</v>
      </c>
      <c r="M235" t="s">
        <v>4884</v>
      </c>
      <c r="N235" t="s">
        <v>6750</v>
      </c>
      <c r="O235" t="s">
        <v>52</v>
      </c>
      <c r="P235" t="s">
        <v>53</v>
      </c>
      <c r="Q235" t="s">
        <v>4955</v>
      </c>
      <c r="R235" t="s">
        <v>4887</v>
      </c>
      <c r="S235" t="s">
        <v>41</v>
      </c>
      <c r="T235" t="s">
        <v>4888</v>
      </c>
      <c r="U235" t="s">
        <v>4978</v>
      </c>
      <c r="V235" t="s">
        <v>4979</v>
      </c>
      <c r="W235" t="s">
        <v>4980</v>
      </c>
      <c r="X235" t="s">
        <v>43</v>
      </c>
      <c r="Y235" t="s">
        <v>4981</v>
      </c>
      <c r="Z235" t="s">
        <v>42</v>
      </c>
      <c r="AB235" t="str">
        <f>CONCATENATE(Table6[[#This Row],[Capacitance]],Table6[[#This Row],[Stock]])</f>
        <v>2.2ÂuF</v>
      </c>
    </row>
    <row r="236" spans="1:28">
      <c r="A236" t="s">
        <v>4972</v>
      </c>
      <c r="B236" t="s">
        <v>4973</v>
      </c>
      <c r="C236" t="s">
        <v>5871</v>
      </c>
      <c r="D236" t="s">
        <v>5872</v>
      </c>
      <c r="E236" t="s">
        <v>4882</v>
      </c>
      <c r="F236" t="s">
        <v>5873</v>
      </c>
      <c r="G236">
        <v>30809</v>
      </c>
      <c r="H236">
        <v>0</v>
      </c>
      <c r="I236">
        <v>0.67</v>
      </c>
      <c r="J236">
        <v>0</v>
      </c>
      <c r="K236">
        <v>1</v>
      </c>
      <c r="L236" t="s">
        <v>34</v>
      </c>
      <c r="M236" t="s">
        <v>4884</v>
      </c>
      <c r="N236" t="s">
        <v>6750</v>
      </c>
      <c r="O236" t="s">
        <v>37</v>
      </c>
      <c r="P236" t="s">
        <v>64</v>
      </c>
      <c r="Q236" t="s">
        <v>43</v>
      </c>
      <c r="R236" t="s">
        <v>4887</v>
      </c>
      <c r="S236" t="s">
        <v>41</v>
      </c>
      <c r="T236" t="s">
        <v>4888</v>
      </c>
      <c r="U236" t="s">
        <v>4978</v>
      </c>
      <c r="V236" t="s">
        <v>4979</v>
      </c>
      <c r="W236" t="s">
        <v>4980</v>
      </c>
      <c r="X236" t="s">
        <v>43</v>
      </c>
      <c r="Y236" t="s">
        <v>4981</v>
      </c>
      <c r="Z236" t="s">
        <v>42</v>
      </c>
      <c r="AB236" t="str">
        <f>CONCATENATE(Table6[[#This Row],[Capacitance]],Table6[[#This Row],[Stock]])</f>
        <v>2.2ÂuF</v>
      </c>
    </row>
    <row r="237" spans="1:28">
      <c r="A237" t="s">
        <v>4972</v>
      </c>
      <c r="B237" t="s">
        <v>4973</v>
      </c>
      <c r="C237" t="s">
        <v>5874</v>
      </c>
      <c r="D237" t="s">
        <v>5875</v>
      </c>
      <c r="E237" t="s">
        <v>4882</v>
      </c>
      <c r="F237" t="s">
        <v>5876</v>
      </c>
      <c r="G237">
        <v>11509</v>
      </c>
      <c r="H237">
        <v>0</v>
      </c>
      <c r="I237">
        <v>0.67</v>
      </c>
      <c r="J237">
        <v>0</v>
      </c>
      <c r="K237">
        <v>1</v>
      </c>
      <c r="L237" t="s">
        <v>34</v>
      </c>
      <c r="M237" t="s">
        <v>4884</v>
      </c>
      <c r="N237" t="s">
        <v>6750</v>
      </c>
      <c r="O237" t="s">
        <v>52</v>
      </c>
      <c r="P237" t="s">
        <v>64</v>
      </c>
      <c r="Q237" t="s">
        <v>4962</v>
      </c>
      <c r="R237" t="s">
        <v>4887</v>
      </c>
      <c r="S237" t="s">
        <v>41</v>
      </c>
      <c r="T237" t="s">
        <v>4888</v>
      </c>
      <c r="U237" t="s">
        <v>4978</v>
      </c>
      <c r="V237" t="s">
        <v>4979</v>
      </c>
      <c r="W237" t="s">
        <v>4980</v>
      </c>
      <c r="X237" t="s">
        <v>43</v>
      </c>
      <c r="Y237" t="s">
        <v>4981</v>
      </c>
      <c r="Z237" t="s">
        <v>42</v>
      </c>
      <c r="AB237" t="str">
        <f>CONCATENATE(Table6[[#This Row],[Capacitance]],Table6[[#This Row],[Stock]])</f>
        <v>2.2ÂuF</v>
      </c>
    </row>
    <row r="238" spans="1:28">
      <c r="A238" t="s">
        <v>4972</v>
      </c>
      <c r="B238" t="s">
        <v>4989</v>
      </c>
      <c r="C238" t="s">
        <v>5890</v>
      </c>
      <c r="D238" t="s">
        <v>5891</v>
      </c>
      <c r="E238" t="s">
        <v>4882</v>
      </c>
      <c r="F238" t="s">
        <v>5892</v>
      </c>
      <c r="G238">
        <v>13349</v>
      </c>
      <c r="H238">
        <v>0</v>
      </c>
      <c r="I238">
        <v>0.7</v>
      </c>
      <c r="J238">
        <v>0</v>
      </c>
      <c r="K238">
        <v>1</v>
      </c>
      <c r="L238" t="s">
        <v>34</v>
      </c>
      <c r="M238" t="s">
        <v>4884</v>
      </c>
      <c r="N238" t="s">
        <v>6750</v>
      </c>
      <c r="O238" t="s">
        <v>52</v>
      </c>
      <c r="P238" t="s">
        <v>83</v>
      </c>
      <c r="Q238" t="s">
        <v>5142</v>
      </c>
      <c r="R238" t="s">
        <v>4887</v>
      </c>
      <c r="S238" t="s">
        <v>41</v>
      </c>
      <c r="T238" t="s">
        <v>4888</v>
      </c>
      <c r="U238" t="s">
        <v>4993</v>
      </c>
      <c r="V238" t="s">
        <v>4994</v>
      </c>
      <c r="W238" t="s">
        <v>4995</v>
      </c>
      <c r="X238" t="s">
        <v>43</v>
      </c>
      <c r="Y238" t="s">
        <v>4996</v>
      </c>
      <c r="Z238" t="s">
        <v>42</v>
      </c>
      <c r="AB238" t="str">
        <f>CONCATENATE(Table6[[#This Row],[Capacitance]],Table6[[#This Row],[Stock]])</f>
        <v>2.2ÂuF</v>
      </c>
    </row>
    <row r="239" spans="1:28">
      <c r="A239" t="s">
        <v>4972</v>
      </c>
      <c r="B239" t="s">
        <v>4989</v>
      </c>
      <c r="C239" t="s">
        <v>5902</v>
      </c>
      <c r="D239" t="s">
        <v>5903</v>
      </c>
      <c r="E239" t="s">
        <v>4882</v>
      </c>
      <c r="F239" t="s">
        <v>5904</v>
      </c>
      <c r="G239">
        <v>5209</v>
      </c>
      <c r="H239">
        <v>0</v>
      </c>
      <c r="I239">
        <v>0.7</v>
      </c>
      <c r="J239">
        <v>0</v>
      </c>
      <c r="K239">
        <v>1</v>
      </c>
      <c r="L239" t="s">
        <v>34</v>
      </c>
      <c r="M239" t="s">
        <v>4884</v>
      </c>
      <c r="N239" t="s">
        <v>6750</v>
      </c>
      <c r="O239" t="s">
        <v>52</v>
      </c>
      <c r="P239" t="s">
        <v>78</v>
      </c>
      <c r="Q239" t="s">
        <v>5505</v>
      </c>
      <c r="R239" t="s">
        <v>4887</v>
      </c>
      <c r="S239" t="s">
        <v>41</v>
      </c>
      <c r="T239" t="s">
        <v>4888</v>
      </c>
      <c r="U239" t="s">
        <v>4993</v>
      </c>
      <c r="V239" t="s">
        <v>4994</v>
      </c>
      <c r="W239" t="s">
        <v>4995</v>
      </c>
      <c r="X239" t="s">
        <v>43</v>
      </c>
      <c r="Y239" t="s">
        <v>4996</v>
      </c>
      <c r="Z239" t="s">
        <v>42</v>
      </c>
      <c r="AB239" t="str">
        <f>CONCATENATE(Table6[[#This Row],[Capacitance]],Table6[[#This Row],[Stock]])</f>
        <v>2.2ÂuF</v>
      </c>
    </row>
    <row r="240" spans="1:28">
      <c r="A240" t="s">
        <v>4878</v>
      </c>
      <c r="B240" t="s">
        <v>4879</v>
      </c>
      <c r="C240" t="s">
        <v>5977</v>
      </c>
      <c r="D240" t="s">
        <v>5978</v>
      </c>
      <c r="E240" t="s">
        <v>4882</v>
      </c>
      <c r="F240" t="s">
        <v>5979</v>
      </c>
      <c r="G240">
        <v>6947</v>
      </c>
      <c r="H240">
        <v>0</v>
      </c>
      <c r="I240">
        <v>1.03</v>
      </c>
      <c r="J240">
        <v>0</v>
      </c>
      <c r="K240">
        <v>1</v>
      </c>
      <c r="L240" t="s">
        <v>34</v>
      </c>
      <c r="M240" t="s">
        <v>4884</v>
      </c>
      <c r="N240" t="s">
        <v>6750</v>
      </c>
      <c r="O240" t="s">
        <v>52</v>
      </c>
      <c r="P240" t="s">
        <v>769</v>
      </c>
      <c r="Q240" t="s">
        <v>4922</v>
      </c>
      <c r="R240" t="s">
        <v>4887</v>
      </c>
      <c r="S240" t="s">
        <v>41</v>
      </c>
      <c r="T240" t="s">
        <v>4888</v>
      </c>
      <c r="U240" t="s">
        <v>44</v>
      </c>
      <c r="V240" t="s">
        <v>4889</v>
      </c>
      <c r="W240" t="s">
        <v>4907</v>
      </c>
      <c r="X240" t="s">
        <v>43</v>
      </c>
      <c r="Y240" t="s">
        <v>4891</v>
      </c>
      <c r="Z240" t="s">
        <v>42</v>
      </c>
      <c r="AB240" t="str">
        <f>CONCATENATE(Table6[[#This Row],[Capacitance]],Table6[[#This Row],[Stock]])</f>
        <v>2.2ÂuF</v>
      </c>
    </row>
    <row r="241" spans="1:28">
      <c r="A241" t="s">
        <v>4972</v>
      </c>
      <c r="B241" t="s">
        <v>5077</v>
      </c>
      <c r="C241" t="s">
        <v>6046</v>
      </c>
      <c r="D241" t="s">
        <v>6047</v>
      </c>
      <c r="E241" t="s">
        <v>4882</v>
      </c>
      <c r="F241" t="s">
        <v>6048</v>
      </c>
      <c r="G241">
        <v>1431</v>
      </c>
      <c r="H241">
        <v>0</v>
      </c>
      <c r="I241">
        <v>0.87</v>
      </c>
      <c r="J241">
        <v>0</v>
      </c>
      <c r="K241">
        <v>1</v>
      </c>
      <c r="L241" t="s">
        <v>34</v>
      </c>
      <c r="M241" t="s">
        <v>4884</v>
      </c>
      <c r="N241" t="s">
        <v>82</v>
      </c>
      <c r="O241" t="s">
        <v>37</v>
      </c>
      <c r="P241" t="s">
        <v>730</v>
      </c>
      <c r="Q241" t="s">
        <v>4930</v>
      </c>
      <c r="R241" t="s">
        <v>4887</v>
      </c>
      <c r="S241" t="s">
        <v>41</v>
      </c>
      <c r="T241" t="s">
        <v>4888</v>
      </c>
      <c r="U241" t="s">
        <v>5081</v>
      </c>
      <c r="V241" t="s">
        <v>5082</v>
      </c>
      <c r="W241" t="s">
        <v>5083</v>
      </c>
      <c r="X241" t="s">
        <v>43</v>
      </c>
      <c r="Y241" t="s">
        <v>5084</v>
      </c>
      <c r="Z241" t="s">
        <v>42</v>
      </c>
      <c r="AB241" t="str">
        <f>CONCATENATE(Table6[[#This Row],[Capacitance]],Table6[[#This Row],[Stock]])</f>
        <v>2.2ÂµF</v>
      </c>
    </row>
    <row r="242" spans="1:28">
      <c r="A242" t="s">
        <v>4910</v>
      </c>
      <c r="B242" t="s">
        <v>5209</v>
      </c>
      <c r="C242" t="s">
        <v>6054</v>
      </c>
      <c r="D242" t="s">
        <v>6055</v>
      </c>
      <c r="E242" t="s">
        <v>4882</v>
      </c>
      <c r="F242" t="s">
        <v>6056</v>
      </c>
      <c r="G242">
        <v>2027</v>
      </c>
      <c r="H242">
        <v>0</v>
      </c>
      <c r="I242">
        <v>2.67</v>
      </c>
      <c r="J242">
        <v>0</v>
      </c>
      <c r="K242">
        <v>1</v>
      </c>
      <c r="L242" t="s">
        <v>34</v>
      </c>
      <c r="M242" t="s">
        <v>4913</v>
      </c>
      <c r="N242" t="s">
        <v>6750</v>
      </c>
      <c r="O242" t="s">
        <v>52</v>
      </c>
      <c r="P242" t="s">
        <v>64</v>
      </c>
      <c r="Q242" t="s">
        <v>4988</v>
      </c>
      <c r="R242" t="s">
        <v>4887</v>
      </c>
      <c r="S242" t="s">
        <v>41</v>
      </c>
      <c r="T242" t="s">
        <v>4888</v>
      </c>
      <c r="U242" t="s">
        <v>1301</v>
      </c>
      <c r="V242" t="s">
        <v>5213</v>
      </c>
      <c r="W242" t="s">
        <v>288</v>
      </c>
      <c r="X242" t="s">
        <v>43</v>
      </c>
      <c r="Y242" t="s">
        <v>5214</v>
      </c>
      <c r="Z242" t="s">
        <v>42</v>
      </c>
      <c r="AB242" t="str">
        <f>CONCATENATE(Table6[[#This Row],[Capacitance]],Table6[[#This Row],[Stock]])</f>
        <v>2.2ÂuF</v>
      </c>
    </row>
    <row r="243" spans="1:28">
      <c r="A243" t="s">
        <v>5319</v>
      </c>
      <c r="B243" t="s">
        <v>4903</v>
      </c>
      <c r="C243" t="s">
        <v>6069</v>
      </c>
      <c r="D243" t="s">
        <v>6070</v>
      </c>
      <c r="E243" t="s">
        <v>4882</v>
      </c>
      <c r="F243" t="s">
        <v>5420</v>
      </c>
      <c r="G243">
        <v>3250</v>
      </c>
      <c r="H243">
        <v>0</v>
      </c>
      <c r="I243">
        <v>3.49</v>
      </c>
      <c r="J243">
        <v>0</v>
      </c>
      <c r="K243">
        <v>1</v>
      </c>
      <c r="L243" t="s">
        <v>34</v>
      </c>
      <c r="M243" t="s">
        <v>4913</v>
      </c>
      <c r="N243" t="s">
        <v>6750</v>
      </c>
      <c r="O243" t="s">
        <v>52</v>
      </c>
      <c r="P243" t="s">
        <v>64</v>
      </c>
      <c r="Q243" t="s">
        <v>4914</v>
      </c>
      <c r="R243" t="s">
        <v>4887</v>
      </c>
      <c r="S243" t="s">
        <v>41</v>
      </c>
      <c r="T243" t="s">
        <v>4888</v>
      </c>
      <c r="U243" t="s">
        <v>44</v>
      </c>
      <c r="V243" t="s">
        <v>4906</v>
      </c>
      <c r="W243" t="s">
        <v>5785</v>
      </c>
      <c r="X243" t="s">
        <v>43</v>
      </c>
      <c r="Y243" t="s">
        <v>5786</v>
      </c>
      <c r="Z243" t="s">
        <v>42</v>
      </c>
      <c r="AB243" t="str">
        <f>CONCATENATE(Table6[[#This Row],[Capacitance]],Table6[[#This Row],[Stock]])</f>
        <v>2.2ÂuF</v>
      </c>
    </row>
    <row r="244" spans="1:28">
      <c r="A244" t="s">
        <v>4878</v>
      </c>
      <c r="B244" t="s">
        <v>5996</v>
      </c>
      <c r="C244" t="s">
        <v>6119</v>
      </c>
      <c r="D244" t="s">
        <v>6120</v>
      </c>
      <c r="E244" t="s">
        <v>4882</v>
      </c>
      <c r="F244" t="s">
        <v>5867</v>
      </c>
      <c r="G244">
        <v>2750</v>
      </c>
      <c r="H244">
        <v>0</v>
      </c>
      <c r="I244">
        <v>0.56000000000000005</v>
      </c>
      <c r="J244">
        <v>0</v>
      </c>
      <c r="K244">
        <v>1</v>
      </c>
      <c r="L244" t="s">
        <v>34</v>
      </c>
      <c r="M244" t="s">
        <v>4884</v>
      </c>
      <c r="N244" t="s">
        <v>6750</v>
      </c>
      <c r="O244" t="s">
        <v>52</v>
      </c>
      <c r="P244" t="s">
        <v>53</v>
      </c>
      <c r="Q244" t="s">
        <v>5011</v>
      </c>
      <c r="R244" t="s">
        <v>4887</v>
      </c>
      <c r="S244" t="s">
        <v>41</v>
      </c>
      <c r="T244" t="s">
        <v>4888</v>
      </c>
      <c r="U244" t="s">
        <v>4978</v>
      </c>
      <c r="V244" t="s">
        <v>4979</v>
      </c>
      <c r="W244" t="s">
        <v>4890</v>
      </c>
      <c r="X244" t="s">
        <v>43</v>
      </c>
      <c r="Y244" t="s">
        <v>5738</v>
      </c>
      <c r="Z244" t="s">
        <v>42</v>
      </c>
      <c r="AB244" t="str">
        <f>CONCATENATE(Table6[[#This Row],[Capacitance]],Table6[[#This Row],[Stock]])</f>
        <v>2.2ÂuF</v>
      </c>
    </row>
    <row r="245" spans="1:28">
      <c r="A245" t="s">
        <v>4878</v>
      </c>
      <c r="B245" t="s">
        <v>4879</v>
      </c>
      <c r="C245" t="s">
        <v>6121</v>
      </c>
      <c r="D245" t="s">
        <v>6122</v>
      </c>
      <c r="E245" t="s">
        <v>4882</v>
      </c>
      <c r="F245" t="s">
        <v>6123</v>
      </c>
      <c r="G245">
        <v>7990</v>
      </c>
      <c r="H245">
        <v>0</v>
      </c>
      <c r="I245">
        <v>0.6</v>
      </c>
      <c r="J245">
        <v>0</v>
      </c>
      <c r="K245">
        <v>1</v>
      </c>
      <c r="L245" t="s">
        <v>34</v>
      </c>
      <c r="M245" t="s">
        <v>4884</v>
      </c>
      <c r="N245" t="s">
        <v>6750</v>
      </c>
      <c r="O245" t="s">
        <v>52</v>
      </c>
      <c r="P245" t="s">
        <v>590</v>
      </c>
      <c r="Q245" t="s">
        <v>4886</v>
      </c>
      <c r="R245" t="s">
        <v>4887</v>
      </c>
      <c r="S245" t="s">
        <v>41</v>
      </c>
      <c r="T245" t="s">
        <v>4888</v>
      </c>
      <c r="U245" t="s">
        <v>44</v>
      </c>
      <c r="V245" t="s">
        <v>4889</v>
      </c>
      <c r="W245" t="s">
        <v>4890</v>
      </c>
      <c r="X245" t="s">
        <v>43</v>
      </c>
      <c r="Y245" t="s">
        <v>4891</v>
      </c>
      <c r="Z245" t="s">
        <v>42</v>
      </c>
      <c r="AB245" t="str">
        <f>CONCATENATE(Table6[[#This Row],[Capacitance]],Table6[[#This Row],[Stock]])</f>
        <v>2.2ÂuF</v>
      </c>
    </row>
    <row r="246" spans="1:28">
      <c r="A246" t="s">
        <v>4972</v>
      </c>
      <c r="B246" t="s">
        <v>4989</v>
      </c>
      <c r="C246" t="s">
        <v>6133</v>
      </c>
      <c r="D246" t="s">
        <v>6134</v>
      </c>
      <c r="E246" t="s">
        <v>4882</v>
      </c>
      <c r="F246" t="s">
        <v>5462</v>
      </c>
      <c r="G246">
        <v>15777</v>
      </c>
      <c r="H246">
        <v>0</v>
      </c>
      <c r="I246">
        <v>0.89</v>
      </c>
      <c r="J246">
        <v>0</v>
      </c>
      <c r="K246">
        <v>1</v>
      </c>
      <c r="L246" t="s">
        <v>34</v>
      </c>
      <c r="M246" t="s">
        <v>4884</v>
      </c>
      <c r="N246" t="s">
        <v>82</v>
      </c>
      <c r="O246" t="s">
        <v>37</v>
      </c>
      <c r="P246" t="s">
        <v>83</v>
      </c>
      <c r="Q246" t="s">
        <v>5142</v>
      </c>
      <c r="R246" t="s">
        <v>4887</v>
      </c>
      <c r="S246" t="s">
        <v>41</v>
      </c>
      <c r="T246" t="s">
        <v>4888</v>
      </c>
      <c r="U246" t="s">
        <v>4993</v>
      </c>
      <c r="V246" t="s">
        <v>4994</v>
      </c>
      <c r="W246" t="s">
        <v>5945</v>
      </c>
      <c r="X246" t="s">
        <v>43</v>
      </c>
      <c r="Y246" t="s">
        <v>4996</v>
      </c>
      <c r="Z246" t="s">
        <v>42</v>
      </c>
      <c r="AB246" t="str">
        <f>CONCATENATE(Table6[[#This Row],[Capacitance]],Table6[[#This Row],[Stock]])</f>
        <v>2.2ÂµF</v>
      </c>
    </row>
    <row r="247" spans="1:28">
      <c r="A247" t="s">
        <v>4878</v>
      </c>
      <c r="B247" t="s">
        <v>5996</v>
      </c>
      <c r="C247" t="s">
        <v>6229</v>
      </c>
      <c r="D247" t="s">
        <v>6230</v>
      </c>
      <c r="E247" t="s">
        <v>4882</v>
      </c>
      <c r="F247" t="s">
        <v>5465</v>
      </c>
      <c r="G247">
        <v>3118</v>
      </c>
      <c r="H247">
        <v>0</v>
      </c>
      <c r="I247">
        <v>0.52</v>
      </c>
      <c r="J247">
        <v>0</v>
      </c>
      <c r="K247">
        <v>1</v>
      </c>
      <c r="L247" t="s">
        <v>34</v>
      </c>
      <c r="M247" t="s">
        <v>4884</v>
      </c>
      <c r="N247" t="s">
        <v>6750</v>
      </c>
      <c r="O247" t="s">
        <v>37</v>
      </c>
      <c r="P247" t="s">
        <v>78</v>
      </c>
      <c r="Q247" t="s">
        <v>4922</v>
      </c>
      <c r="R247" t="s">
        <v>4887</v>
      </c>
      <c r="S247" t="s">
        <v>41</v>
      </c>
      <c r="T247" t="s">
        <v>4888</v>
      </c>
      <c r="U247" t="s">
        <v>4978</v>
      </c>
      <c r="V247" t="s">
        <v>4979</v>
      </c>
      <c r="W247" t="s">
        <v>4890</v>
      </c>
      <c r="X247" t="s">
        <v>43</v>
      </c>
      <c r="Y247" t="s">
        <v>5738</v>
      </c>
      <c r="Z247" t="s">
        <v>42</v>
      </c>
      <c r="AB247" t="str">
        <f>CONCATENATE(Table6[[#This Row],[Capacitance]],Table6[[#This Row],[Stock]])</f>
        <v>2.2ÂuF</v>
      </c>
    </row>
    <row r="248" spans="1:28">
      <c r="A248" t="s">
        <v>4972</v>
      </c>
      <c r="B248" t="s">
        <v>4973</v>
      </c>
      <c r="C248" t="s">
        <v>6237</v>
      </c>
      <c r="D248" t="s">
        <v>6238</v>
      </c>
      <c r="E248" t="s">
        <v>4882</v>
      </c>
      <c r="F248" t="s">
        <v>6239</v>
      </c>
      <c r="G248">
        <v>5579</v>
      </c>
      <c r="H248">
        <v>0</v>
      </c>
      <c r="I248">
        <v>0.74</v>
      </c>
      <c r="J248">
        <v>0</v>
      </c>
      <c r="K248">
        <v>1</v>
      </c>
      <c r="L248" t="s">
        <v>34</v>
      </c>
      <c r="M248" t="s">
        <v>4884</v>
      </c>
      <c r="N248" t="s">
        <v>6750</v>
      </c>
      <c r="O248" t="s">
        <v>37</v>
      </c>
      <c r="P248" t="s">
        <v>53</v>
      </c>
      <c r="Q248" t="s">
        <v>4955</v>
      </c>
      <c r="R248" t="s">
        <v>4887</v>
      </c>
      <c r="S248" t="s">
        <v>41</v>
      </c>
      <c r="T248" t="s">
        <v>4888</v>
      </c>
      <c r="U248" t="s">
        <v>4978</v>
      </c>
      <c r="V248" t="s">
        <v>4979</v>
      </c>
      <c r="W248" t="s">
        <v>4980</v>
      </c>
      <c r="X248" t="s">
        <v>43</v>
      </c>
      <c r="Y248" t="s">
        <v>4981</v>
      </c>
      <c r="Z248" t="s">
        <v>42</v>
      </c>
      <c r="AB248" t="str">
        <f>CONCATENATE(Table6[[#This Row],[Capacitance]],Table6[[#This Row],[Stock]])</f>
        <v>2.2ÂuF</v>
      </c>
    </row>
    <row r="249" spans="1:28">
      <c r="A249" t="s">
        <v>4972</v>
      </c>
      <c r="B249" t="s">
        <v>5077</v>
      </c>
      <c r="C249" t="s">
        <v>6277</v>
      </c>
      <c r="D249" t="s">
        <v>6278</v>
      </c>
      <c r="E249" t="s">
        <v>4882</v>
      </c>
      <c r="F249" t="s">
        <v>6279</v>
      </c>
      <c r="G249">
        <v>2418</v>
      </c>
      <c r="H249">
        <v>0</v>
      </c>
      <c r="I249">
        <v>2</v>
      </c>
      <c r="J249">
        <v>0</v>
      </c>
      <c r="K249">
        <v>1</v>
      </c>
      <c r="L249" t="s">
        <v>34</v>
      </c>
      <c r="M249" t="s">
        <v>4884</v>
      </c>
      <c r="N249" t="s">
        <v>82</v>
      </c>
      <c r="O249" t="s">
        <v>37</v>
      </c>
      <c r="P249" t="s">
        <v>38</v>
      </c>
      <c r="Q249" t="s">
        <v>4908</v>
      </c>
      <c r="R249" t="s">
        <v>4887</v>
      </c>
      <c r="S249" t="s">
        <v>41</v>
      </c>
      <c r="T249" t="s">
        <v>4888</v>
      </c>
      <c r="U249" t="s">
        <v>5081</v>
      </c>
      <c r="V249" t="s">
        <v>5082</v>
      </c>
      <c r="W249" t="s">
        <v>5083</v>
      </c>
      <c r="X249" t="s">
        <v>43</v>
      </c>
      <c r="Y249" t="s">
        <v>5084</v>
      </c>
      <c r="Z249" t="s">
        <v>42</v>
      </c>
      <c r="AB249" t="str">
        <f>CONCATENATE(Table6[[#This Row],[Capacitance]],Table6[[#This Row],[Stock]])</f>
        <v>2.2ÂµF</v>
      </c>
    </row>
    <row r="250" spans="1:28">
      <c r="A250" t="s">
        <v>4972</v>
      </c>
      <c r="B250" t="s">
        <v>5077</v>
      </c>
      <c r="C250" t="s">
        <v>6284</v>
      </c>
      <c r="D250" t="s">
        <v>6285</v>
      </c>
      <c r="E250" t="s">
        <v>4882</v>
      </c>
      <c r="F250" t="s">
        <v>6286</v>
      </c>
      <c r="G250">
        <v>1651</v>
      </c>
      <c r="H250">
        <v>0</v>
      </c>
      <c r="I250">
        <v>0.87</v>
      </c>
      <c r="J250">
        <v>0</v>
      </c>
      <c r="K250">
        <v>1</v>
      </c>
      <c r="L250" t="s">
        <v>34</v>
      </c>
      <c r="M250" t="s">
        <v>4884</v>
      </c>
      <c r="N250" t="s">
        <v>82</v>
      </c>
      <c r="O250" t="s">
        <v>52</v>
      </c>
      <c r="P250" t="s">
        <v>730</v>
      </c>
      <c r="Q250" t="s">
        <v>4930</v>
      </c>
      <c r="R250" t="s">
        <v>4887</v>
      </c>
      <c r="S250" t="s">
        <v>41</v>
      </c>
      <c r="T250" t="s">
        <v>4888</v>
      </c>
      <c r="U250" t="s">
        <v>5081</v>
      </c>
      <c r="V250" t="s">
        <v>5082</v>
      </c>
      <c r="W250" t="s">
        <v>5083</v>
      </c>
      <c r="X250" t="s">
        <v>43</v>
      </c>
      <c r="Y250" t="s">
        <v>5084</v>
      </c>
      <c r="Z250" t="s">
        <v>42</v>
      </c>
      <c r="AB250" t="str">
        <f>CONCATENATE(Table6[[#This Row],[Capacitance]],Table6[[#This Row],[Stock]])</f>
        <v>2.2ÂµF</v>
      </c>
    </row>
    <row r="251" spans="1:28">
      <c r="A251" t="s">
        <v>4972</v>
      </c>
      <c r="B251" t="s">
        <v>5127</v>
      </c>
      <c r="C251" t="s">
        <v>6314</v>
      </c>
      <c r="D251" t="s">
        <v>6315</v>
      </c>
      <c r="E251" t="s">
        <v>4882</v>
      </c>
      <c r="F251" t="s">
        <v>5722</v>
      </c>
      <c r="G251">
        <v>2432</v>
      </c>
      <c r="H251">
        <v>0</v>
      </c>
      <c r="I251">
        <v>2.61</v>
      </c>
      <c r="J251">
        <v>0</v>
      </c>
      <c r="K251">
        <v>1</v>
      </c>
      <c r="L251" t="s">
        <v>34</v>
      </c>
      <c r="M251" t="s">
        <v>4884</v>
      </c>
      <c r="N251" t="s">
        <v>82</v>
      </c>
      <c r="O251" t="s">
        <v>37</v>
      </c>
      <c r="P251" t="s">
        <v>38</v>
      </c>
      <c r="Q251" t="s">
        <v>4908</v>
      </c>
      <c r="R251" t="s">
        <v>4887</v>
      </c>
      <c r="S251" t="s">
        <v>41</v>
      </c>
      <c r="T251" t="s">
        <v>4888</v>
      </c>
      <c r="U251" t="s">
        <v>5132</v>
      </c>
      <c r="V251" t="s">
        <v>5133</v>
      </c>
      <c r="W251" t="s">
        <v>5134</v>
      </c>
      <c r="X251" t="s">
        <v>43</v>
      </c>
      <c r="Y251" t="s">
        <v>5135</v>
      </c>
      <c r="Z251" t="s">
        <v>42</v>
      </c>
      <c r="AB251" t="str">
        <f>CONCATENATE(Table6[[#This Row],[Capacitance]],Table6[[#This Row],[Stock]])</f>
        <v>2.2ÂµF</v>
      </c>
    </row>
    <row r="252" spans="1:28">
      <c r="A252" t="s">
        <v>4878</v>
      </c>
      <c r="B252" t="s">
        <v>5341</v>
      </c>
      <c r="C252" t="s">
        <v>6368</v>
      </c>
      <c r="D252" t="s">
        <v>6369</v>
      </c>
      <c r="E252" t="s">
        <v>4882</v>
      </c>
      <c r="F252" t="s">
        <v>5065</v>
      </c>
      <c r="G252">
        <v>2872</v>
      </c>
      <c r="H252">
        <v>0</v>
      </c>
      <c r="I252">
        <v>1.26</v>
      </c>
      <c r="J252">
        <v>0</v>
      </c>
      <c r="K252">
        <v>1</v>
      </c>
      <c r="L252" t="s">
        <v>34</v>
      </c>
      <c r="M252" t="s">
        <v>4884</v>
      </c>
      <c r="N252" t="s">
        <v>6750</v>
      </c>
      <c r="O252" t="s">
        <v>37</v>
      </c>
      <c r="P252" t="s">
        <v>730</v>
      </c>
      <c r="Q252" t="s">
        <v>5066</v>
      </c>
      <c r="R252" t="s">
        <v>4887</v>
      </c>
      <c r="S252" t="s">
        <v>41</v>
      </c>
      <c r="T252" t="s">
        <v>4888</v>
      </c>
      <c r="U252" t="s">
        <v>4993</v>
      </c>
      <c r="V252" t="s">
        <v>4994</v>
      </c>
      <c r="W252" t="s">
        <v>4890</v>
      </c>
      <c r="X252" t="s">
        <v>43</v>
      </c>
      <c r="Y252" t="s">
        <v>5345</v>
      </c>
      <c r="Z252" t="s">
        <v>42</v>
      </c>
      <c r="AB252" t="str">
        <f>CONCATENATE(Table6[[#This Row],[Capacitance]],Table6[[#This Row],[Stock]])</f>
        <v>2.2ÂuF</v>
      </c>
    </row>
    <row r="253" spans="1:28">
      <c r="A253" t="s">
        <v>4972</v>
      </c>
      <c r="B253" t="s">
        <v>5077</v>
      </c>
      <c r="C253" t="s">
        <v>6336</v>
      </c>
      <c r="D253" t="s">
        <v>6337</v>
      </c>
      <c r="E253" t="s">
        <v>4882</v>
      </c>
      <c r="F253" t="s">
        <v>6338</v>
      </c>
      <c r="G253">
        <v>808</v>
      </c>
      <c r="H253">
        <v>0</v>
      </c>
      <c r="I253">
        <v>2.1</v>
      </c>
      <c r="J253">
        <v>0</v>
      </c>
      <c r="K253">
        <v>1</v>
      </c>
      <c r="L253" t="s">
        <v>34</v>
      </c>
      <c r="M253" t="s">
        <v>4884</v>
      </c>
      <c r="N253" t="s">
        <v>6785</v>
      </c>
      <c r="O253" t="s">
        <v>37</v>
      </c>
      <c r="P253" t="s">
        <v>53</v>
      </c>
      <c r="Q253" t="s">
        <v>5103</v>
      </c>
      <c r="R253" t="s">
        <v>4887</v>
      </c>
      <c r="S253" t="s">
        <v>41</v>
      </c>
      <c r="T253" t="s">
        <v>4888</v>
      </c>
      <c r="U253" t="s">
        <v>5081</v>
      </c>
      <c r="V253" t="s">
        <v>5082</v>
      </c>
      <c r="W253" t="s">
        <v>5083</v>
      </c>
      <c r="X253" t="s">
        <v>43</v>
      </c>
      <c r="Y253" t="s">
        <v>5084</v>
      </c>
      <c r="Z253" t="s">
        <v>42</v>
      </c>
      <c r="AB253" t="str">
        <f>CONCATENATE(Table6[[#This Row],[Capacitance]],Table6[[#This Row],[Stock]])</f>
        <v>220ÂuF</v>
      </c>
    </row>
    <row r="254" spans="1:28">
      <c r="A254" t="s">
        <v>4972</v>
      </c>
      <c r="B254" t="s">
        <v>4989</v>
      </c>
      <c r="C254" t="s">
        <v>5150</v>
      </c>
      <c r="D254" t="s">
        <v>5151</v>
      </c>
      <c r="E254" t="s">
        <v>4882</v>
      </c>
      <c r="F254" t="s">
        <v>5152</v>
      </c>
      <c r="G254">
        <v>298646</v>
      </c>
      <c r="H254">
        <v>0</v>
      </c>
      <c r="I254">
        <v>1.25</v>
      </c>
      <c r="J254">
        <v>0</v>
      </c>
      <c r="K254">
        <v>1</v>
      </c>
      <c r="L254" t="s">
        <v>34</v>
      </c>
      <c r="M254" t="s">
        <v>4884</v>
      </c>
      <c r="N254" t="s">
        <v>6771</v>
      </c>
      <c r="O254" t="s">
        <v>37</v>
      </c>
      <c r="P254" t="s">
        <v>53</v>
      </c>
      <c r="Q254" t="s">
        <v>5153</v>
      </c>
      <c r="R254" t="s">
        <v>4887</v>
      </c>
      <c r="S254" t="s">
        <v>41</v>
      </c>
      <c r="T254" t="s">
        <v>4888</v>
      </c>
      <c r="U254" t="s">
        <v>4993</v>
      </c>
      <c r="V254" t="s">
        <v>4994</v>
      </c>
      <c r="W254" t="s">
        <v>4995</v>
      </c>
      <c r="X254" t="s">
        <v>43</v>
      </c>
      <c r="Y254" t="s">
        <v>4996</v>
      </c>
      <c r="Z254" t="s">
        <v>42</v>
      </c>
      <c r="AA254" t="s">
        <v>1247</v>
      </c>
      <c r="AB254" t="str">
        <f>CONCATENATE(Table6[[#This Row],[Capacitance]],Table6[[#This Row],[Stock]])</f>
        <v>100ÂuFSTOCK</v>
      </c>
    </row>
    <row r="255" spans="1:28">
      <c r="A255" t="s">
        <v>4972</v>
      </c>
      <c r="B255" t="s">
        <v>5077</v>
      </c>
      <c r="C255" t="s">
        <v>5974</v>
      </c>
      <c r="D255" t="s">
        <v>5975</v>
      </c>
      <c r="E255" t="s">
        <v>4882</v>
      </c>
      <c r="F255" t="s">
        <v>5976</v>
      </c>
      <c r="G255">
        <v>1755</v>
      </c>
      <c r="H255">
        <v>0</v>
      </c>
      <c r="I255">
        <v>0.86</v>
      </c>
      <c r="J255">
        <v>0</v>
      </c>
      <c r="K255">
        <v>1</v>
      </c>
      <c r="L255" t="s">
        <v>34</v>
      </c>
      <c r="M255" t="s">
        <v>4884</v>
      </c>
      <c r="N255" t="s">
        <v>6785</v>
      </c>
      <c r="O255" t="s">
        <v>37</v>
      </c>
      <c r="P255" t="s">
        <v>590</v>
      </c>
      <c r="Q255" t="s">
        <v>5103</v>
      </c>
      <c r="R255" t="s">
        <v>4887</v>
      </c>
      <c r="S255" t="s">
        <v>41</v>
      </c>
      <c r="T255" t="s">
        <v>4888</v>
      </c>
      <c r="U255" t="s">
        <v>5081</v>
      </c>
      <c r="V255" t="s">
        <v>5082</v>
      </c>
      <c r="W255" t="s">
        <v>5083</v>
      </c>
      <c r="X255" t="s">
        <v>43</v>
      </c>
      <c r="Y255" t="s">
        <v>5084</v>
      </c>
      <c r="Z255" t="s">
        <v>42</v>
      </c>
      <c r="AB255" t="str">
        <f>CONCATENATE(Table6[[#This Row],[Capacitance]],Table6[[#This Row],[Stock]])</f>
        <v>220ÂuF</v>
      </c>
    </row>
    <row r="256" spans="1:28">
      <c r="A256" t="s">
        <v>4972</v>
      </c>
      <c r="B256" t="s">
        <v>5127</v>
      </c>
      <c r="C256" t="s">
        <v>6423</v>
      </c>
      <c r="D256" t="s">
        <v>6424</v>
      </c>
      <c r="E256" t="s">
        <v>4882</v>
      </c>
      <c r="F256" t="s">
        <v>6425</v>
      </c>
      <c r="G256">
        <v>255</v>
      </c>
      <c r="H256">
        <v>0</v>
      </c>
      <c r="I256">
        <v>1.51</v>
      </c>
      <c r="J256">
        <v>0</v>
      </c>
      <c r="K256">
        <v>1</v>
      </c>
      <c r="L256" t="s">
        <v>34</v>
      </c>
      <c r="M256" t="s">
        <v>4884</v>
      </c>
      <c r="N256" t="s">
        <v>6785</v>
      </c>
      <c r="O256" t="s">
        <v>37</v>
      </c>
      <c r="P256" t="s">
        <v>590</v>
      </c>
      <c r="Q256" t="s">
        <v>5146</v>
      </c>
      <c r="R256" t="s">
        <v>4887</v>
      </c>
      <c r="S256" t="s">
        <v>41</v>
      </c>
      <c r="T256" t="s">
        <v>4888</v>
      </c>
      <c r="U256" t="s">
        <v>5132</v>
      </c>
      <c r="V256" t="s">
        <v>5133</v>
      </c>
      <c r="W256" t="s">
        <v>5134</v>
      </c>
      <c r="X256" t="s">
        <v>43</v>
      </c>
      <c r="Y256" t="s">
        <v>5135</v>
      </c>
      <c r="Z256" t="s">
        <v>42</v>
      </c>
      <c r="AB256" t="str">
        <f>CONCATENATE(Table6[[#This Row],[Capacitance]],Table6[[#This Row],[Stock]])</f>
        <v>220ÂuF</v>
      </c>
    </row>
    <row r="257" spans="1:28">
      <c r="A257" t="s">
        <v>4972</v>
      </c>
      <c r="B257" t="s">
        <v>5127</v>
      </c>
      <c r="C257" t="s">
        <v>5768</v>
      </c>
      <c r="D257" t="s">
        <v>5769</v>
      </c>
      <c r="E257" t="s">
        <v>4882</v>
      </c>
      <c r="F257" t="s">
        <v>5770</v>
      </c>
      <c r="G257">
        <v>1963</v>
      </c>
      <c r="H257">
        <v>0</v>
      </c>
      <c r="I257">
        <v>2.0499999999999998</v>
      </c>
      <c r="J257">
        <v>0</v>
      </c>
      <c r="K257">
        <v>1</v>
      </c>
      <c r="L257" t="s">
        <v>34</v>
      </c>
      <c r="M257" t="s">
        <v>4884</v>
      </c>
      <c r="N257" t="s">
        <v>5224</v>
      </c>
      <c r="O257" t="s">
        <v>52</v>
      </c>
      <c r="P257" t="s">
        <v>64</v>
      </c>
      <c r="Q257" t="s">
        <v>5157</v>
      </c>
      <c r="R257" t="s">
        <v>4887</v>
      </c>
      <c r="S257" t="s">
        <v>41</v>
      </c>
      <c r="T257" t="s">
        <v>4888</v>
      </c>
      <c r="U257" t="s">
        <v>5132</v>
      </c>
      <c r="V257" t="s">
        <v>5133</v>
      </c>
      <c r="W257" t="s">
        <v>5259</v>
      </c>
      <c r="X257" t="s">
        <v>43</v>
      </c>
      <c r="Y257" t="s">
        <v>5260</v>
      </c>
      <c r="Z257" t="s">
        <v>42</v>
      </c>
      <c r="AB257" t="str">
        <f>CONCATENATE(Table6[[#This Row],[Capacitance]],Table6[[#This Row],[Stock]])</f>
        <v>220ÂµF</v>
      </c>
    </row>
    <row r="258" spans="1:28">
      <c r="A258" t="s">
        <v>4972</v>
      </c>
      <c r="B258" t="s">
        <v>5127</v>
      </c>
      <c r="C258" t="s">
        <v>5806</v>
      </c>
      <c r="D258" t="s">
        <v>5807</v>
      </c>
      <c r="E258" t="s">
        <v>4882</v>
      </c>
      <c r="F258" t="s">
        <v>5808</v>
      </c>
      <c r="G258">
        <v>10946</v>
      </c>
      <c r="H258">
        <v>0</v>
      </c>
      <c r="I258">
        <v>4.66</v>
      </c>
      <c r="J258">
        <v>0</v>
      </c>
      <c r="K258">
        <v>1</v>
      </c>
      <c r="L258" t="s">
        <v>34</v>
      </c>
      <c r="M258" t="s">
        <v>4884</v>
      </c>
      <c r="N258" t="s">
        <v>5224</v>
      </c>
      <c r="O258" t="s">
        <v>52</v>
      </c>
      <c r="P258" t="s">
        <v>78</v>
      </c>
      <c r="Q258" t="s">
        <v>5157</v>
      </c>
      <c r="R258" t="s">
        <v>4887</v>
      </c>
      <c r="S258" t="s">
        <v>41</v>
      </c>
      <c r="T258" t="s">
        <v>4888</v>
      </c>
      <c r="U258" t="s">
        <v>5132</v>
      </c>
      <c r="V258" t="s">
        <v>5133</v>
      </c>
      <c r="W258" t="s">
        <v>5259</v>
      </c>
      <c r="X258" t="s">
        <v>43</v>
      </c>
      <c r="Y258" t="s">
        <v>5260</v>
      </c>
      <c r="Z258" t="s">
        <v>42</v>
      </c>
      <c r="AB258" t="str">
        <f>CONCATENATE(Table6[[#This Row],[Capacitance]],Table6[[#This Row],[Stock]])</f>
        <v>220ÂµF</v>
      </c>
    </row>
    <row r="259" spans="1:28">
      <c r="A259" t="s">
        <v>4972</v>
      </c>
      <c r="B259" t="s">
        <v>4989</v>
      </c>
      <c r="C259" t="s">
        <v>5629</v>
      </c>
      <c r="D259" t="s">
        <v>5630</v>
      </c>
      <c r="E259" t="s">
        <v>4882</v>
      </c>
      <c r="F259" t="s">
        <v>5631</v>
      </c>
      <c r="G259">
        <v>8693</v>
      </c>
      <c r="H259">
        <v>0</v>
      </c>
      <c r="I259">
        <v>1.01</v>
      </c>
      <c r="J259">
        <v>0</v>
      </c>
      <c r="K259">
        <v>1</v>
      </c>
      <c r="L259" t="s">
        <v>34</v>
      </c>
      <c r="M259" t="s">
        <v>4884</v>
      </c>
      <c r="N259" t="s">
        <v>6785</v>
      </c>
      <c r="O259" t="s">
        <v>37</v>
      </c>
      <c r="P259" t="s">
        <v>783</v>
      </c>
      <c r="Q259" t="s">
        <v>5099</v>
      </c>
      <c r="R259" t="s">
        <v>4887</v>
      </c>
      <c r="S259" t="s">
        <v>41</v>
      </c>
      <c r="T259" t="s">
        <v>4888</v>
      </c>
      <c r="U259" t="s">
        <v>4993</v>
      </c>
      <c r="V259" t="s">
        <v>4994</v>
      </c>
      <c r="W259" t="s">
        <v>4995</v>
      </c>
      <c r="X259" t="s">
        <v>43</v>
      </c>
      <c r="Y259" t="s">
        <v>4996</v>
      </c>
      <c r="Z259" t="s">
        <v>42</v>
      </c>
      <c r="AB259" t="str">
        <f>CONCATENATE(Table6[[#This Row],[Capacitance]],Table6[[#This Row],[Stock]])</f>
        <v>220ÂuF</v>
      </c>
    </row>
    <row r="260" spans="1:28">
      <c r="A260" t="s">
        <v>4972</v>
      </c>
      <c r="B260" t="s">
        <v>5127</v>
      </c>
      <c r="C260" t="s">
        <v>6036</v>
      </c>
      <c r="D260" t="s">
        <v>6037</v>
      </c>
      <c r="E260" t="s">
        <v>4882</v>
      </c>
      <c r="F260" t="s">
        <v>6038</v>
      </c>
      <c r="G260">
        <v>2202</v>
      </c>
      <c r="H260">
        <v>0</v>
      </c>
      <c r="I260">
        <v>2.13</v>
      </c>
      <c r="J260">
        <v>0</v>
      </c>
      <c r="K260">
        <v>1</v>
      </c>
      <c r="L260" t="s">
        <v>34</v>
      </c>
      <c r="M260" t="s">
        <v>4884</v>
      </c>
      <c r="N260" t="s">
        <v>6785</v>
      </c>
      <c r="O260" t="s">
        <v>52</v>
      </c>
      <c r="P260" t="s">
        <v>53</v>
      </c>
      <c r="Q260" t="s">
        <v>5146</v>
      </c>
      <c r="R260" t="s">
        <v>4887</v>
      </c>
      <c r="S260" t="s">
        <v>41</v>
      </c>
      <c r="T260" t="s">
        <v>4888</v>
      </c>
      <c r="U260" t="s">
        <v>5132</v>
      </c>
      <c r="V260" t="s">
        <v>5133</v>
      </c>
      <c r="W260" t="s">
        <v>5134</v>
      </c>
      <c r="X260" t="s">
        <v>43</v>
      </c>
      <c r="Y260" t="s">
        <v>5135</v>
      </c>
      <c r="Z260" t="s">
        <v>42</v>
      </c>
      <c r="AB260" t="str">
        <f>CONCATENATE(Table6[[#This Row],[Capacitance]],Table6[[#This Row],[Stock]])</f>
        <v>220ÂuF</v>
      </c>
    </row>
    <row r="261" spans="1:28">
      <c r="A261" t="s">
        <v>4972</v>
      </c>
      <c r="B261" t="s">
        <v>5127</v>
      </c>
      <c r="C261" t="s">
        <v>6039</v>
      </c>
      <c r="D261" t="s">
        <v>6040</v>
      </c>
      <c r="E261" t="s">
        <v>4882</v>
      </c>
      <c r="F261" t="s">
        <v>5770</v>
      </c>
      <c r="G261">
        <v>1521</v>
      </c>
      <c r="H261">
        <v>0</v>
      </c>
      <c r="I261">
        <v>2.13</v>
      </c>
      <c r="J261">
        <v>0</v>
      </c>
      <c r="K261">
        <v>1</v>
      </c>
      <c r="L261" t="s">
        <v>34</v>
      </c>
      <c r="M261" t="s">
        <v>4884</v>
      </c>
      <c r="N261" t="s">
        <v>6785</v>
      </c>
      <c r="O261" t="s">
        <v>52</v>
      </c>
      <c r="P261" t="s">
        <v>64</v>
      </c>
      <c r="Q261" t="s">
        <v>5157</v>
      </c>
      <c r="R261" t="s">
        <v>4887</v>
      </c>
      <c r="S261" t="s">
        <v>41</v>
      </c>
      <c r="T261" t="s">
        <v>4888</v>
      </c>
      <c r="U261" t="s">
        <v>5132</v>
      </c>
      <c r="V261" t="s">
        <v>5133</v>
      </c>
      <c r="W261" t="s">
        <v>5134</v>
      </c>
      <c r="X261" t="s">
        <v>43</v>
      </c>
      <c r="Y261" t="s">
        <v>5135</v>
      </c>
      <c r="Z261" t="s">
        <v>42</v>
      </c>
      <c r="AB261" t="str">
        <f>CONCATENATE(Table6[[#This Row],[Capacitance]],Table6[[#This Row],[Stock]])</f>
        <v>220ÂuF</v>
      </c>
    </row>
    <row r="262" spans="1:28">
      <c r="A262" t="s">
        <v>4972</v>
      </c>
      <c r="B262" t="s">
        <v>5077</v>
      </c>
      <c r="C262" t="s">
        <v>6207</v>
      </c>
      <c r="D262" t="s">
        <v>6208</v>
      </c>
      <c r="E262" t="s">
        <v>4882</v>
      </c>
      <c r="F262" t="s">
        <v>6209</v>
      </c>
      <c r="G262">
        <v>1264</v>
      </c>
      <c r="H262">
        <v>0</v>
      </c>
      <c r="I262">
        <v>2.12</v>
      </c>
      <c r="J262">
        <v>0</v>
      </c>
      <c r="K262">
        <v>1</v>
      </c>
      <c r="L262" t="s">
        <v>34</v>
      </c>
      <c r="M262" t="s">
        <v>4884</v>
      </c>
      <c r="N262" t="s">
        <v>6785</v>
      </c>
      <c r="O262" t="s">
        <v>52</v>
      </c>
      <c r="P262" t="s">
        <v>64</v>
      </c>
      <c r="Q262" t="s">
        <v>5157</v>
      </c>
      <c r="R262" t="s">
        <v>4887</v>
      </c>
      <c r="S262" t="s">
        <v>41</v>
      </c>
      <c r="T262" t="s">
        <v>4888</v>
      </c>
      <c r="U262" t="s">
        <v>5081</v>
      </c>
      <c r="V262" t="s">
        <v>5082</v>
      </c>
      <c r="W262" t="s">
        <v>5083</v>
      </c>
      <c r="X262" t="s">
        <v>43</v>
      </c>
      <c r="Y262" t="s">
        <v>5084</v>
      </c>
      <c r="Z262" t="s">
        <v>42</v>
      </c>
      <c r="AB262" t="str">
        <f>CONCATENATE(Table6[[#This Row],[Capacitance]],Table6[[#This Row],[Stock]])</f>
        <v>220ÂuF</v>
      </c>
    </row>
    <row r="263" spans="1:28">
      <c r="A263" t="s">
        <v>4972</v>
      </c>
      <c r="B263" t="s">
        <v>4989</v>
      </c>
      <c r="C263" t="s">
        <v>6249</v>
      </c>
      <c r="D263" t="s">
        <v>6250</v>
      </c>
      <c r="E263" t="s">
        <v>4882</v>
      </c>
      <c r="F263" t="s">
        <v>6251</v>
      </c>
      <c r="G263">
        <v>2845</v>
      </c>
      <c r="H263">
        <v>0</v>
      </c>
      <c r="I263">
        <v>1.0900000000000001</v>
      </c>
      <c r="J263">
        <v>0</v>
      </c>
      <c r="K263">
        <v>1</v>
      </c>
      <c r="L263" t="s">
        <v>34</v>
      </c>
      <c r="M263" t="s">
        <v>4884</v>
      </c>
      <c r="N263" t="s">
        <v>6785</v>
      </c>
      <c r="O263" t="s">
        <v>52</v>
      </c>
      <c r="P263" t="s">
        <v>590</v>
      </c>
      <c r="Q263" t="s">
        <v>5592</v>
      </c>
      <c r="R263" t="s">
        <v>4887</v>
      </c>
      <c r="S263" t="s">
        <v>41</v>
      </c>
      <c r="T263" t="s">
        <v>4888</v>
      </c>
      <c r="U263" t="s">
        <v>4993</v>
      </c>
      <c r="V263" t="s">
        <v>4994</v>
      </c>
      <c r="W263" t="s">
        <v>4995</v>
      </c>
      <c r="X263" t="s">
        <v>43</v>
      </c>
      <c r="Y263" t="s">
        <v>4996</v>
      </c>
      <c r="Z263" t="s">
        <v>42</v>
      </c>
      <c r="AB263" t="str">
        <f>CONCATENATE(Table6[[#This Row],[Capacitance]],Table6[[#This Row],[Stock]])</f>
        <v>220ÂuF</v>
      </c>
    </row>
    <row r="264" spans="1:28">
      <c r="A264" t="s">
        <v>4972</v>
      </c>
      <c r="B264" t="s">
        <v>5127</v>
      </c>
      <c r="C264" t="s">
        <v>5256</v>
      </c>
      <c r="D264" t="s">
        <v>5257</v>
      </c>
      <c r="E264" t="s">
        <v>4882</v>
      </c>
      <c r="F264" t="s">
        <v>5258</v>
      </c>
      <c r="G264">
        <v>11979</v>
      </c>
      <c r="H264">
        <v>0</v>
      </c>
      <c r="I264">
        <v>2.06</v>
      </c>
      <c r="J264">
        <v>0</v>
      </c>
      <c r="K264">
        <v>1</v>
      </c>
      <c r="L264" t="s">
        <v>34</v>
      </c>
      <c r="M264" t="s">
        <v>4884</v>
      </c>
      <c r="N264" t="s">
        <v>6785</v>
      </c>
      <c r="O264" t="s">
        <v>37</v>
      </c>
      <c r="P264" t="s">
        <v>78</v>
      </c>
      <c r="Q264" t="s">
        <v>5157</v>
      </c>
      <c r="R264" t="s">
        <v>4887</v>
      </c>
      <c r="S264" t="s">
        <v>41</v>
      </c>
      <c r="T264" t="s">
        <v>4888</v>
      </c>
      <c r="U264" t="s">
        <v>5132</v>
      </c>
      <c r="V264" t="s">
        <v>5133</v>
      </c>
      <c r="W264" t="s">
        <v>5259</v>
      </c>
      <c r="X264" t="s">
        <v>43</v>
      </c>
      <c r="Y264" t="s">
        <v>5260</v>
      </c>
      <c r="Z264" t="s">
        <v>42</v>
      </c>
      <c r="AB264" t="str">
        <f>CONCATENATE(Table6[[#This Row],[Capacitance]],Table6[[#This Row],[Stock]])</f>
        <v>220ÂuF</v>
      </c>
    </row>
    <row r="265" spans="1:28">
      <c r="A265" t="s">
        <v>4878</v>
      </c>
      <c r="B265" t="s">
        <v>5127</v>
      </c>
      <c r="C265" t="s">
        <v>5221</v>
      </c>
      <c r="D265" t="s">
        <v>5222</v>
      </c>
      <c r="E265" t="s">
        <v>4882</v>
      </c>
      <c r="F265" t="s">
        <v>5223</v>
      </c>
      <c r="G265">
        <v>37541</v>
      </c>
      <c r="H265">
        <v>0</v>
      </c>
      <c r="I265">
        <v>2.21</v>
      </c>
      <c r="J265">
        <v>0</v>
      </c>
      <c r="K265">
        <v>1</v>
      </c>
      <c r="L265" t="s">
        <v>34</v>
      </c>
      <c r="M265" t="s">
        <v>4884</v>
      </c>
      <c r="N265" t="s">
        <v>6785</v>
      </c>
      <c r="O265" t="s">
        <v>37</v>
      </c>
      <c r="P265" t="s">
        <v>64</v>
      </c>
      <c r="Q265" t="s">
        <v>5157</v>
      </c>
      <c r="R265" t="s">
        <v>4887</v>
      </c>
      <c r="S265" t="s">
        <v>41</v>
      </c>
      <c r="T265" t="s">
        <v>4888</v>
      </c>
      <c r="U265" t="s">
        <v>5132</v>
      </c>
      <c r="V265" t="s">
        <v>5133</v>
      </c>
      <c r="W265" t="s">
        <v>5207</v>
      </c>
      <c r="X265" t="s">
        <v>43</v>
      </c>
      <c r="Y265" t="s">
        <v>5208</v>
      </c>
      <c r="Z265" t="s">
        <v>42</v>
      </c>
      <c r="AB265" t="str">
        <f>CONCATENATE(Table6[[#This Row],[Capacitance]],Table6[[#This Row],[Stock]])</f>
        <v>220ÂuF</v>
      </c>
    </row>
    <row r="266" spans="1:28">
      <c r="A266" t="s">
        <v>4972</v>
      </c>
      <c r="B266" t="s">
        <v>5127</v>
      </c>
      <c r="C266" t="s">
        <v>5243</v>
      </c>
      <c r="D266" t="s">
        <v>5244</v>
      </c>
      <c r="E266" t="s">
        <v>4882</v>
      </c>
      <c r="F266" t="s">
        <v>5223</v>
      </c>
      <c r="G266">
        <v>135762</v>
      </c>
      <c r="H266">
        <v>0</v>
      </c>
      <c r="I266">
        <v>2.17</v>
      </c>
      <c r="J266">
        <v>0</v>
      </c>
      <c r="K266">
        <v>1</v>
      </c>
      <c r="L266" t="s">
        <v>34</v>
      </c>
      <c r="M266" t="s">
        <v>4884</v>
      </c>
      <c r="N266" t="s">
        <v>6785</v>
      </c>
      <c r="O266" t="s">
        <v>37</v>
      </c>
      <c r="P266" t="s">
        <v>64</v>
      </c>
      <c r="Q266" t="s">
        <v>5157</v>
      </c>
      <c r="R266" t="s">
        <v>4887</v>
      </c>
      <c r="S266" t="s">
        <v>41</v>
      </c>
      <c r="T266" t="s">
        <v>4888</v>
      </c>
      <c r="U266" t="s">
        <v>5132</v>
      </c>
      <c r="V266" t="s">
        <v>5133</v>
      </c>
      <c r="W266" t="s">
        <v>5134</v>
      </c>
      <c r="X266" t="s">
        <v>43</v>
      </c>
      <c r="Y266" t="s">
        <v>5135</v>
      </c>
      <c r="Z266" t="s">
        <v>42</v>
      </c>
      <c r="AB266" t="str">
        <f>CONCATENATE(Table6[[#This Row],[Capacitance]],Table6[[#This Row],[Stock]])</f>
        <v>220ÂuF</v>
      </c>
    </row>
    <row r="267" spans="1:28">
      <c r="A267" t="s">
        <v>4972</v>
      </c>
      <c r="B267" t="s">
        <v>5077</v>
      </c>
      <c r="C267" t="s">
        <v>6339</v>
      </c>
      <c r="D267" t="s">
        <v>6340</v>
      </c>
      <c r="E267" t="s">
        <v>4882</v>
      </c>
      <c r="F267" t="s">
        <v>6341</v>
      </c>
      <c r="G267">
        <v>850</v>
      </c>
      <c r="H267">
        <v>0</v>
      </c>
      <c r="I267">
        <v>2.12</v>
      </c>
      <c r="J267">
        <v>0</v>
      </c>
      <c r="K267">
        <v>1</v>
      </c>
      <c r="L267" t="s">
        <v>34</v>
      </c>
      <c r="M267" t="s">
        <v>4884</v>
      </c>
      <c r="N267" t="s">
        <v>6785</v>
      </c>
      <c r="O267" t="s">
        <v>37</v>
      </c>
      <c r="P267" t="s">
        <v>64</v>
      </c>
      <c r="Q267" t="s">
        <v>5157</v>
      </c>
      <c r="R267" t="s">
        <v>4887</v>
      </c>
      <c r="S267" t="s">
        <v>41</v>
      </c>
      <c r="T267" t="s">
        <v>4888</v>
      </c>
      <c r="U267" t="s">
        <v>5081</v>
      </c>
      <c r="V267" t="s">
        <v>5082</v>
      </c>
      <c r="W267" t="s">
        <v>5083</v>
      </c>
      <c r="X267" t="s">
        <v>43</v>
      </c>
      <c r="Y267" t="s">
        <v>5084</v>
      </c>
      <c r="Z267" t="s">
        <v>42</v>
      </c>
      <c r="AB267" t="str">
        <f>CONCATENATE(Table6[[#This Row],[Capacitance]],Table6[[#This Row],[Stock]])</f>
        <v>220ÂuF</v>
      </c>
    </row>
    <row r="268" spans="1:28">
      <c r="A268" t="s">
        <v>4972</v>
      </c>
      <c r="B268" t="s">
        <v>5127</v>
      </c>
      <c r="C268" t="s">
        <v>6410</v>
      </c>
      <c r="D268" t="s">
        <v>6411</v>
      </c>
      <c r="E268" t="s">
        <v>4882</v>
      </c>
      <c r="F268" t="s">
        <v>6038</v>
      </c>
      <c r="G268">
        <v>690</v>
      </c>
      <c r="H268">
        <v>0</v>
      </c>
      <c r="I268">
        <v>2.31</v>
      </c>
      <c r="J268">
        <v>0</v>
      </c>
      <c r="K268">
        <v>1</v>
      </c>
      <c r="L268" t="s">
        <v>34</v>
      </c>
      <c r="M268" t="s">
        <v>4884</v>
      </c>
      <c r="N268" t="s">
        <v>5224</v>
      </c>
      <c r="O268" t="s">
        <v>52</v>
      </c>
      <c r="P268" t="s">
        <v>53</v>
      </c>
      <c r="Q268" t="s">
        <v>5295</v>
      </c>
      <c r="R268" t="s">
        <v>4887</v>
      </c>
      <c r="S268" t="s">
        <v>41</v>
      </c>
      <c r="T268" t="s">
        <v>4888</v>
      </c>
      <c r="U268" t="s">
        <v>5132</v>
      </c>
      <c r="V268" t="s">
        <v>5133</v>
      </c>
      <c r="W268" t="s">
        <v>5259</v>
      </c>
      <c r="X268" t="s">
        <v>43</v>
      </c>
      <c r="Y268" t="s">
        <v>5260</v>
      </c>
      <c r="Z268" t="s">
        <v>42</v>
      </c>
      <c r="AB268" t="str">
        <f>CONCATENATE(Table6[[#This Row],[Capacitance]],Table6[[#This Row],[Stock]])</f>
        <v>220ÂµF</v>
      </c>
    </row>
    <row r="269" spans="1:28">
      <c r="A269" t="s">
        <v>4972</v>
      </c>
      <c r="B269" t="s">
        <v>5127</v>
      </c>
      <c r="C269" t="s">
        <v>6372</v>
      </c>
      <c r="D269" t="s">
        <v>6373</v>
      </c>
      <c r="E269" t="s">
        <v>4882</v>
      </c>
      <c r="F269" t="s">
        <v>5223</v>
      </c>
      <c r="G269">
        <v>881</v>
      </c>
      <c r="H269">
        <v>0</v>
      </c>
      <c r="I269">
        <v>1.95</v>
      </c>
      <c r="J269">
        <v>0</v>
      </c>
      <c r="K269">
        <v>1</v>
      </c>
      <c r="L269" t="s">
        <v>34</v>
      </c>
      <c r="M269" t="s">
        <v>4884</v>
      </c>
      <c r="N269" t="s">
        <v>6785</v>
      </c>
      <c r="O269" t="s">
        <v>37</v>
      </c>
      <c r="P269" t="s">
        <v>64</v>
      </c>
      <c r="Q269" t="s">
        <v>5157</v>
      </c>
      <c r="R269" t="s">
        <v>4887</v>
      </c>
      <c r="S269" t="s">
        <v>41</v>
      </c>
      <c r="T269" t="s">
        <v>4888</v>
      </c>
      <c r="U269" t="s">
        <v>5132</v>
      </c>
      <c r="V269" t="s">
        <v>5133</v>
      </c>
      <c r="W269" t="s">
        <v>5259</v>
      </c>
      <c r="X269" t="s">
        <v>43</v>
      </c>
      <c r="Y269" t="s">
        <v>5260</v>
      </c>
      <c r="Z269" t="s">
        <v>42</v>
      </c>
      <c r="AB269" t="str">
        <f>CONCATENATE(Table6[[#This Row],[Capacitance]],Table6[[#This Row],[Stock]])</f>
        <v>220ÂuF</v>
      </c>
    </row>
    <row r="270" spans="1:28">
      <c r="A270" t="s">
        <v>4972</v>
      </c>
      <c r="B270" t="s">
        <v>4989</v>
      </c>
      <c r="C270" t="s">
        <v>5593</v>
      </c>
      <c r="D270" t="s">
        <v>5594</v>
      </c>
      <c r="E270" t="s">
        <v>4882</v>
      </c>
      <c r="F270" t="s">
        <v>5595</v>
      </c>
      <c r="G270">
        <v>60805</v>
      </c>
      <c r="H270">
        <v>0</v>
      </c>
      <c r="I270">
        <v>0.94</v>
      </c>
      <c r="J270">
        <v>0</v>
      </c>
      <c r="K270">
        <v>1</v>
      </c>
      <c r="L270" t="s">
        <v>34</v>
      </c>
      <c r="M270" t="s">
        <v>4884</v>
      </c>
      <c r="N270" t="s">
        <v>6778</v>
      </c>
      <c r="O270" t="s">
        <v>37</v>
      </c>
      <c r="P270" t="s">
        <v>53</v>
      </c>
      <c r="Q270" t="s">
        <v>5146</v>
      </c>
      <c r="R270" t="s">
        <v>4887</v>
      </c>
      <c r="S270" t="s">
        <v>41</v>
      </c>
      <c r="T270" t="s">
        <v>4888</v>
      </c>
      <c r="U270" t="s">
        <v>4993</v>
      </c>
      <c r="V270" t="s">
        <v>4994</v>
      </c>
      <c r="W270" t="s">
        <v>4995</v>
      </c>
      <c r="X270" t="s">
        <v>43</v>
      </c>
      <c r="Y270" t="s">
        <v>4996</v>
      </c>
      <c r="Z270" t="s">
        <v>42</v>
      </c>
      <c r="AA270" t="s">
        <v>1247</v>
      </c>
      <c r="AB270" t="str">
        <f>CONCATENATE(Table6[[#This Row],[Capacitance]],Table6[[#This Row],[Stock]])</f>
        <v>68ÂuFSTOCK</v>
      </c>
    </row>
    <row r="271" spans="1:28">
      <c r="A271" t="s">
        <v>4910</v>
      </c>
      <c r="B271" t="s">
        <v>4903</v>
      </c>
      <c r="C271" t="s">
        <v>4940</v>
      </c>
      <c r="D271" t="s">
        <v>4941</v>
      </c>
      <c r="E271" t="s">
        <v>4882</v>
      </c>
      <c r="F271" t="s">
        <v>4942</v>
      </c>
      <c r="G271">
        <v>3150</v>
      </c>
      <c r="H271">
        <v>0</v>
      </c>
      <c r="I271">
        <v>3.49</v>
      </c>
      <c r="J271">
        <v>0</v>
      </c>
      <c r="K271">
        <v>1</v>
      </c>
      <c r="L271" t="s">
        <v>34</v>
      </c>
      <c r="M271" t="s">
        <v>4913</v>
      </c>
      <c r="N271" t="s">
        <v>6751</v>
      </c>
      <c r="O271" t="s">
        <v>37</v>
      </c>
      <c r="P271" t="s">
        <v>53</v>
      </c>
      <c r="Q271" t="s">
        <v>4914</v>
      </c>
      <c r="R271" t="s">
        <v>4887</v>
      </c>
      <c r="S271" t="s">
        <v>41</v>
      </c>
      <c r="T271" t="s">
        <v>4888</v>
      </c>
      <c r="U271" t="s">
        <v>44</v>
      </c>
      <c r="V271" t="s">
        <v>4906</v>
      </c>
      <c r="W271" t="s">
        <v>4907</v>
      </c>
      <c r="X271" t="s">
        <v>43</v>
      </c>
      <c r="Y271" t="s">
        <v>4891</v>
      </c>
      <c r="Z271" t="s">
        <v>42</v>
      </c>
      <c r="AB271" t="str">
        <f>CONCATENATE(Table6[[#This Row],[Capacitance]],Table6[[#This Row],[Stock]])</f>
        <v>22ÂuF</v>
      </c>
    </row>
    <row r="272" spans="1:28">
      <c r="A272" t="s">
        <v>4972</v>
      </c>
      <c r="B272" t="s">
        <v>4989</v>
      </c>
      <c r="C272" t="s">
        <v>5530</v>
      </c>
      <c r="D272" t="s">
        <v>5531</v>
      </c>
      <c r="E272" t="s">
        <v>4882</v>
      </c>
      <c r="F272" t="s">
        <v>5532</v>
      </c>
      <c r="G272">
        <v>6864</v>
      </c>
      <c r="H272">
        <v>0</v>
      </c>
      <c r="I272">
        <v>0.75</v>
      </c>
      <c r="J272">
        <v>0</v>
      </c>
      <c r="K272">
        <v>1</v>
      </c>
      <c r="L272" t="s">
        <v>34</v>
      </c>
      <c r="M272" t="s">
        <v>4884</v>
      </c>
      <c r="N272" t="s">
        <v>6751</v>
      </c>
      <c r="O272" t="s">
        <v>37</v>
      </c>
      <c r="P272" t="s">
        <v>53</v>
      </c>
      <c r="Q272" t="s">
        <v>4908</v>
      </c>
      <c r="R272" t="s">
        <v>4887</v>
      </c>
      <c r="S272" t="s">
        <v>41</v>
      </c>
      <c r="T272" t="s">
        <v>4888</v>
      </c>
      <c r="U272" t="s">
        <v>4993</v>
      </c>
      <c r="V272" t="s">
        <v>4994</v>
      </c>
      <c r="W272" t="s">
        <v>4995</v>
      </c>
      <c r="X272" t="s">
        <v>43</v>
      </c>
      <c r="Y272" t="s">
        <v>4996</v>
      </c>
      <c r="Z272" t="s">
        <v>42</v>
      </c>
      <c r="AB272" t="str">
        <f>CONCATENATE(Table6[[#This Row],[Capacitance]],Table6[[#This Row],[Stock]])</f>
        <v>22ÂuF</v>
      </c>
    </row>
    <row r="273" spans="1:28">
      <c r="A273" t="s">
        <v>4972</v>
      </c>
      <c r="B273" t="s">
        <v>4973</v>
      </c>
      <c r="C273" t="s">
        <v>5047</v>
      </c>
      <c r="D273" t="s">
        <v>5048</v>
      </c>
      <c r="E273" t="s">
        <v>4882</v>
      </c>
      <c r="F273" t="s">
        <v>5049</v>
      </c>
      <c r="G273">
        <v>26010</v>
      </c>
      <c r="H273">
        <v>0</v>
      </c>
      <c r="I273">
        <v>0.69</v>
      </c>
      <c r="J273">
        <v>0</v>
      </c>
      <c r="K273">
        <v>1</v>
      </c>
      <c r="L273" t="s">
        <v>34</v>
      </c>
      <c r="M273" t="s">
        <v>4884</v>
      </c>
      <c r="N273" t="s">
        <v>108</v>
      </c>
      <c r="O273" t="s">
        <v>52</v>
      </c>
      <c r="P273" t="s">
        <v>64</v>
      </c>
      <c r="Q273" t="s">
        <v>4977</v>
      </c>
      <c r="R273" t="s">
        <v>4887</v>
      </c>
      <c r="S273" t="s">
        <v>41</v>
      </c>
      <c r="T273" t="s">
        <v>4888</v>
      </c>
      <c r="U273" t="s">
        <v>4978</v>
      </c>
      <c r="V273" t="s">
        <v>4979</v>
      </c>
      <c r="W273" t="s">
        <v>4980</v>
      </c>
      <c r="X273" t="s">
        <v>43</v>
      </c>
      <c r="Y273" t="s">
        <v>4981</v>
      </c>
      <c r="Z273" t="s">
        <v>42</v>
      </c>
      <c r="AB273" t="str">
        <f>CONCATENATE(Table6[[#This Row],[Capacitance]],Table6[[#This Row],[Stock]])</f>
        <v>22ÂµF</v>
      </c>
    </row>
    <row r="274" spans="1:28">
      <c r="A274" t="s">
        <v>4972</v>
      </c>
      <c r="B274" t="s">
        <v>5077</v>
      </c>
      <c r="C274" t="s">
        <v>5914</v>
      </c>
      <c r="D274" t="s">
        <v>5915</v>
      </c>
      <c r="E274" t="s">
        <v>4882</v>
      </c>
      <c r="F274" t="s">
        <v>5916</v>
      </c>
      <c r="G274">
        <v>13824</v>
      </c>
      <c r="H274">
        <v>0</v>
      </c>
      <c r="I274">
        <v>0.61</v>
      </c>
      <c r="J274">
        <v>0</v>
      </c>
      <c r="K274">
        <v>1</v>
      </c>
      <c r="L274" t="s">
        <v>34</v>
      </c>
      <c r="M274" t="s">
        <v>4884</v>
      </c>
      <c r="N274" t="s">
        <v>6751</v>
      </c>
      <c r="O274" t="s">
        <v>37</v>
      </c>
      <c r="P274" t="s">
        <v>53</v>
      </c>
      <c r="Q274" t="s">
        <v>5120</v>
      </c>
      <c r="R274" t="s">
        <v>4887</v>
      </c>
      <c r="S274" t="s">
        <v>41</v>
      </c>
      <c r="T274" t="s">
        <v>4888</v>
      </c>
      <c r="U274" t="s">
        <v>5081</v>
      </c>
      <c r="V274" t="s">
        <v>5082</v>
      </c>
      <c r="W274" t="s">
        <v>5083</v>
      </c>
      <c r="X274" t="s">
        <v>43</v>
      </c>
      <c r="Y274" t="s">
        <v>5084</v>
      </c>
      <c r="Z274" t="s">
        <v>42</v>
      </c>
      <c r="AB274" t="str">
        <f>CONCATENATE(Table6[[#This Row],[Capacitance]],Table6[[#This Row],[Stock]])</f>
        <v>22ÂuF</v>
      </c>
    </row>
    <row r="275" spans="1:28">
      <c r="A275" t="s">
        <v>4972</v>
      </c>
      <c r="B275" t="s">
        <v>5366</v>
      </c>
      <c r="C275" t="s">
        <v>5377</v>
      </c>
      <c r="D275" t="s">
        <v>5378</v>
      </c>
      <c r="E275" t="s">
        <v>4882</v>
      </c>
      <c r="F275" t="s">
        <v>5379</v>
      </c>
      <c r="G275">
        <v>8306</v>
      </c>
      <c r="H275">
        <v>0</v>
      </c>
      <c r="I275">
        <v>5.09</v>
      </c>
      <c r="J275">
        <v>0</v>
      </c>
      <c r="K275">
        <v>1</v>
      </c>
      <c r="L275" t="s">
        <v>34</v>
      </c>
      <c r="M275" t="s">
        <v>4884</v>
      </c>
      <c r="N275" t="s">
        <v>6751</v>
      </c>
      <c r="O275" t="s">
        <v>37</v>
      </c>
      <c r="P275" t="s">
        <v>38</v>
      </c>
      <c r="Q275" t="s">
        <v>5174</v>
      </c>
      <c r="R275" t="s">
        <v>4887</v>
      </c>
      <c r="S275" t="s">
        <v>41</v>
      </c>
      <c r="T275" t="s">
        <v>4888</v>
      </c>
      <c r="U275" t="s">
        <v>5370</v>
      </c>
      <c r="V275" t="s">
        <v>5371</v>
      </c>
      <c r="W275" t="s">
        <v>5372</v>
      </c>
      <c r="X275" t="s">
        <v>43</v>
      </c>
      <c r="Y275" t="s">
        <v>5373</v>
      </c>
      <c r="Z275" t="s">
        <v>42</v>
      </c>
      <c r="AB275" t="str">
        <f>CONCATENATE(Table6[[#This Row],[Capacitance]],Table6[[#This Row],[Stock]])</f>
        <v>22ÂuF</v>
      </c>
    </row>
    <row r="276" spans="1:28">
      <c r="A276" t="s">
        <v>4878</v>
      </c>
      <c r="B276" t="s">
        <v>4926</v>
      </c>
      <c r="C276" t="s">
        <v>4944</v>
      </c>
      <c r="D276" t="s">
        <v>4945</v>
      </c>
      <c r="E276" t="s">
        <v>4882</v>
      </c>
      <c r="F276" t="s">
        <v>4946</v>
      </c>
      <c r="G276">
        <v>0</v>
      </c>
      <c r="H276">
        <v>0</v>
      </c>
      <c r="I276" t="s">
        <v>1067</v>
      </c>
      <c r="J276">
        <v>0</v>
      </c>
      <c r="K276">
        <v>1</v>
      </c>
      <c r="L276" t="s">
        <v>34</v>
      </c>
      <c r="M276" t="s">
        <v>4884</v>
      </c>
      <c r="N276" t="s">
        <v>108</v>
      </c>
      <c r="O276" t="s">
        <v>37</v>
      </c>
      <c r="P276" t="s">
        <v>590</v>
      </c>
      <c r="Q276" t="s">
        <v>4914</v>
      </c>
      <c r="R276" t="s">
        <v>4887</v>
      </c>
      <c r="S276" t="s">
        <v>41</v>
      </c>
      <c r="T276" t="s">
        <v>4888</v>
      </c>
      <c r="U276" t="s">
        <v>44</v>
      </c>
      <c r="V276" t="s">
        <v>4931</v>
      </c>
      <c r="W276" t="s">
        <v>4907</v>
      </c>
      <c r="X276" t="s">
        <v>43</v>
      </c>
      <c r="Y276" t="s">
        <v>4932</v>
      </c>
      <c r="Z276" t="s">
        <v>42</v>
      </c>
      <c r="AB276" t="str">
        <f>CONCATENATE(Table6[[#This Row],[Capacitance]],Table6[[#This Row],[Stock]])</f>
        <v>22ÂµF</v>
      </c>
    </row>
    <row r="277" spans="1:28">
      <c r="A277" t="s">
        <v>4972</v>
      </c>
      <c r="B277" t="s">
        <v>5127</v>
      </c>
      <c r="C277" t="s">
        <v>5245</v>
      </c>
      <c r="D277" t="s">
        <v>5246</v>
      </c>
      <c r="E277" t="s">
        <v>4882</v>
      </c>
      <c r="F277" t="s">
        <v>5247</v>
      </c>
      <c r="G277">
        <v>6583</v>
      </c>
      <c r="H277">
        <v>0</v>
      </c>
      <c r="I277">
        <v>2.17</v>
      </c>
      <c r="J277">
        <v>0</v>
      </c>
      <c r="K277">
        <v>1</v>
      </c>
      <c r="L277" t="s">
        <v>34</v>
      </c>
      <c r="M277" t="s">
        <v>4884</v>
      </c>
      <c r="N277" t="s">
        <v>6751</v>
      </c>
      <c r="O277" t="s">
        <v>37</v>
      </c>
      <c r="P277" t="s">
        <v>730</v>
      </c>
      <c r="Q277" t="s">
        <v>5146</v>
      </c>
      <c r="R277" t="s">
        <v>4887</v>
      </c>
      <c r="S277" t="s">
        <v>41</v>
      </c>
      <c r="T277" t="s">
        <v>4888</v>
      </c>
      <c r="U277" t="s">
        <v>5132</v>
      </c>
      <c r="V277" t="s">
        <v>5133</v>
      </c>
      <c r="W277" t="s">
        <v>5134</v>
      </c>
      <c r="X277" t="s">
        <v>43</v>
      </c>
      <c r="Y277" t="s">
        <v>5135</v>
      </c>
      <c r="Z277" t="s">
        <v>42</v>
      </c>
      <c r="AB277" t="str">
        <f>CONCATENATE(Table6[[#This Row],[Capacitance]],Table6[[#This Row],[Stock]])</f>
        <v>22ÂuF</v>
      </c>
    </row>
    <row r="278" spans="1:28">
      <c r="A278" t="s">
        <v>4972</v>
      </c>
      <c r="B278" t="s">
        <v>5127</v>
      </c>
      <c r="C278" t="s">
        <v>5199</v>
      </c>
      <c r="D278" t="s">
        <v>5200</v>
      </c>
      <c r="E278" t="s">
        <v>4882</v>
      </c>
      <c r="F278" t="s">
        <v>5201</v>
      </c>
      <c r="G278">
        <v>5668</v>
      </c>
      <c r="H278">
        <v>0</v>
      </c>
      <c r="I278">
        <v>1.75</v>
      </c>
      <c r="J278">
        <v>0</v>
      </c>
      <c r="K278">
        <v>1</v>
      </c>
      <c r="L278" t="s">
        <v>34</v>
      </c>
      <c r="M278" t="s">
        <v>4884</v>
      </c>
      <c r="N278" t="s">
        <v>6751</v>
      </c>
      <c r="O278" t="s">
        <v>52</v>
      </c>
      <c r="P278" t="s">
        <v>83</v>
      </c>
      <c r="Q278" t="s">
        <v>5146</v>
      </c>
      <c r="R278" t="s">
        <v>4887</v>
      </c>
      <c r="S278" t="s">
        <v>41</v>
      </c>
      <c r="T278" t="s">
        <v>4888</v>
      </c>
      <c r="U278" t="s">
        <v>5132</v>
      </c>
      <c r="V278" t="s">
        <v>5133</v>
      </c>
      <c r="W278" t="s">
        <v>5134</v>
      </c>
      <c r="X278" t="s">
        <v>43</v>
      </c>
      <c r="Y278" t="s">
        <v>5135</v>
      </c>
      <c r="Z278" t="s">
        <v>42</v>
      </c>
      <c r="AB278" t="str">
        <f>CONCATENATE(Table6[[#This Row],[Capacitance]],Table6[[#This Row],[Stock]])</f>
        <v>22ÂuF</v>
      </c>
    </row>
    <row r="279" spans="1:28">
      <c r="A279" t="s">
        <v>4972</v>
      </c>
      <c r="B279" t="s">
        <v>5127</v>
      </c>
      <c r="C279" t="s">
        <v>5355</v>
      </c>
      <c r="D279" t="s">
        <v>5356</v>
      </c>
      <c r="E279" t="s">
        <v>4882</v>
      </c>
      <c r="F279" t="s">
        <v>5247</v>
      </c>
      <c r="G279">
        <v>3339</v>
      </c>
      <c r="H279">
        <v>0</v>
      </c>
      <c r="I279">
        <v>4.3499999999999996</v>
      </c>
      <c r="J279">
        <v>0</v>
      </c>
      <c r="K279">
        <v>1</v>
      </c>
      <c r="L279" t="s">
        <v>34</v>
      </c>
      <c r="M279" t="s">
        <v>4884</v>
      </c>
      <c r="N279" t="s">
        <v>6751</v>
      </c>
      <c r="O279" t="s">
        <v>37</v>
      </c>
      <c r="P279" t="s">
        <v>730</v>
      </c>
      <c r="Q279" t="s">
        <v>5157</v>
      </c>
      <c r="R279" t="s">
        <v>4887</v>
      </c>
      <c r="S279" t="s">
        <v>41</v>
      </c>
      <c r="T279" t="s">
        <v>4888</v>
      </c>
      <c r="U279" t="s">
        <v>5132</v>
      </c>
      <c r="V279" t="s">
        <v>5133</v>
      </c>
      <c r="W279" t="s">
        <v>5259</v>
      </c>
      <c r="X279" t="s">
        <v>43</v>
      </c>
      <c r="Y279" t="s">
        <v>5260</v>
      </c>
      <c r="Z279" t="s">
        <v>42</v>
      </c>
      <c r="AB279" t="str">
        <f>CONCATENATE(Table6[[#This Row],[Capacitance]],Table6[[#This Row],[Stock]])</f>
        <v>22ÂuF</v>
      </c>
    </row>
    <row r="280" spans="1:28">
      <c r="A280" t="s">
        <v>4910</v>
      </c>
      <c r="B280" t="s">
        <v>5209</v>
      </c>
      <c r="C280" t="s">
        <v>5281</v>
      </c>
      <c r="D280" t="s">
        <v>5282</v>
      </c>
      <c r="E280" t="s">
        <v>4882</v>
      </c>
      <c r="F280" t="s">
        <v>5283</v>
      </c>
      <c r="G280">
        <v>2830</v>
      </c>
      <c r="H280">
        <v>0</v>
      </c>
      <c r="I280">
        <v>2.67</v>
      </c>
      <c r="J280">
        <v>0</v>
      </c>
      <c r="K280">
        <v>1</v>
      </c>
      <c r="L280" t="s">
        <v>34</v>
      </c>
      <c r="M280" t="s">
        <v>4913</v>
      </c>
      <c r="N280" t="s">
        <v>6751</v>
      </c>
      <c r="O280" t="s">
        <v>52</v>
      </c>
      <c r="P280" t="s">
        <v>590</v>
      </c>
      <c r="Q280" t="s">
        <v>4988</v>
      </c>
      <c r="R280" t="s">
        <v>4887</v>
      </c>
      <c r="S280" t="s">
        <v>41</v>
      </c>
      <c r="T280" t="s">
        <v>4888</v>
      </c>
      <c r="U280" t="s">
        <v>1301</v>
      </c>
      <c r="V280" t="s">
        <v>5213</v>
      </c>
      <c r="W280" t="s">
        <v>288</v>
      </c>
      <c r="X280" t="s">
        <v>43</v>
      </c>
      <c r="Y280" t="s">
        <v>5214</v>
      </c>
      <c r="Z280" t="s">
        <v>42</v>
      </c>
      <c r="AB280" t="str">
        <f>CONCATENATE(Table6[[#This Row],[Capacitance]],Table6[[#This Row],[Stock]])</f>
        <v>22ÂuF</v>
      </c>
    </row>
    <row r="281" spans="1:28">
      <c r="A281" t="s">
        <v>4910</v>
      </c>
      <c r="B281" t="s">
        <v>4903</v>
      </c>
      <c r="C281" t="s">
        <v>5313</v>
      </c>
      <c r="D281" t="s">
        <v>5314</v>
      </c>
      <c r="E281" t="s">
        <v>4882</v>
      </c>
      <c r="F281" t="s">
        <v>5315</v>
      </c>
      <c r="G281">
        <v>11675</v>
      </c>
      <c r="H281">
        <v>0</v>
      </c>
      <c r="I281">
        <v>3.49</v>
      </c>
      <c r="J281">
        <v>0</v>
      </c>
      <c r="K281">
        <v>1</v>
      </c>
      <c r="L281" t="s">
        <v>34</v>
      </c>
      <c r="M281" t="s">
        <v>4913</v>
      </c>
      <c r="N281" t="s">
        <v>6751</v>
      </c>
      <c r="O281" t="s">
        <v>52</v>
      </c>
      <c r="P281" t="s">
        <v>64</v>
      </c>
      <c r="Q281" t="s">
        <v>4914</v>
      </c>
      <c r="R281" t="s">
        <v>4887</v>
      </c>
      <c r="S281" t="s">
        <v>41</v>
      </c>
      <c r="T281" t="s">
        <v>4888</v>
      </c>
      <c r="U281" t="s">
        <v>44</v>
      </c>
      <c r="V281" t="s">
        <v>4906</v>
      </c>
      <c r="W281" t="s">
        <v>4907</v>
      </c>
      <c r="X281" t="s">
        <v>43</v>
      </c>
      <c r="Y281" t="s">
        <v>4891</v>
      </c>
      <c r="Z281" t="s">
        <v>42</v>
      </c>
      <c r="AB281" t="str">
        <f>CONCATENATE(Table6[[#This Row],[Capacitance]],Table6[[#This Row],[Stock]])</f>
        <v>22ÂuF</v>
      </c>
    </row>
    <row r="282" spans="1:28">
      <c r="A282" t="s">
        <v>5319</v>
      </c>
      <c r="B282" t="s">
        <v>4903</v>
      </c>
      <c r="C282" t="s">
        <v>5320</v>
      </c>
      <c r="D282" t="s">
        <v>5321</v>
      </c>
      <c r="E282" t="s">
        <v>4882</v>
      </c>
      <c r="F282" t="s">
        <v>5322</v>
      </c>
      <c r="G282">
        <v>7477</v>
      </c>
      <c r="H282">
        <v>0</v>
      </c>
      <c r="I282">
        <v>3.49</v>
      </c>
      <c r="J282">
        <v>0</v>
      </c>
      <c r="K282">
        <v>1</v>
      </c>
      <c r="L282" t="s">
        <v>34</v>
      </c>
      <c r="M282" t="s">
        <v>4913</v>
      </c>
      <c r="N282" t="s">
        <v>6751</v>
      </c>
      <c r="O282" t="s">
        <v>52</v>
      </c>
      <c r="P282" t="s">
        <v>53</v>
      </c>
      <c r="Q282" t="s">
        <v>4914</v>
      </c>
      <c r="R282" t="s">
        <v>4887</v>
      </c>
      <c r="S282" t="s">
        <v>41</v>
      </c>
      <c r="T282" t="s">
        <v>4888</v>
      </c>
      <c r="U282" t="s">
        <v>44</v>
      </c>
      <c r="V282" t="s">
        <v>4906</v>
      </c>
      <c r="W282" t="s">
        <v>288</v>
      </c>
      <c r="X282" t="s">
        <v>43</v>
      </c>
      <c r="Y282" t="s">
        <v>4909</v>
      </c>
      <c r="Z282" t="s">
        <v>42</v>
      </c>
      <c r="AB282" t="str">
        <f>CONCATENATE(Table6[[#This Row],[Capacitance]],Table6[[#This Row],[Stock]])</f>
        <v>22ÂuF</v>
      </c>
    </row>
    <row r="283" spans="1:28">
      <c r="A283" t="s">
        <v>4972</v>
      </c>
      <c r="B283" t="s">
        <v>5127</v>
      </c>
      <c r="C283" t="s">
        <v>6496</v>
      </c>
      <c r="D283" t="s">
        <v>6497</v>
      </c>
      <c r="E283" t="s">
        <v>4882</v>
      </c>
      <c r="F283" t="s">
        <v>5247</v>
      </c>
      <c r="G283">
        <v>0</v>
      </c>
      <c r="H283">
        <v>0</v>
      </c>
      <c r="I283" t="s">
        <v>1067</v>
      </c>
      <c r="J283">
        <v>0</v>
      </c>
      <c r="K283">
        <v>1</v>
      </c>
      <c r="L283" t="s">
        <v>34</v>
      </c>
      <c r="M283" t="s">
        <v>4884</v>
      </c>
      <c r="N283" t="s">
        <v>108</v>
      </c>
      <c r="O283" t="s">
        <v>37</v>
      </c>
      <c r="P283" t="s">
        <v>730</v>
      </c>
      <c r="Q283" t="s">
        <v>5157</v>
      </c>
      <c r="R283" t="s">
        <v>4887</v>
      </c>
      <c r="S283" t="s">
        <v>41</v>
      </c>
      <c r="T283" t="s">
        <v>4888</v>
      </c>
      <c r="U283" t="s">
        <v>5132</v>
      </c>
      <c r="V283" t="s">
        <v>5133</v>
      </c>
      <c r="W283" t="s">
        <v>5259</v>
      </c>
      <c r="X283" t="s">
        <v>43</v>
      </c>
      <c r="Y283" t="s">
        <v>5260</v>
      </c>
      <c r="Z283" t="s">
        <v>42</v>
      </c>
      <c r="AB283" t="str">
        <f>CONCATENATE(Table6[[#This Row],[Capacitance]],Table6[[#This Row],[Stock]])</f>
        <v>22ÂµF</v>
      </c>
    </row>
    <row r="284" spans="1:28">
      <c r="A284" t="s">
        <v>4972</v>
      </c>
      <c r="B284" t="s">
        <v>5077</v>
      </c>
      <c r="C284" t="s">
        <v>5187</v>
      </c>
      <c r="D284" t="s">
        <v>5188</v>
      </c>
      <c r="E284" t="s">
        <v>4882</v>
      </c>
      <c r="F284" t="s">
        <v>5189</v>
      </c>
      <c r="G284">
        <v>9397</v>
      </c>
      <c r="H284">
        <v>0</v>
      </c>
      <c r="I284">
        <v>1.47</v>
      </c>
      <c r="J284">
        <v>0</v>
      </c>
      <c r="K284">
        <v>1</v>
      </c>
      <c r="L284" t="s">
        <v>34</v>
      </c>
      <c r="M284" t="s">
        <v>4884</v>
      </c>
      <c r="N284" t="s">
        <v>6751</v>
      </c>
      <c r="O284" t="s">
        <v>37</v>
      </c>
      <c r="P284" t="s">
        <v>83</v>
      </c>
      <c r="Q284" t="s">
        <v>5110</v>
      </c>
      <c r="R284" t="s">
        <v>4887</v>
      </c>
      <c r="S284" t="s">
        <v>41</v>
      </c>
      <c r="T284" t="s">
        <v>4888</v>
      </c>
      <c r="U284" t="s">
        <v>5081</v>
      </c>
      <c r="V284" t="s">
        <v>5082</v>
      </c>
      <c r="W284" t="s">
        <v>5083</v>
      </c>
      <c r="X284" t="s">
        <v>43</v>
      </c>
      <c r="Y284" t="s">
        <v>5084</v>
      </c>
      <c r="Z284" t="s">
        <v>42</v>
      </c>
      <c r="AB284" t="str">
        <f>CONCATENATE(Table6[[#This Row],[Capacitance]],Table6[[#This Row],[Stock]])</f>
        <v>22ÂuF</v>
      </c>
    </row>
    <row r="285" spans="1:28">
      <c r="A285" t="s">
        <v>4972</v>
      </c>
      <c r="B285" t="s">
        <v>5127</v>
      </c>
      <c r="C285" t="s">
        <v>5196</v>
      </c>
      <c r="D285" t="s">
        <v>5197</v>
      </c>
      <c r="E285" t="s">
        <v>4882</v>
      </c>
      <c r="F285" t="s">
        <v>5198</v>
      </c>
      <c r="G285">
        <v>11406</v>
      </c>
      <c r="H285">
        <v>0</v>
      </c>
      <c r="I285">
        <v>1.75</v>
      </c>
      <c r="J285">
        <v>0</v>
      </c>
      <c r="K285">
        <v>1</v>
      </c>
      <c r="L285" t="s">
        <v>34</v>
      </c>
      <c r="M285" t="s">
        <v>4884</v>
      </c>
      <c r="N285" t="s">
        <v>6751</v>
      </c>
      <c r="O285" t="s">
        <v>37</v>
      </c>
      <c r="P285" t="s">
        <v>83</v>
      </c>
      <c r="Q285" t="s">
        <v>5146</v>
      </c>
      <c r="R285" t="s">
        <v>4887</v>
      </c>
      <c r="S285" t="s">
        <v>41</v>
      </c>
      <c r="T285" t="s">
        <v>4888</v>
      </c>
      <c r="U285" t="s">
        <v>5132</v>
      </c>
      <c r="V285" t="s">
        <v>5133</v>
      </c>
      <c r="W285" t="s">
        <v>5134</v>
      </c>
      <c r="X285" t="s">
        <v>43</v>
      </c>
      <c r="Y285" t="s">
        <v>5135</v>
      </c>
      <c r="Z285" t="s">
        <v>42</v>
      </c>
      <c r="AB285" t="str">
        <f>CONCATENATE(Table6[[#This Row],[Capacitance]],Table6[[#This Row],[Stock]])</f>
        <v>22ÂuF</v>
      </c>
    </row>
    <row r="286" spans="1:28">
      <c r="A286" t="s">
        <v>4972</v>
      </c>
      <c r="B286" t="s">
        <v>4973</v>
      </c>
      <c r="C286" t="s">
        <v>5512</v>
      </c>
      <c r="D286" t="s">
        <v>5513</v>
      </c>
      <c r="E286" t="s">
        <v>4882</v>
      </c>
      <c r="F286" t="s">
        <v>5514</v>
      </c>
      <c r="G286">
        <v>9820</v>
      </c>
      <c r="H286">
        <v>0</v>
      </c>
      <c r="I286">
        <v>0.71</v>
      </c>
      <c r="J286">
        <v>0</v>
      </c>
      <c r="K286">
        <v>1</v>
      </c>
      <c r="L286" t="s">
        <v>34</v>
      </c>
      <c r="M286" t="s">
        <v>4884</v>
      </c>
      <c r="N286" t="s">
        <v>108</v>
      </c>
      <c r="O286" t="s">
        <v>52</v>
      </c>
      <c r="P286" t="s">
        <v>53</v>
      </c>
      <c r="Q286" t="s">
        <v>4977</v>
      </c>
      <c r="R286" t="s">
        <v>4887</v>
      </c>
      <c r="S286" t="s">
        <v>41</v>
      </c>
      <c r="T286" t="s">
        <v>4888</v>
      </c>
      <c r="U286" t="s">
        <v>4978</v>
      </c>
      <c r="V286" t="s">
        <v>4979</v>
      </c>
      <c r="W286" t="s">
        <v>4980</v>
      </c>
      <c r="X286" t="s">
        <v>43</v>
      </c>
      <c r="Y286" t="s">
        <v>4981</v>
      </c>
      <c r="Z286" t="s">
        <v>42</v>
      </c>
      <c r="AB286" t="str">
        <f>CONCATENATE(Table6[[#This Row],[Capacitance]],Table6[[#This Row],[Stock]])</f>
        <v>22ÂµF</v>
      </c>
    </row>
    <row r="287" spans="1:28">
      <c r="A287" t="s">
        <v>4878</v>
      </c>
      <c r="B287" t="s">
        <v>5127</v>
      </c>
      <c r="C287" t="s">
        <v>6408</v>
      </c>
      <c r="D287" t="s">
        <v>6409</v>
      </c>
      <c r="E287" t="s">
        <v>4882</v>
      </c>
      <c r="F287" t="s">
        <v>5198</v>
      </c>
      <c r="G287">
        <v>1000</v>
      </c>
      <c r="H287">
        <v>0</v>
      </c>
      <c r="I287">
        <v>2.46</v>
      </c>
      <c r="J287">
        <v>0</v>
      </c>
      <c r="K287">
        <v>1</v>
      </c>
      <c r="L287" t="s">
        <v>34</v>
      </c>
      <c r="M287" t="s">
        <v>4884</v>
      </c>
      <c r="N287" t="s">
        <v>6751</v>
      </c>
      <c r="O287" t="s">
        <v>37</v>
      </c>
      <c r="P287" t="s">
        <v>83</v>
      </c>
      <c r="Q287" t="s">
        <v>5131</v>
      </c>
      <c r="R287" t="s">
        <v>4887</v>
      </c>
      <c r="S287" t="s">
        <v>41</v>
      </c>
      <c r="T287" t="s">
        <v>4888</v>
      </c>
      <c r="U287" t="s">
        <v>5132</v>
      </c>
      <c r="V287" t="s">
        <v>5133</v>
      </c>
      <c r="W287" t="s">
        <v>5207</v>
      </c>
      <c r="X287" t="s">
        <v>43</v>
      </c>
      <c r="Y287" t="s">
        <v>5208</v>
      </c>
      <c r="Z287" t="s">
        <v>42</v>
      </c>
      <c r="AB287" t="str">
        <f>CONCATENATE(Table6[[#This Row],[Capacitance]],Table6[[#This Row],[Stock]])</f>
        <v>22ÂuF</v>
      </c>
    </row>
    <row r="288" spans="1:28">
      <c r="A288" t="s">
        <v>4972</v>
      </c>
      <c r="B288" t="s">
        <v>4989</v>
      </c>
      <c r="C288" t="s">
        <v>5537</v>
      </c>
      <c r="D288" t="s">
        <v>5538</v>
      </c>
      <c r="E288" t="s">
        <v>4882</v>
      </c>
      <c r="F288" t="s">
        <v>5539</v>
      </c>
      <c r="G288">
        <v>75652</v>
      </c>
      <c r="H288">
        <v>0</v>
      </c>
      <c r="I288">
        <v>0.77</v>
      </c>
      <c r="J288">
        <v>0</v>
      </c>
      <c r="K288">
        <v>1</v>
      </c>
      <c r="L288" t="s">
        <v>34</v>
      </c>
      <c r="M288" t="s">
        <v>4884</v>
      </c>
      <c r="N288" t="s">
        <v>6751</v>
      </c>
      <c r="O288" t="s">
        <v>52</v>
      </c>
      <c r="P288" t="s">
        <v>78</v>
      </c>
      <c r="Q288" t="s">
        <v>5022</v>
      </c>
      <c r="R288" t="s">
        <v>4887</v>
      </c>
      <c r="S288" t="s">
        <v>41</v>
      </c>
      <c r="T288" t="s">
        <v>4888</v>
      </c>
      <c r="U288" t="s">
        <v>4993</v>
      </c>
      <c r="V288" t="s">
        <v>4994</v>
      </c>
      <c r="W288" t="s">
        <v>4995</v>
      </c>
      <c r="X288" t="s">
        <v>43</v>
      </c>
      <c r="Y288" t="s">
        <v>4996</v>
      </c>
      <c r="Z288" t="s">
        <v>42</v>
      </c>
      <c r="AB288" t="str">
        <f>CONCATENATE(Table6[[#This Row],[Capacitance]],Table6[[#This Row],[Stock]])</f>
        <v>22ÂuF</v>
      </c>
    </row>
    <row r="289" spans="1:28">
      <c r="A289" t="s">
        <v>4972</v>
      </c>
      <c r="B289" t="s">
        <v>4989</v>
      </c>
      <c r="C289" t="s">
        <v>5089</v>
      </c>
      <c r="D289" t="s">
        <v>5090</v>
      </c>
      <c r="E289" t="s">
        <v>4882</v>
      </c>
      <c r="F289" t="s">
        <v>5091</v>
      </c>
      <c r="G289">
        <v>537590</v>
      </c>
      <c r="H289">
        <v>0</v>
      </c>
      <c r="I289">
        <v>0.88</v>
      </c>
      <c r="J289">
        <v>0</v>
      </c>
      <c r="K289">
        <v>1</v>
      </c>
      <c r="L289" t="s">
        <v>34</v>
      </c>
      <c r="M289" t="s">
        <v>4884</v>
      </c>
      <c r="N289" t="s">
        <v>6751</v>
      </c>
      <c r="O289" t="s">
        <v>37</v>
      </c>
      <c r="P289" t="s">
        <v>769</v>
      </c>
      <c r="Q289" t="s">
        <v>4905</v>
      </c>
      <c r="R289" t="s">
        <v>4887</v>
      </c>
      <c r="S289" t="s">
        <v>41</v>
      </c>
      <c r="T289" t="s">
        <v>4888</v>
      </c>
      <c r="U289" t="s">
        <v>4993</v>
      </c>
      <c r="V289" t="s">
        <v>4994</v>
      </c>
      <c r="W289" t="s">
        <v>4995</v>
      </c>
      <c r="X289" t="s">
        <v>43</v>
      </c>
      <c r="Y289" t="s">
        <v>4996</v>
      </c>
      <c r="Z289" t="s">
        <v>42</v>
      </c>
      <c r="AB289" t="str">
        <f>CONCATENATE(Table6[[#This Row],[Capacitance]],Table6[[#This Row],[Stock]])</f>
        <v>22ÂuF</v>
      </c>
    </row>
    <row r="290" spans="1:28">
      <c r="A290" t="s">
        <v>4972</v>
      </c>
      <c r="B290" t="s">
        <v>4989</v>
      </c>
      <c r="C290" t="s">
        <v>5555</v>
      </c>
      <c r="D290" t="s">
        <v>5556</v>
      </c>
      <c r="E290" t="s">
        <v>4882</v>
      </c>
      <c r="F290" t="s">
        <v>5557</v>
      </c>
      <c r="G290">
        <v>1616638</v>
      </c>
      <c r="H290">
        <v>0</v>
      </c>
      <c r="I290">
        <v>0.84</v>
      </c>
      <c r="J290">
        <v>0</v>
      </c>
      <c r="K290">
        <v>1</v>
      </c>
      <c r="L290" t="s">
        <v>34</v>
      </c>
      <c r="M290" t="s">
        <v>4884</v>
      </c>
      <c r="N290" t="s">
        <v>6751</v>
      </c>
      <c r="O290" t="s">
        <v>52</v>
      </c>
      <c r="P290" t="s">
        <v>64</v>
      </c>
      <c r="Q290" t="s">
        <v>5484</v>
      </c>
      <c r="R290" t="s">
        <v>4887</v>
      </c>
      <c r="S290" t="s">
        <v>41</v>
      </c>
      <c r="T290" t="s">
        <v>4888</v>
      </c>
      <c r="U290" t="s">
        <v>4993</v>
      </c>
      <c r="V290" t="s">
        <v>4994</v>
      </c>
      <c r="W290" t="s">
        <v>4995</v>
      </c>
      <c r="X290" t="s">
        <v>43</v>
      </c>
      <c r="Y290" t="s">
        <v>4996</v>
      </c>
      <c r="Z290" t="s">
        <v>42</v>
      </c>
      <c r="AB290" t="str">
        <f>CONCATENATE(Table6[[#This Row],[Capacitance]],Table6[[#This Row],[Stock]])</f>
        <v>22ÂuF</v>
      </c>
    </row>
    <row r="291" spans="1:28">
      <c r="A291" t="s">
        <v>4972</v>
      </c>
      <c r="B291" t="s">
        <v>5077</v>
      </c>
      <c r="C291" t="s">
        <v>5561</v>
      </c>
      <c r="D291" t="s">
        <v>5562</v>
      </c>
      <c r="E291" t="s">
        <v>4882</v>
      </c>
      <c r="F291" t="s">
        <v>5563</v>
      </c>
      <c r="G291">
        <v>4581</v>
      </c>
      <c r="H291">
        <v>0</v>
      </c>
      <c r="I291">
        <v>0.67</v>
      </c>
      <c r="J291">
        <v>0</v>
      </c>
      <c r="K291">
        <v>1</v>
      </c>
      <c r="L291" t="s">
        <v>34</v>
      </c>
      <c r="M291" t="s">
        <v>4884</v>
      </c>
      <c r="N291" t="s">
        <v>6751</v>
      </c>
      <c r="O291" t="s">
        <v>52</v>
      </c>
      <c r="P291" t="s">
        <v>78</v>
      </c>
      <c r="Q291" t="s">
        <v>5003</v>
      </c>
      <c r="R291" t="s">
        <v>4887</v>
      </c>
      <c r="S291" t="s">
        <v>41</v>
      </c>
      <c r="T291" t="s">
        <v>4888</v>
      </c>
      <c r="U291" t="s">
        <v>5081</v>
      </c>
      <c r="V291" t="s">
        <v>5082</v>
      </c>
      <c r="W291" t="s">
        <v>5083</v>
      </c>
      <c r="X291" t="s">
        <v>43</v>
      </c>
      <c r="Y291" t="s">
        <v>5084</v>
      </c>
      <c r="Z291" t="s">
        <v>42</v>
      </c>
      <c r="AB291" t="str">
        <f>CONCATENATE(Table6[[#This Row],[Capacitance]],Table6[[#This Row],[Stock]])</f>
        <v>22ÂuF</v>
      </c>
    </row>
    <row r="292" spans="1:28">
      <c r="A292" t="s">
        <v>4972</v>
      </c>
      <c r="B292" t="s">
        <v>4989</v>
      </c>
      <c r="C292" t="s">
        <v>5570</v>
      </c>
      <c r="D292" t="s">
        <v>5571</v>
      </c>
      <c r="E292" t="s">
        <v>4882</v>
      </c>
      <c r="F292" t="s">
        <v>5572</v>
      </c>
      <c r="G292">
        <v>8226</v>
      </c>
      <c r="H292">
        <v>0</v>
      </c>
      <c r="I292">
        <v>0.88</v>
      </c>
      <c r="J292">
        <v>0</v>
      </c>
      <c r="K292">
        <v>1</v>
      </c>
      <c r="L292" t="s">
        <v>34</v>
      </c>
      <c r="M292" t="s">
        <v>4884</v>
      </c>
      <c r="N292" t="s">
        <v>6751</v>
      </c>
      <c r="O292" t="s">
        <v>52</v>
      </c>
      <c r="P292" t="s">
        <v>769</v>
      </c>
      <c r="Q292" t="s">
        <v>4905</v>
      </c>
      <c r="R292" t="s">
        <v>4887</v>
      </c>
      <c r="S292" t="s">
        <v>41</v>
      </c>
      <c r="T292" t="s">
        <v>4888</v>
      </c>
      <c r="U292" t="s">
        <v>4993</v>
      </c>
      <c r="V292" t="s">
        <v>4994</v>
      </c>
      <c r="W292" t="s">
        <v>4995</v>
      </c>
      <c r="X292" t="s">
        <v>43</v>
      </c>
      <c r="Y292" t="s">
        <v>4996</v>
      </c>
      <c r="Z292" t="s">
        <v>42</v>
      </c>
      <c r="AB292" t="str">
        <f>CONCATENATE(Table6[[#This Row],[Capacitance]],Table6[[#This Row],[Stock]])</f>
        <v>22ÂuF</v>
      </c>
    </row>
    <row r="293" spans="1:28">
      <c r="A293" t="s">
        <v>4972</v>
      </c>
      <c r="B293" t="s">
        <v>5127</v>
      </c>
      <c r="C293" t="s">
        <v>5611</v>
      </c>
      <c r="D293" t="s">
        <v>5612</v>
      </c>
      <c r="E293" t="s">
        <v>4882</v>
      </c>
      <c r="F293" t="s">
        <v>5613</v>
      </c>
      <c r="G293">
        <v>1925</v>
      </c>
      <c r="H293">
        <v>0</v>
      </c>
      <c r="I293">
        <v>0.83</v>
      </c>
      <c r="J293">
        <v>0</v>
      </c>
      <c r="K293">
        <v>1</v>
      </c>
      <c r="L293" t="s">
        <v>34</v>
      </c>
      <c r="M293" t="s">
        <v>4884</v>
      </c>
      <c r="N293" t="s">
        <v>6751</v>
      </c>
      <c r="O293" t="s">
        <v>37</v>
      </c>
      <c r="P293" t="s">
        <v>769</v>
      </c>
      <c r="Q293" t="s">
        <v>5146</v>
      </c>
      <c r="R293" t="s">
        <v>4887</v>
      </c>
      <c r="S293" t="s">
        <v>41</v>
      </c>
      <c r="T293" t="s">
        <v>4888</v>
      </c>
      <c r="U293" t="s">
        <v>5132</v>
      </c>
      <c r="V293" t="s">
        <v>5133</v>
      </c>
      <c r="W293" t="s">
        <v>5134</v>
      </c>
      <c r="X293" t="s">
        <v>43</v>
      </c>
      <c r="Y293" t="s">
        <v>5135</v>
      </c>
      <c r="Z293" t="s">
        <v>42</v>
      </c>
      <c r="AB293" t="str">
        <f>CONCATENATE(Table6[[#This Row],[Capacitance]],Table6[[#This Row],[Stock]])</f>
        <v>22ÂuF</v>
      </c>
    </row>
    <row r="294" spans="1:28">
      <c r="A294" t="s">
        <v>4972</v>
      </c>
      <c r="B294" t="s">
        <v>5077</v>
      </c>
      <c r="C294" t="s">
        <v>5684</v>
      </c>
      <c r="D294" t="s">
        <v>5685</v>
      </c>
      <c r="E294" t="s">
        <v>4882</v>
      </c>
      <c r="F294" t="s">
        <v>5686</v>
      </c>
      <c r="G294">
        <v>40300</v>
      </c>
      <c r="H294">
        <v>0</v>
      </c>
      <c r="I294">
        <v>1.1299999999999999</v>
      </c>
      <c r="J294">
        <v>0</v>
      </c>
      <c r="K294">
        <v>1</v>
      </c>
      <c r="L294" t="s">
        <v>34</v>
      </c>
      <c r="M294" t="s">
        <v>4884</v>
      </c>
      <c r="N294" t="s">
        <v>6751</v>
      </c>
      <c r="O294" t="s">
        <v>37</v>
      </c>
      <c r="P294" t="s">
        <v>769</v>
      </c>
      <c r="Q294" t="s">
        <v>5099</v>
      </c>
      <c r="R294" t="s">
        <v>4887</v>
      </c>
      <c r="S294" t="s">
        <v>41</v>
      </c>
      <c r="T294" t="s">
        <v>4888</v>
      </c>
      <c r="U294" t="s">
        <v>5081</v>
      </c>
      <c r="V294" t="s">
        <v>5082</v>
      </c>
      <c r="W294" t="s">
        <v>5083</v>
      </c>
      <c r="X294" t="s">
        <v>43</v>
      </c>
      <c r="Y294" t="s">
        <v>5084</v>
      </c>
      <c r="Z294" t="s">
        <v>42</v>
      </c>
      <c r="AB294" t="str">
        <f>CONCATENATE(Table6[[#This Row],[Capacitance]],Table6[[#This Row],[Stock]])</f>
        <v>22ÂuF</v>
      </c>
    </row>
    <row r="295" spans="1:28">
      <c r="A295" t="s">
        <v>4972</v>
      </c>
      <c r="B295" t="s">
        <v>5127</v>
      </c>
      <c r="C295" t="s">
        <v>6325</v>
      </c>
      <c r="D295" t="s">
        <v>6326</v>
      </c>
      <c r="E295" t="s">
        <v>4882</v>
      </c>
      <c r="F295" t="s">
        <v>5613</v>
      </c>
      <c r="G295">
        <v>1693</v>
      </c>
      <c r="H295">
        <v>0</v>
      </c>
      <c r="I295">
        <v>0.8</v>
      </c>
      <c r="J295">
        <v>0</v>
      </c>
      <c r="K295">
        <v>1</v>
      </c>
      <c r="L295" t="s">
        <v>34</v>
      </c>
      <c r="M295" t="s">
        <v>4884</v>
      </c>
      <c r="N295" t="s">
        <v>6751</v>
      </c>
      <c r="O295" t="s">
        <v>37</v>
      </c>
      <c r="P295" t="s">
        <v>769</v>
      </c>
      <c r="Q295" t="s">
        <v>5146</v>
      </c>
      <c r="R295" t="s">
        <v>4887</v>
      </c>
      <c r="S295" t="s">
        <v>41</v>
      </c>
      <c r="T295" t="s">
        <v>4888</v>
      </c>
      <c r="U295" t="s">
        <v>5132</v>
      </c>
      <c r="V295" t="s">
        <v>5133</v>
      </c>
      <c r="W295" t="s">
        <v>5134</v>
      </c>
      <c r="X295" t="s">
        <v>43</v>
      </c>
      <c r="Y295" t="s">
        <v>5135</v>
      </c>
      <c r="Z295" t="s">
        <v>42</v>
      </c>
      <c r="AB295" t="str">
        <f>CONCATENATE(Table6[[#This Row],[Capacitance]],Table6[[#This Row],[Stock]])</f>
        <v>22ÂuF</v>
      </c>
    </row>
    <row r="296" spans="1:28">
      <c r="A296" t="s">
        <v>4972</v>
      </c>
      <c r="B296" t="s">
        <v>4989</v>
      </c>
      <c r="C296" t="s">
        <v>5019</v>
      </c>
      <c r="D296" t="s">
        <v>5020</v>
      </c>
      <c r="E296" t="s">
        <v>4882</v>
      </c>
      <c r="F296" t="s">
        <v>5021</v>
      </c>
      <c r="G296">
        <v>71803</v>
      </c>
      <c r="H296">
        <v>0</v>
      </c>
      <c r="I296">
        <v>0.56000000000000005</v>
      </c>
      <c r="J296">
        <v>0</v>
      </c>
      <c r="K296">
        <v>1</v>
      </c>
      <c r="L296" t="s">
        <v>34</v>
      </c>
      <c r="M296" t="s">
        <v>4884</v>
      </c>
      <c r="N296" t="s">
        <v>6751</v>
      </c>
      <c r="O296" t="s">
        <v>37</v>
      </c>
      <c r="P296" t="s">
        <v>78</v>
      </c>
      <c r="Q296" t="s">
        <v>5022</v>
      </c>
      <c r="R296" t="s">
        <v>4887</v>
      </c>
      <c r="S296" t="s">
        <v>41</v>
      </c>
      <c r="T296" t="s">
        <v>4888</v>
      </c>
      <c r="U296" t="s">
        <v>4993</v>
      </c>
      <c r="V296" t="s">
        <v>4994</v>
      </c>
      <c r="W296" t="s">
        <v>4995</v>
      </c>
      <c r="X296" t="s">
        <v>43</v>
      </c>
      <c r="Y296" t="s">
        <v>4996</v>
      </c>
      <c r="Z296" t="s">
        <v>42</v>
      </c>
      <c r="AB296" t="str">
        <f>CONCATENATE(Table6[[#This Row],[Capacitance]],Table6[[#This Row],[Stock]])</f>
        <v>22ÂuF</v>
      </c>
    </row>
    <row r="297" spans="1:28">
      <c r="A297" t="s">
        <v>4972</v>
      </c>
      <c r="B297" t="s">
        <v>5077</v>
      </c>
      <c r="C297" t="s">
        <v>5690</v>
      </c>
      <c r="D297" t="s">
        <v>5691</v>
      </c>
      <c r="E297" t="s">
        <v>4882</v>
      </c>
      <c r="F297" t="s">
        <v>5692</v>
      </c>
      <c r="G297">
        <v>6601</v>
      </c>
      <c r="H297">
        <v>0</v>
      </c>
      <c r="I297">
        <v>1.1299999999999999</v>
      </c>
      <c r="J297">
        <v>0</v>
      </c>
      <c r="K297">
        <v>1</v>
      </c>
      <c r="L297" t="s">
        <v>34</v>
      </c>
      <c r="M297" t="s">
        <v>4884</v>
      </c>
      <c r="N297" t="s">
        <v>6751</v>
      </c>
      <c r="O297" t="s">
        <v>52</v>
      </c>
      <c r="P297" t="s">
        <v>769</v>
      </c>
      <c r="Q297" t="s">
        <v>5099</v>
      </c>
      <c r="R297" t="s">
        <v>4887</v>
      </c>
      <c r="S297" t="s">
        <v>41</v>
      </c>
      <c r="T297" t="s">
        <v>4888</v>
      </c>
      <c r="U297" t="s">
        <v>5081</v>
      </c>
      <c r="V297" t="s">
        <v>5082</v>
      </c>
      <c r="W297" t="s">
        <v>5083</v>
      </c>
      <c r="X297" t="s">
        <v>43</v>
      </c>
      <c r="Y297" t="s">
        <v>5084</v>
      </c>
      <c r="Z297" t="s">
        <v>42</v>
      </c>
      <c r="AB297" t="str">
        <f>CONCATENATE(Table6[[#This Row],[Capacitance]],Table6[[#This Row],[Stock]])</f>
        <v>22ÂuF</v>
      </c>
    </row>
    <row r="298" spans="1:28">
      <c r="A298" t="s">
        <v>4972</v>
      </c>
      <c r="B298" t="s">
        <v>5127</v>
      </c>
      <c r="C298" t="s">
        <v>5729</v>
      </c>
      <c r="D298" t="s">
        <v>5730</v>
      </c>
      <c r="E298" t="s">
        <v>4882</v>
      </c>
      <c r="F298" t="s">
        <v>5731</v>
      </c>
      <c r="G298">
        <v>1645</v>
      </c>
      <c r="H298">
        <v>0</v>
      </c>
      <c r="I298">
        <v>1.57</v>
      </c>
      <c r="J298">
        <v>0</v>
      </c>
      <c r="K298">
        <v>1</v>
      </c>
      <c r="L298" t="s">
        <v>34</v>
      </c>
      <c r="M298" t="s">
        <v>4884</v>
      </c>
      <c r="N298" t="s">
        <v>108</v>
      </c>
      <c r="O298" t="s">
        <v>52</v>
      </c>
      <c r="P298" t="s">
        <v>78</v>
      </c>
      <c r="Q298" t="s">
        <v>5592</v>
      </c>
      <c r="R298" t="s">
        <v>4887</v>
      </c>
      <c r="S298" t="s">
        <v>41</v>
      </c>
      <c r="T298" t="s">
        <v>4888</v>
      </c>
      <c r="U298" t="s">
        <v>5132</v>
      </c>
      <c r="V298" t="s">
        <v>5133</v>
      </c>
      <c r="W298" t="s">
        <v>5134</v>
      </c>
      <c r="X298" t="s">
        <v>43</v>
      </c>
      <c r="Y298" t="s">
        <v>5135</v>
      </c>
      <c r="Z298" t="s">
        <v>42</v>
      </c>
      <c r="AB298" t="str">
        <f>CONCATENATE(Table6[[#This Row],[Capacitance]],Table6[[#This Row],[Stock]])</f>
        <v>22ÂµF</v>
      </c>
    </row>
    <row r="299" spans="1:28">
      <c r="A299" t="s">
        <v>4972</v>
      </c>
      <c r="B299" t="s">
        <v>5127</v>
      </c>
      <c r="C299" t="s">
        <v>5765</v>
      </c>
      <c r="D299" t="s">
        <v>5766</v>
      </c>
      <c r="E299" t="s">
        <v>4882</v>
      </c>
      <c r="F299" t="s">
        <v>5767</v>
      </c>
      <c r="G299">
        <v>12212</v>
      </c>
      <c r="H299">
        <v>0</v>
      </c>
      <c r="I299">
        <v>2.2999999999999998</v>
      </c>
      <c r="J299">
        <v>0</v>
      </c>
      <c r="K299">
        <v>1</v>
      </c>
      <c r="L299" t="s">
        <v>34</v>
      </c>
      <c r="M299" t="s">
        <v>4884</v>
      </c>
      <c r="N299" t="s">
        <v>6751</v>
      </c>
      <c r="O299" t="s">
        <v>52</v>
      </c>
      <c r="P299" t="s">
        <v>730</v>
      </c>
      <c r="Q299" t="s">
        <v>5146</v>
      </c>
      <c r="R299" t="s">
        <v>4887</v>
      </c>
      <c r="S299" t="s">
        <v>41</v>
      </c>
      <c r="T299" t="s">
        <v>4888</v>
      </c>
      <c r="U299" t="s">
        <v>5132</v>
      </c>
      <c r="V299" t="s">
        <v>5133</v>
      </c>
      <c r="W299" t="s">
        <v>5134</v>
      </c>
      <c r="X299" t="s">
        <v>43</v>
      </c>
      <c r="Y299" t="s">
        <v>5135</v>
      </c>
      <c r="Z299" t="s">
        <v>42</v>
      </c>
      <c r="AB299" t="str">
        <f>CONCATENATE(Table6[[#This Row],[Capacitance]],Table6[[#This Row],[Stock]])</f>
        <v>22ÂuF</v>
      </c>
    </row>
    <row r="300" spans="1:28">
      <c r="A300" t="s">
        <v>4972</v>
      </c>
      <c r="B300" t="s">
        <v>5077</v>
      </c>
      <c r="C300" t="s">
        <v>5078</v>
      </c>
      <c r="D300" t="s">
        <v>5079</v>
      </c>
      <c r="E300" t="s">
        <v>4882</v>
      </c>
      <c r="F300" t="s">
        <v>5080</v>
      </c>
      <c r="G300">
        <v>15303</v>
      </c>
      <c r="H300">
        <v>0</v>
      </c>
      <c r="I300">
        <v>0.67</v>
      </c>
      <c r="J300">
        <v>0</v>
      </c>
      <c r="K300">
        <v>1</v>
      </c>
      <c r="L300" t="s">
        <v>34</v>
      </c>
      <c r="M300" t="s">
        <v>4884</v>
      </c>
      <c r="N300" t="s">
        <v>6751</v>
      </c>
      <c r="O300" t="s">
        <v>37</v>
      </c>
      <c r="P300" t="s">
        <v>78</v>
      </c>
      <c r="Q300" t="s">
        <v>5003</v>
      </c>
      <c r="R300" t="s">
        <v>4887</v>
      </c>
      <c r="S300" t="s">
        <v>41</v>
      </c>
      <c r="T300" t="s">
        <v>4888</v>
      </c>
      <c r="U300" t="s">
        <v>5081</v>
      </c>
      <c r="V300" t="s">
        <v>5082</v>
      </c>
      <c r="W300" t="s">
        <v>5083</v>
      </c>
      <c r="X300" t="s">
        <v>43</v>
      </c>
      <c r="Y300" t="s">
        <v>5084</v>
      </c>
      <c r="Z300" t="s">
        <v>42</v>
      </c>
      <c r="AB300" t="str">
        <f>CONCATENATE(Table6[[#This Row],[Capacitance]],Table6[[#This Row],[Stock]])</f>
        <v>22ÂuF</v>
      </c>
    </row>
    <row r="301" spans="1:28">
      <c r="A301" t="s">
        <v>4878</v>
      </c>
      <c r="B301" t="s">
        <v>4879</v>
      </c>
      <c r="C301" t="s">
        <v>5958</v>
      </c>
      <c r="D301" t="s">
        <v>5959</v>
      </c>
      <c r="E301" t="s">
        <v>4882</v>
      </c>
      <c r="F301" t="s">
        <v>5960</v>
      </c>
      <c r="G301">
        <v>5516</v>
      </c>
      <c r="H301">
        <v>0</v>
      </c>
      <c r="I301">
        <v>0.99</v>
      </c>
      <c r="J301">
        <v>0</v>
      </c>
      <c r="K301">
        <v>1</v>
      </c>
      <c r="L301" t="s">
        <v>34</v>
      </c>
      <c r="M301" t="s">
        <v>4884</v>
      </c>
      <c r="N301" t="s">
        <v>108</v>
      </c>
      <c r="O301" t="s">
        <v>52</v>
      </c>
      <c r="P301" t="s">
        <v>590</v>
      </c>
      <c r="Q301" t="s">
        <v>5961</v>
      </c>
      <c r="R301" t="s">
        <v>4887</v>
      </c>
      <c r="S301" t="s">
        <v>41</v>
      </c>
      <c r="T301" t="s">
        <v>4888</v>
      </c>
      <c r="U301" t="s">
        <v>44</v>
      </c>
      <c r="V301" t="s">
        <v>4889</v>
      </c>
      <c r="W301" t="s">
        <v>4890</v>
      </c>
      <c r="X301" t="s">
        <v>43</v>
      </c>
      <c r="Y301" t="s">
        <v>4891</v>
      </c>
      <c r="Z301" t="s">
        <v>42</v>
      </c>
      <c r="AB301" t="str">
        <f>CONCATENATE(Table6[[#This Row],[Capacitance]],Table6[[#This Row],[Stock]])</f>
        <v>22ÂµF</v>
      </c>
    </row>
    <row r="302" spans="1:28">
      <c r="A302" t="s">
        <v>4972</v>
      </c>
      <c r="B302" t="s">
        <v>5077</v>
      </c>
      <c r="C302" t="s">
        <v>5993</v>
      </c>
      <c r="D302" t="s">
        <v>5994</v>
      </c>
      <c r="E302" t="s">
        <v>4882</v>
      </c>
      <c r="F302" t="s">
        <v>5995</v>
      </c>
      <c r="G302">
        <v>4730</v>
      </c>
      <c r="H302">
        <v>0</v>
      </c>
      <c r="I302">
        <v>0.99</v>
      </c>
      <c r="J302">
        <v>0</v>
      </c>
      <c r="K302">
        <v>1</v>
      </c>
      <c r="L302" t="s">
        <v>34</v>
      </c>
      <c r="M302" t="s">
        <v>4884</v>
      </c>
      <c r="N302" t="s">
        <v>108</v>
      </c>
      <c r="O302" t="s">
        <v>52</v>
      </c>
      <c r="P302" t="s">
        <v>64</v>
      </c>
      <c r="Q302" t="s">
        <v>4905</v>
      </c>
      <c r="R302" t="s">
        <v>4887</v>
      </c>
      <c r="S302" t="s">
        <v>41</v>
      </c>
      <c r="T302" t="s">
        <v>4888</v>
      </c>
      <c r="U302" t="s">
        <v>5081</v>
      </c>
      <c r="V302" t="s">
        <v>5082</v>
      </c>
      <c r="W302" t="s">
        <v>5083</v>
      </c>
      <c r="X302" t="s">
        <v>43</v>
      </c>
      <c r="Y302" t="s">
        <v>5084</v>
      </c>
      <c r="Z302" t="s">
        <v>42</v>
      </c>
      <c r="AB302" t="str">
        <f>CONCATENATE(Table6[[#This Row],[Capacitance]],Table6[[#This Row],[Stock]])</f>
        <v>22ÂµF</v>
      </c>
    </row>
    <row r="303" spans="1:28">
      <c r="A303" t="s">
        <v>4972</v>
      </c>
      <c r="B303" t="s">
        <v>5077</v>
      </c>
      <c r="C303" t="s">
        <v>6019</v>
      </c>
      <c r="D303" t="s">
        <v>6020</v>
      </c>
      <c r="E303" t="s">
        <v>4882</v>
      </c>
      <c r="F303" t="s">
        <v>6021</v>
      </c>
      <c r="G303">
        <v>9409</v>
      </c>
      <c r="H303">
        <v>0</v>
      </c>
      <c r="I303">
        <v>1.55</v>
      </c>
      <c r="J303">
        <v>0</v>
      </c>
      <c r="K303">
        <v>1</v>
      </c>
      <c r="L303" t="s">
        <v>34</v>
      </c>
      <c r="M303" t="s">
        <v>4884</v>
      </c>
      <c r="N303" t="s">
        <v>108</v>
      </c>
      <c r="O303" t="s">
        <v>52</v>
      </c>
      <c r="P303" t="s">
        <v>83</v>
      </c>
      <c r="Q303" t="s">
        <v>5110</v>
      </c>
      <c r="R303" t="s">
        <v>4887</v>
      </c>
      <c r="S303" t="s">
        <v>41</v>
      </c>
      <c r="T303" t="s">
        <v>4888</v>
      </c>
      <c r="U303" t="s">
        <v>5081</v>
      </c>
      <c r="V303" t="s">
        <v>5082</v>
      </c>
      <c r="W303" t="s">
        <v>5083</v>
      </c>
      <c r="X303" t="s">
        <v>43</v>
      </c>
      <c r="Y303" t="s">
        <v>5084</v>
      </c>
      <c r="Z303" t="s">
        <v>42</v>
      </c>
      <c r="AB303" t="str">
        <f>CONCATENATE(Table6[[#This Row],[Capacitance]],Table6[[#This Row],[Stock]])</f>
        <v>22ÂµF</v>
      </c>
    </row>
    <row r="304" spans="1:28">
      <c r="A304" t="s">
        <v>4972</v>
      </c>
      <c r="B304" t="s">
        <v>5127</v>
      </c>
      <c r="C304" t="s">
        <v>6025</v>
      </c>
      <c r="D304" t="s">
        <v>6026</v>
      </c>
      <c r="E304" t="s">
        <v>4882</v>
      </c>
      <c r="F304" t="s">
        <v>6027</v>
      </c>
      <c r="G304">
        <v>5330</v>
      </c>
      <c r="H304">
        <v>0</v>
      </c>
      <c r="I304">
        <v>1.64</v>
      </c>
      <c r="J304">
        <v>0</v>
      </c>
      <c r="K304">
        <v>1</v>
      </c>
      <c r="L304" t="s">
        <v>34</v>
      </c>
      <c r="M304" t="s">
        <v>4884</v>
      </c>
      <c r="N304" t="s">
        <v>108</v>
      </c>
      <c r="O304" t="s">
        <v>52</v>
      </c>
      <c r="P304" t="s">
        <v>769</v>
      </c>
      <c r="Q304" t="s">
        <v>5146</v>
      </c>
      <c r="R304" t="s">
        <v>4887</v>
      </c>
      <c r="S304" t="s">
        <v>41</v>
      </c>
      <c r="T304" t="s">
        <v>4888</v>
      </c>
      <c r="U304" t="s">
        <v>5132</v>
      </c>
      <c r="V304" t="s">
        <v>5133</v>
      </c>
      <c r="W304" t="s">
        <v>5134</v>
      </c>
      <c r="X304" t="s">
        <v>43</v>
      </c>
      <c r="Y304" t="s">
        <v>5135</v>
      </c>
      <c r="Z304" t="s">
        <v>42</v>
      </c>
      <c r="AB304" t="str">
        <f>CONCATENATE(Table6[[#This Row],[Capacitance]],Table6[[#This Row],[Stock]])</f>
        <v>22ÂµF</v>
      </c>
    </row>
    <row r="305" spans="1:28">
      <c r="A305" t="s">
        <v>4972</v>
      </c>
      <c r="B305" t="s">
        <v>5127</v>
      </c>
      <c r="C305" t="s">
        <v>6080</v>
      </c>
      <c r="D305" t="s">
        <v>6081</v>
      </c>
      <c r="E305" t="s">
        <v>4882</v>
      </c>
      <c r="F305" t="s">
        <v>5767</v>
      </c>
      <c r="G305">
        <v>1484</v>
      </c>
      <c r="H305">
        <v>0</v>
      </c>
      <c r="I305">
        <v>3.49</v>
      </c>
      <c r="J305">
        <v>0</v>
      </c>
      <c r="K305">
        <v>1</v>
      </c>
      <c r="L305" t="s">
        <v>34</v>
      </c>
      <c r="M305" t="s">
        <v>4884</v>
      </c>
      <c r="N305" t="s">
        <v>6751</v>
      </c>
      <c r="O305" t="s">
        <v>52</v>
      </c>
      <c r="P305" t="s">
        <v>730</v>
      </c>
      <c r="Q305" t="s">
        <v>5157</v>
      </c>
      <c r="R305" t="s">
        <v>4887</v>
      </c>
      <c r="S305" t="s">
        <v>41</v>
      </c>
      <c r="T305" t="s">
        <v>4888</v>
      </c>
      <c r="U305" t="s">
        <v>5132</v>
      </c>
      <c r="V305" t="s">
        <v>5133</v>
      </c>
      <c r="W305" t="s">
        <v>5259</v>
      </c>
      <c r="X305" t="s">
        <v>43</v>
      </c>
      <c r="Y305" t="s">
        <v>5260</v>
      </c>
      <c r="Z305" t="s">
        <v>42</v>
      </c>
      <c r="AB305" t="str">
        <f>CONCATENATE(Table6[[#This Row],[Capacitance]],Table6[[#This Row],[Stock]])</f>
        <v>22ÂuF</v>
      </c>
    </row>
    <row r="306" spans="1:28">
      <c r="A306" t="s">
        <v>4878</v>
      </c>
      <c r="B306" t="s">
        <v>5341</v>
      </c>
      <c r="C306" t="s">
        <v>6148</v>
      </c>
      <c r="D306" t="s">
        <v>6149</v>
      </c>
      <c r="E306" t="s">
        <v>4882</v>
      </c>
      <c r="F306" t="s">
        <v>6150</v>
      </c>
      <c r="G306">
        <v>8320</v>
      </c>
      <c r="H306">
        <v>0</v>
      </c>
      <c r="I306">
        <v>1.37</v>
      </c>
      <c r="J306">
        <v>0</v>
      </c>
      <c r="K306">
        <v>1</v>
      </c>
      <c r="L306" t="s">
        <v>34</v>
      </c>
      <c r="M306" t="s">
        <v>4884</v>
      </c>
      <c r="N306" t="s">
        <v>6751</v>
      </c>
      <c r="O306" t="s">
        <v>52</v>
      </c>
      <c r="P306" t="s">
        <v>53</v>
      </c>
      <c r="Q306" t="s">
        <v>4908</v>
      </c>
      <c r="R306" t="s">
        <v>4887</v>
      </c>
      <c r="S306" t="s">
        <v>41</v>
      </c>
      <c r="T306" t="s">
        <v>4888</v>
      </c>
      <c r="U306" t="s">
        <v>4993</v>
      </c>
      <c r="V306" t="s">
        <v>4994</v>
      </c>
      <c r="W306" t="s">
        <v>4890</v>
      </c>
      <c r="X306" t="s">
        <v>43</v>
      </c>
      <c r="Y306" t="s">
        <v>5345</v>
      </c>
      <c r="Z306" t="s">
        <v>42</v>
      </c>
      <c r="AB306" t="str">
        <f>CONCATENATE(Table6[[#This Row],[Capacitance]],Table6[[#This Row],[Stock]])</f>
        <v>22ÂuF</v>
      </c>
    </row>
    <row r="307" spans="1:28">
      <c r="A307" t="s">
        <v>4972</v>
      </c>
      <c r="B307" t="s">
        <v>4989</v>
      </c>
      <c r="C307" t="s">
        <v>6156</v>
      </c>
      <c r="D307" t="s">
        <v>6157</v>
      </c>
      <c r="E307" t="s">
        <v>4882</v>
      </c>
      <c r="F307" t="s">
        <v>6150</v>
      </c>
      <c r="G307">
        <v>1995</v>
      </c>
      <c r="H307">
        <v>0</v>
      </c>
      <c r="I307">
        <v>0.75</v>
      </c>
      <c r="J307">
        <v>0</v>
      </c>
      <c r="K307">
        <v>1</v>
      </c>
      <c r="L307" t="s">
        <v>34</v>
      </c>
      <c r="M307" t="s">
        <v>4884</v>
      </c>
      <c r="N307" t="s">
        <v>6751</v>
      </c>
      <c r="O307" t="s">
        <v>52</v>
      </c>
      <c r="P307" t="s">
        <v>53</v>
      </c>
      <c r="Q307" t="s">
        <v>43</v>
      </c>
      <c r="R307" t="s">
        <v>4887</v>
      </c>
      <c r="S307" t="s">
        <v>41</v>
      </c>
      <c r="T307" t="s">
        <v>4888</v>
      </c>
      <c r="U307" t="s">
        <v>4993</v>
      </c>
      <c r="V307" t="s">
        <v>4994</v>
      </c>
      <c r="W307" t="s">
        <v>4995</v>
      </c>
      <c r="X307" t="s">
        <v>43</v>
      </c>
      <c r="Y307" t="s">
        <v>4996</v>
      </c>
      <c r="Z307" t="s">
        <v>42</v>
      </c>
      <c r="AB307" t="str">
        <f>CONCATENATE(Table6[[#This Row],[Capacitance]],Table6[[#This Row],[Stock]])</f>
        <v>22ÂuF</v>
      </c>
    </row>
    <row r="308" spans="1:28">
      <c r="A308" t="s">
        <v>4910</v>
      </c>
      <c r="B308" t="s">
        <v>4903</v>
      </c>
      <c r="C308" t="s">
        <v>6219</v>
      </c>
      <c r="D308" t="s">
        <v>6220</v>
      </c>
      <c r="E308" t="s">
        <v>4882</v>
      </c>
      <c r="F308" t="s">
        <v>5322</v>
      </c>
      <c r="G308">
        <v>1238</v>
      </c>
      <c r="H308">
        <v>0</v>
      </c>
      <c r="I308">
        <v>3.49</v>
      </c>
      <c r="J308">
        <v>0</v>
      </c>
      <c r="K308">
        <v>1</v>
      </c>
      <c r="L308" t="s">
        <v>34</v>
      </c>
      <c r="M308" t="s">
        <v>4913</v>
      </c>
      <c r="N308" t="s">
        <v>6751</v>
      </c>
      <c r="O308" t="s">
        <v>52</v>
      </c>
      <c r="P308" t="s">
        <v>53</v>
      </c>
      <c r="Q308" t="s">
        <v>4914</v>
      </c>
      <c r="R308" t="s">
        <v>4887</v>
      </c>
      <c r="S308" t="s">
        <v>41</v>
      </c>
      <c r="T308" t="s">
        <v>4888</v>
      </c>
      <c r="U308" t="s">
        <v>44</v>
      </c>
      <c r="V308" t="s">
        <v>4906</v>
      </c>
      <c r="W308" t="s">
        <v>4907</v>
      </c>
      <c r="X308" t="s">
        <v>43</v>
      </c>
      <c r="Y308" t="s">
        <v>4891</v>
      </c>
      <c r="Z308" t="s">
        <v>42</v>
      </c>
      <c r="AB308" t="str">
        <f>CONCATENATE(Table6[[#This Row],[Capacitance]],Table6[[#This Row],[Stock]])</f>
        <v>22ÂuF</v>
      </c>
    </row>
    <row r="309" spans="1:28">
      <c r="A309" t="s">
        <v>4972</v>
      </c>
      <c r="B309" t="s">
        <v>5127</v>
      </c>
      <c r="C309" t="s">
        <v>6263</v>
      </c>
      <c r="D309" t="s">
        <v>6264</v>
      </c>
      <c r="E309" t="s">
        <v>4882</v>
      </c>
      <c r="F309" t="s">
        <v>5731</v>
      </c>
      <c r="G309">
        <v>5000</v>
      </c>
      <c r="H309">
        <v>0</v>
      </c>
      <c r="I309">
        <v>1.57</v>
      </c>
      <c r="J309">
        <v>0</v>
      </c>
      <c r="K309">
        <v>1</v>
      </c>
      <c r="L309" t="s">
        <v>34</v>
      </c>
      <c r="M309" t="s">
        <v>4884</v>
      </c>
      <c r="N309" t="s">
        <v>108</v>
      </c>
      <c r="O309" t="s">
        <v>52</v>
      </c>
      <c r="P309" t="s">
        <v>78</v>
      </c>
      <c r="Q309" t="s">
        <v>5592</v>
      </c>
      <c r="R309" t="s">
        <v>4887</v>
      </c>
      <c r="S309" t="s">
        <v>41</v>
      </c>
      <c r="T309" t="s">
        <v>4888</v>
      </c>
      <c r="U309" t="s">
        <v>5132</v>
      </c>
      <c r="V309" t="s">
        <v>5133</v>
      </c>
      <c r="W309" t="s">
        <v>5134</v>
      </c>
      <c r="X309" t="s">
        <v>43</v>
      </c>
      <c r="Y309" t="s">
        <v>5135</v>
      </c>
      <c r="Z309" t="s">
        <v>42</v>
      </c>
      <c r="AB309" t="str">
        <f>CONCATENATE(Table6[[#This Row],[Capacitance]],Table6[[#This Row],[Stock]])</f>
        <v>22ÂµF</v>
      </c>
    </row>
    <row r="310" spans="1:28">
      <c r="A310" t="s">
        <v>4878</v>
      </c>
      <c r="B310" t="s">
        <v>4926</v>
      </c>
      <c r="C310" t="s">
        <v>6280</v>
      </c>
      <c r="D310" t="s">
        <v>6281</v>
      </c>
      <c r="E310" t="s">
        <v>4882</v>
      </c>
      <c r="F310" t="s">
        <v>5322</v>
      </c>
      <c r="G310">
        <v>2369</v>
      </c>
      <c r="H310">
        <v>0</v>
      </c>
      <c r="I310">
        <v>0.8</v>
      </c>
      <c r="J310">
        <v>0</v>
      </c>
      <c r="K310">
        <v>1</v>
      </c>
      <c r="L310" t="s">
        <v>34</v>
      </c>
      <c r="M310" t="s">
        <v>4884</v>
      </c>
      <c r="N310" t="s">
        <v>6751</v>
      </c>
      <c r="O310" t="s">
        <v>52</v>
      </c>
      <c r="P310" t="s">
        <v>53</v>
      </c>
      <c r="Q310" t="s">
        <v>5961</v>
      </c>
      <c r="R310" t="s">
        <v>4887</v>
      </c>
      <c r="S310" t="s">
        <v>41</v>
      </c>
      <c r="T310" t="s">
        <v>4888</v>
      </c>
      <c r="U310" t="s">
        <v>44</v>
      </c>
      <c r="V310" t="s">
        <v>4931</v>
      </c>
      <c r="W310" t="s">
        <v>4907</v>
      </c>
      <c r="X310" t="s">
        <v>43</v>
      </c>
      <c r="Y310" t="s">
        <v>4932</v>
      </c>
      <c r="Z310" t="s">
        <v>42</v>
      </c>
      <c r="AB310" t="str">
        <f>CONCATENATE(Table6[[#This Row],[Capacitance]],Table6[[#This Row],[Stock]])</f>
        <v>22ÂuF</v>
      </c>
    </row>
    <row r="311" spans="1:28">
      <c r="A311" t="s">
        <v>4972</v>
      </c>
      <c r="B311" t="s">
        <v>5077</v>
      </c>
      <c r="C311" t="s">
        <v>6292</v>
      </c>
      <c r="D311" t="s">
        <v>6293</v>
      </c>
      <c r="E311" t="s">
        <v>4882</v>
      </c>
      <c r="F311" t="s">
        <v>5995</v>
      </c>
      <c r="G311">
        <v>2995</v>
      </c>
      <c r="H311">
        <v>0</v>
      </c>
      <c r="I311">
        <v>0.99</v>
      </c>
      <c r="J311">
        <v>0</v>
      </c>
      <c r="K311">
        <v>1</v>
      </c>
      <c r="L311" t="s">
        <v>34</v>
      </c>
      <c r="M311" t="s">
        <v>4884</v>
      </c>
      <c r="N311" t="s">
        <v>108</v>
      </c>
      <c r="O311" t="s">
        <v>52</v>
      </c>
      <c r="P311" t="s">
        <v>64</v>
      </c>
      <c r="Q311" t="s">
        <v>43</v>
      </c>
      <c r="R311" t="s">
        <v>4887</v>
      </c>
      <c r="S311" t="s">
        <v>41</v>
      </c>
      <c r="T311" t="s">
        <v>4888</v>
      </c>
      <c r="U311" t="s">
        <v>5081</v>
      </c>
      <c r="V311" t="s">
        <v>5082</v>
      </c>
      <c r="W311" t="s">
        <v>6289</v>
      </c>
      <c r="X311" t="s">
        <v>43</v>
      </c>
      <c r="Y311" t="s">
        <v>5084</v>
      </c>
      <c r="Z311" t="s">
        <v>42</v>
      </c>
      <c r="AB311" t="str">
        <f>CONCATENATE(Table6[[#This Row],[Capacitance]],Table6[[#This Row],[Stock]])</f>
        <v>22ÂµF</v>
      </c>
    </row>
    <row r="312" spans="1:28">
      <c r="A312" t="s">
        <v>4972</v>
      </c>
      <c r="B312" t="s">
        <v>5127</v>
      </c>
      <c r="C312" t="s">
        <v>5589</v>
      </c>
      <c r="D312" t="s">
        <v>5590</v>
      </c>
      <c r="E312" t="s">
        <v>4882</v>
      </c>
      <c r="F312" t="s">
        <v>5591</v>
      </c>
      <c r="G312">
        <v>3069</v>
      </c>
      <c r="H312">
        <v>0</v>
      </c>
      <c r="I312">
        <v>0.74</v>
      </c>
      <c r="J312">
        <v>0</v>
      </c>
      <c r="K312">
        <v>1</v>
      </c>
      <c r="L312" t="s">
        <v>34</v>
      </c>
      <c r="M312" t="s">
        <v>4884</v>
      </c>
      <c r="N312" t="s">
        <v>6751</v>
      </c>
      <c r="O312" t="s">
        <v>37</v>
      </c>
      <c r="P312" t="s">
        <v>78</v>
      </c>
      <c r="Q312" t="s">
        <v>5592</v>
      </c>
      <c r="R312" t="s">
        <v>4887</v>
      </c>
      <c r="S312" t="s">
        <v>41</v>
      </c>
      <c r="T312" t="s">
        <v>4888</v>
      </c>
      <c r="U312" t="s">
        <v>5132</v>
      </c>
      <c r="V312" t="s">
        <v>5133</v>
      </c>
      <c r="W312" t="s">
        <v>5134</v>
      </c>
      <c r="X312" t="s">
        <v>43</v>
      </c>
      <c r="Y312" t="s">
        <v>5135</v>
      </c>
      <c r="Z312" t="s">
        <v>42</v>
      </c>
      <c r="AB312" t="str">
        <f>CONCATENATE(Table6[[#This Row],[Capacitance]],Table6[[#This Row],[Stock]])</f>
        <v>22ÂuF</v>
      </c>
    </row>
    <row r="313" spans="1:28">
      <c r="A313" t="s">
        <v>4972</v>
      </c>
      <c r="B313" t="s">
        <v>5077</v>
      </c>
      <c r="C313" t="s">
        <v>6297</v>
      </c>
      <c r="D313" t="s">
        <v>6298</v>
      </c>
      <c r="E313" t="s">
        <v>4882</v>
      </c>
      <c r="F313" t="s">
        <v>5080</v>
      </c>
      <c r="G313">
        <v>2750</v>
      </c>
      <c r="H313">
        <v>0</v>
      </c>
      <c r="I313">
        <v>1.02</v>
      </c>
      <c r="J313">
        <v>0</v>
      </c>
      <c r="K313">
        <v>1</v>
      </c>
      <c r="L313" t="s">
        <v>34</v>
      </c>
      <c r="M313" t="s">
        <v>4884</v>
      </c>
      <c r="N313" t="s">
        <v>6751</v>
      </c>
      <c r="O313" t="s">
        <v>37</v>
      </c>
      <c r="P313" t="s">
        <v>78</v>
      </c>
      <c r="Q313" t="s">
        <v>5003</v>
      </c>
      <c r="R313" t="s">
        <v>4887</v>
      </c>
      <c r="S313" t="s">
        <v>41</v>
      </c>
      <c r="T313" t="s">
        <v>4888</v>
      </c>
      <c r="U313" t="s">
        <v>5081</v>
      </c>
      <c r="V313" t="s">
        <v>5082</v>
      </c>
      <c r="W313" t="s">
        <v>6289</v>
      </c>
      <c r="X313" t="s">
        <v>43</v>
      </c>
      <c r="Y313" t="s">
        <v>5084</v>
      </c>
      <c r="Z313" t="s">
        <v>42</v>
      </c>
      <c r="AB313" t="str">
        <f>CONCATENATE(Table6[[#This Row],[Capacitance]],Table6[[#This Row],[Stock]])</f>
        <v>22ÂuF</v>
      </c>
    </row>
    <row r="314" spans="1:28">
      <c r="A314" t="s">
        <v>4878</v>
      </c>
      <c r="B314" t="s">
        <v>5127</v>
      </c>
      <c r="C314" t="s">
        <v>6329</v>
      </c>
      <c r="D314" t="s">
        <v>6330</v>
      </c>
      <c r="E314" t="s">
        <v>4882</v>
      </c>
      <c r="F314" t="s">
        <v>5201</v>
      </c>
      <c r="G314">
        <v>1990</v>
      </c>
      <c r="H314">
        <v>0</v>
      </c>
      <c r="I314">
        <v>2.41</v>
      </c>
      <c r="J314">
        <v>0</v>
      </c>
      <c r="K314">
        <v>1</v>
      </c>
      <c r="L314" t="s">
        <v>34</v>
      </c>
      <c r="M314" t="s">
        <v>4884</v>
      </c>
      <c r="N314" t="s">
        <v>108</v>
      </c>
      <c r="O314" t="s">
        <v>52</v>
      </c>
      <c r="P314" t="s">
        <v>83</v>
      </c>
      <c r="Q314" t="s">
        <v>5146</v>
      </c>
      <c r="R314" t="s">
        <v>4887</v>
      </c>
      <c r="S314" t="s">
        <v>41</v>
      </c>
      <c r="T314" t="s">
        <v>4888</v>
      </c>
      <c r="U314" t="s">
        <v>5132</v>
      </c>
      <c r="V314" t="s">
        <v>5133</v>
      </c>
      <c r="W314" t="s">
        <v>5207</v>
      </c>
      <c r="X314" t="s">
        <v>43</v>
      </c>
      <c r="Y314" t="s">
        <v>5208</v>
      </c>
      <c r="Z314" t="s">
        <v>42</v>
      </c>
      <c r="AB314" t="str">
        <f>CONCATENATE(Table6[[#This Row],[Capacitance]],Table6[[#This Row],[Stock]])</f>
        <v>22ÂµF</v>
      </c>
    </row>
    <row r="315" spans="1:28">
      <c r="A315" t="s">
        <v>4972</v>
      </c>
      <c r="B315" t="s">
        <v>4973</v>
      </c>
      <c r="C315" t="s">
        <v>4982</v>
      </c>
      <c r="D315" t="s">
        <v>4983</v>
      </c>
      <c r="E315" t="s">
        <v>4882</v>
      </c>
      <c r="F315" t="s">
        <v>4984</v>
      </c>
      <c r="G315">
        <v>56083</v>
      </c>
      <c r="H315">
        <v>0</v>
      </c>
      <c r="I315">
        <v>0.35</v>
      </c>
      <c r="J315">
        <v>0</v>
      </c>
      <c r="K315">
        <v>1</v>
      </c>
      <c r="L315" t="s">
        <v>34</v>
      </c>
      <c r="M315" t="s">
        <v>4884</v>
      </c>
      <c r="N315" t="s">
        <v>6751</v>
      </c>
      <c r="O315" t="s">
        <v>37</v>
      </c>
      <c r="P315" t="s">
        <v>64</v>
      </c>
      <c r="Q315" t="s">
        <v>4977</v>
      </c>
      <c r="R315" t="s">
        <v>4887</v>
      </c>
      <c r="S315" t="s">
        <v>41</v>
      </c>
      <c r="T315" t="s">
        <v>4888</v>
      </c>
      <c r="U315" t="s">
        <v>4978</v>
      </c>
      <c r="V315" t="s">
        <v>4979</v>
      </c>
      <c r="W315" t="s">
        <v>4980</v>
      </c>
      <c r="X315" t="s">
        <v>43</v>
      </c>
      <c r="Y315" t="s">
        <v>4981</v>
      </c>
      <c r="Z315" t="s">
        <v>42</v>
      </c>
      <c r="AB315" t="str">
        <f>CONCATENATE(Table6[[#This Row],[Capacitance]],Table6[[#This Row],[Stock]])</f>
        <v>22ÂuF</v>
      </c>
    </row>
    <row r="316" spans="1:28">
      <c r="A316" t="s">
        <v>4972</v>
      </c>
      <c r="B316" t="s">
        <v>4989</v>
      </c>
      <c r="C316" t="s">
        <v>5540</v>
      </c>
      <c r="D316" t="s">
        <v>5541</v>
      </c>
      <c r="E316" t="s">
        <v>4882</v>
      </c>
      <c r="F316" t="s">
        <v>5542</v>
      </c>
      <c r="G316">
        <v>61875</v>
      </c>
      <c r="H316">
        <v>0</v>
      </c>
      <c r="I316">
        <v>0.77</v>
      </c>
      <c r="J316">
        <v>0</v>
      </c>
      <c r="K316">
        <v>1</v>
      </c>
      <c r="L316" t="s">
        <v>34</v>
      </c>
      <c r="M316" t="s">
        <v>4884</v>
      </c>
      <c r="N316" t="s">
        <v>6751</v>
      </c>
      <c r="O316" t="s">
        <v>37</v>
      </c>
      <c r="P316" t="s">
        <v>64</v>
      </c>
      <c r="Q316" t="s">
        <v>5484</v>
      </c>
      <c r="R316" t="s">
        <v>4887</v>
      </c>
      <c r="S316" t="s">
        <v>41</v>
      </c>
      <c r="T316" t="s">
        <v>4888</v>
      </c>
      <c r="U316" t="s">
        <v>4993</v>
      </c>
      <c r="V316" t="s">
        <v>4994</v>
      </c>
      <c r="W316" t="s">
        <v>4995</v>
      </c>
      <c r="X316" t="s">
        <v>43</v>
      </c>
      <c r="Y316" t="s">
        <v>4996</v>
      </c>
      <c r="Z316" t="s">
        <v>42</v>
      </c>
      <c r="AB316" t="str">
        <f>CONCATENATE(Table6[[#This Row],[Capacitance]],Table6[[#This Row],[Stock]])</f>
        <v>22ÂuF</v>
      </c>
    </row>
    <row r="317" spans="1:28">
      <c r="A317" t="s">
        <v>4910</v>
      </c>
      <c r="B317" t="s">
        <v>4903</v>
      </c>
      <c r="C317" t="s">
        <v>6489</v>
      </c>
      <c r="D317" t="s">
        <v>6490</v>
      </c>
      <c r="E317" t="s">
        <v>4882</v>
      </c>
      <c r="F317" t="s">
        <v>5960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34</v>
      </c>
      <c r="M317" t="s">
        <v>4913</v>
      </c>
      <c r="N317" t="s">
        <v>108</v>
      </c>
      <c r="O317" t="s">
        <v>52</v>
      </c>
      <c r="P317" t="s">
        <v>590</v>
      </c>
      <c r="Q317" t="s">
        <v>4914</v>
      </c>
      <c r="R317" t="s">
        <v>4887</v>
      </c>
      <c r="S317" t="s">
        <v>41</v>
      </c>
      <c r="T317" t="s">
        <v>4888</v>
      </c>
      <c r="U317" t="s">
        <v>44</v>
      </c>
      <c r="V317" t="s">
        <v>4906</v>
      </c>
      <c r="W317" t="s">
        <v>4907</v>
      </c>
      <c r="X317" t="s">
        <v>43</v>
      </c>
      <c r="Y317" t="s">
        <v>4891</v>
      </c>
      <c r="Z317" t="s">
        <v>42</v>
      </c>
      <c r="AB317" t="str">
        <f>CONCATENATE(Table6[[#This Row],[Capacitance]],Table6[[#This Row],[Stock]])</f>
        <v>22ÂµF</v>
      </c>
    </row>
    <row r="318" spans="1:28">
      <c r="A318" t="s">
        <v>4972</v>
      </c>
      <c r="B318" t="s">
        <v>5077</v>
      </c>
      <c r="C318" t="s">
        <v>5583</v>
      </c>
      <c r="D318" t="s">
        <v>5584</v>
      </c>
      <c r="E318" t="s">
        <v>4882</v>
      </c>
      <c r="F318" t="s">
        <v>5585</v>
      </c>
      <c r="G318">
        <v>7975</v>
      </c>
      <c r="H318">
        <v>0</v>
      </c>
      <c r="I318">
        <v>0.74</v>
      </c>
      <c r="J318">
        <v>0</v>
      </c>
      <c r="K318">
        <v>1</v>
      </c>
      <c r="L318" t="s">
        <v>34</v>
      </c>
      <c r="M318" t="s">
        <v>4884</v>
      </c>
      <c r="N318" t="s">
        <v>6751</v>
      </c>
      <c r="O318" t="s">
        <v>37</v>
      </c>
      <c r="P318" t="s">
        <v>64</v>
      </c>
      <c r="Q318" t="s">
        <v>4905</v>
      </c>
      <c r="R318" t="s">
        <v>4887</v>
      </c>
      <c r="S318" t="s">
        <v>41</v>
      </c>
      <c r="T318" t="s">
        <v>4888</v>
      </c>
      <c r="U318" t="s">
        <v>5081</v>
      </c>
      <c r="V318" t="s">
        <v>5082</v>
      </c>
      <c r="W318" t="s">
        <v>5083</v>
      </c>
      <c r="X318" t="s">
        <v>43</v>
      </c>
      <c r="Y318" t="s">
        <v>5084</v>
      </c>
      <c r="Z318" t="s">
        <v>42</v>
      </c>
      <c r="AB318" t="str">
        <f>CONCATENATE(Table6[[#This Row],[Capacitance]],Table6[[#This Row],[Stock]])</f>
        <v>22ÂuF</v>
      </c>
    </row>
    <row r="319" spans="1:28">
      <c r="A319" t="s">
        <v>4972</v>
      </c>
      <c r="B319" t="s">
        <v>4973</v>
      </c>
      <c r="C319" t="s">
        <v>5395</v>
      </c>
      <c r="D319" t="s">
        <v>5396</v>
      </c>
      <c r="E319" t="s">
        <v>4882</v>
      </c>
      <c r="F319" t="s">
        <v>5397</v>
      </c>
      <c r="G319">
        <v>46185</v>
      </c>
      <c r="H319">
        <v>0</v>
      </c>
      <c r="I319">
        <v>0.35</v>
      </c>
      <c r="J319">
        <v>0</v>
      </c>
      <c r="K319">
        <v>1</v>
      </c>
      <c r="L319" t="s">
        <v>34</v>
      </c>
      <c r="M319" t="s">
        <v>4884</v>
      </c>
      <c r="N319" t="s">
        <v>6772</v>
      </c>
      <c r="O319" t="s">
        <v>37</v>
      </c>
      <c r="P319" t="s">
        <v>78</v>
      </c>
      <c r="Q319" t="s">
        <v>4914</v>
      </c>
      <c r="R319" t="s">
        <v>4887</v>
      </c>
      <c r="S319" t="s">
        <v>41</v>
      </c>
      <c r="T319" t="s">
        <v>4888</v>
      </c>
      <c r="U319" t="s">
        <v>4978</v>
      </c>
      <c r="V319" t="s">
        <v>4979</v>
      </c>
      <c r="W319" t="s">
        <v>4980</v>
      </c>
      <c r="X319" t="s">
        <v>43</v>
      </c>
      <c r="Y319" t="s">
        <v>4981</v>
      </c>
      <c r="Z319" t="s">
        <v>42</v>
      </c>
      <c r="AB319" t="str">
        <f>CONCATENATE(Table6[[#This Row],[Capacitance]],Table6[[#This Row],[Stock]])</f>
        <v>3.3ÂuF</v>
      </c>
    </row>
    <row r="320" spans="1:28">
      <c r="A320" t="s">
        <v>4972</v>
      </c>
      <c r="B320" t="s">
        <v>4973</v>
      </c>
      <c r="C320" t="s">
        <v>5426</v>
      </c>
      <c r="D320" t="s">
        <v>5427</v>
      </c>
      <c r="E320" t="s">
        <v>4882</v>
      </c>
      <c r="F320" t="s">
        <v>5428</v>
      </c>
      <c r="G320">
        <v>6639</v>
      </c>
      <c r="H320">
        <v>0</v>
      </c>
      <c r="I320">
        <v>0.49</v>
      </c>
      <c r="J320">
        <v>0</v>
      </c>
      <c r="K320">
        <v>1</v>
      </c>
      <c r="L320" t="s">
        <v>34</v>
      </c>
      <c r="M320" t="s">
        <v>4884</v>
      </c>
      <c r="N320" t="s">
        <v>168</v>
      </c>
      <c r="O320" t="s">
        <v>37</v>
      </c>
      <c r="P320" t="s">
        <v>769</v>
      </c>
      <c r="Q320" t="s">
        <v>5142</v>
      </c>
      <c r="R320" t="s">
        <v>4887</v>
      </c>
      <c r="S320" t="s">
        <v>41</v>
      </c>
      <c r="T320" t="s">
        <v>4888</v>
      </c>
      <c r="U320" t="s">
        <v>4978</v>
      </c>
      <c r="V320" t="s">
        <v>4979</v>
      </c>
      <c r="W320" t="s">
        <v>4980</v>
      </c>
      <c r="X320" t="s">
        <v>43</v>
      </c>
      <c r="Y320" t="s">
        <v>4981</v>
      </c>
      <c r="Z320" t="s">
        <v>42</v>
      </c>
      <c r="AB320" t="str">
        <f>CONCATENATE(Table6[[#This Row],[Capacitance]],Table6[[#This Row],[Stock]])</f>
        <v>3.3ÂµF</v>
      </c>
    </row>
    <row r="321" spans="1:28">
      <c r="A321" t="s">
        <v>4972</v>
      </c>
      <c r="B321" t="s">
        <v>4989</v>
      </c>
      <c r="C321" t="s">
        <v>5466</v>
      </c>
      <c r="D321" t="s">
        <v>5467</v>
      </c>
      <c r="E321" t="s">
        <v>4882</v>
      </c>
      <c r="F321" t="s">
        <v>5468</v>
      </c>
      <c r="G321">
        <v>19913</v>
      </c>
      <c r="H321">
        <v>0</v>
      </c>
      <c r="I321">
        <v>0.62</v>
      </c>
      <c r="J321">
        <v>0</v>
      </c>
      <c r="K321">
        <v>1</v>
      </c>
      <c r="L321" t="s">
        <v>34</v>
      </c>
      <c r="M321" t="s">
        <v>4884</v>
      </c>
      <c r="N321" t="s">
        <v>168</v>
      </c>
      <c r="O321" t="s">
        <v>37</v>
      </c>
      <c r="P321" t="s">
        <v>83</v>
      </c>
      <c r="Q321" t="s">
        <v>4930</v>
      </c>
      <c r="R321" t="s">
        <v>4887</v>
      </c>
      <c r="S321" t="s">
        <v>41</v>
      </c>
      <c r="T321" t="s">
        <v>4888</v>
      </c>
      <c r="U321" t="s">
        <v>4993</v>
      </c>
      <c r="V321" t="s">
        <v>4994</v>
      </c>
      <c r="W321" t="s">
        <v>4995</v>
      </c>
      <c r="X321" t="s">
        <v>43</v>
      </c>
      <c r="Y321" t="s">
        <v>4996</v>
      </c>
      <c r="Z321" t="s">
        <v>42</v>
      </c>
      <c r="AB321" t="str">
        <f>CONCATENATE(Table6[[#This Row],[Capacitance]],Table6[[#This Row],[Stock]])</f>
        <v>3.3ÂµF</v>
      </c>
    </row>
    <row r="322" spans="1:28">
      <c r="A322" t="s">
        <v>4972</v>
      </c>
      <c r="B322" t="s">
        <v>4989</v>
      </c>
      <c r="C322" t="s">
        <v>5487</v>
      </c>
      <c r="D322" t="s">
        <v>5488</v>
      </c>
      <c r="E322" t="s">
        <v>4882</v>
      </c>
      <c r="F322" t="s">
        <v>5489</v>
      </c>
      <c r="G322">
        <v>69313</v>
      </c>
      <c r="H322">
        <v>0</v>
      </c>
      <c r="I322">
        <v>0.7</v>
      </c>
      <c r="J322">
        <v>0</v>
      </c>
      <c r="K322">
        <v>1</v>
      </c>
      <c r="L322" t="s">
        <v>34</v>
      </c>
      <c r="M322" t="s">
        <v>4884</v>
      </c>
      <c r="N322" t="s">
        <v>6772</v>
      </c>
      <c r="O322" t="s">
        <v>37</v>
      </c>
      <c r="P322" t="s">
        <v>769</v>
      </c>
      <c r="Q322" t="s">
        <v>4977</v>
      </c>
      <c r="R322" t="s">
        <v>4887</v>
      </c>
      <c r="S322" t="s">
        <v>41</v>
      </c>
      <c r="T322" t="s">
        <v>4888</v>
      </c>
      <c r="U322" t="s">
        <v>4993</v>
      </c>
      <c r="V322" t="s">
        <v>4994</v>
      </c>
      <c r="W322" t="s">
        <v>4995</v>
      </c>
      <c r="X322" t="s">
        <v>43</v>
      </c>
      <c r="Y322" t="s">
        <v>4996</v>
      </c>
      <c r="Z322" t="s">
        <v>42</v>
      </c>
      <c r="AB322" t="str">
        <f>CONCATENATE(Table6[[#This Row],[Capacitance]],Table6[[#This Row],[Stock]])</f>
        <v>3.3ÂuF</v>
      </c>
    </row>
    <row r="323" spans="1:28">
      <c r="A323" t="s">
        <v>4972</v>
      </c>
      <c r="B323" t="s">
        <v>4989</v>
      </c>
      <c r="C323" t="s">
        <v>5518</v>
      </c>
      <c r="D323" t="s">
        <v>5519</v>
      </c>
      <c r="E323" t="s">
        <v>4882</v>
      </c>
      <c r="F323" t="s">
        <v>5520</v>
      </c>
      <c r="G323">
        <v>9327</v>
      </c>
      <c r="H323">
        <v>0</v>
      </c>
      <c r="I323">
        <v>0.72</v>
      </c>
      <c r="J323">
        <v>0</v>
      </c>
      <c r="K323">
        <v>1</v>
      </c>
      <c r="L323" t="s">
        <v>34</v>
      </c>
      <c r="M323" t="s">
        <v>4884</v>
      </c>
      <c r="N323" t="s">
        <v>6772</v>
      </c>
      <c r="O323" t="s">
        <v>37</v>
      </c>
      <c r="P323" t="s">
        <v>730</v>
      </c>
      <c r="Q323" t="s">
        <v>4930</v>
      </c>
      <c r="R323" t="s">
        <v>4887</v>
      </c>
      <c r="S323" t="s">
        <v>41</v>
      </c>
      <c r="T323" t="s">
        <v>4888</v>
      </c>
      <c r="U323" t="s">
        <v>4993</v>
      </c>
      <c r="V323" t="s">
        <v>4994</v>
      </c>
      <c r="W323" t="s">
        <v>4995</v>
      </c>
      <c r="X323" t="s">
        <v>43</v>
      </c>
      <c r="Y323" t="s">
        <v>4996</v>
      </c>
      <c r="Z323" t="s">
        <v>42</v>
      </c>
      <c r="AB323" t="str">
        <f>CONCATENATE(Table6[[#This Row],[Capacitance]],Table6[[#This Row],[Stock]])</f>
        <v>3.3ÂuF</v>
      </c>
    </row>
    <row r="324" spans="1:28">
      <c r="A324" t="s">
        <v>4972</v>
      </c>
      <c r="B324" t="s">
        <v>4973</v>
      </c>
      <c r="C324" t="s">
        <v>5533</v>
      </c>
      <c r="D324" t="s">
        <v>5534</v>
      </c>
      <c r="E324" t="s">
        <v>4882</v>
      </c>
      <c r="F324" t="s">
        <v>5535</v>
      </c>
      <c r="G324">
        <v>19175</v>
      </c>
      <c r="H324">
        <v>0</v>
      </c>
      <c r="I324">
        <v>0.75</v>
      </c>
      <c r="J324">
        <v>0</v>
      </c>
      <c r="K324">
        <v>1</v>
      </c>
      <c r="L324" t="s">
        <v>34</v>
      </c>
      <c r="M324" t="s">
        <v>4884</v>
      </c>
      <c r="N324" t="s">
        <v>6772</v>
      </c>
      <c r="O324" t="s">
        <v>37</v>
      </c>
      <c r="P324" t="s">
        <v>83</v>
      </c>
      <c r="Q324" t="s">
        <v>5536</v>
      </c>
      <c r="R324" t="s">
        <v>4887</v>
      </c>
      <c r="S324" t="s">
        <v>41</v>
      </c>
      <c r="T324" t="s">
        <v>4888</v>
      </c>
      <c r="U324" t="s">
        <v>4978</v>
      </c>
      <c r="V324" t="s">
        <v>4979</v>
      </c>
      <c r="W324" t="s">
        <v>4980</v>
      </c>
      <c r="X324" t="s">
        <v>43</v>
      </c>
      <c r="Y324" t="s">
        <v>4981</v>
      </c>
      <c r="Z324" t="s">
        <v>42</v>
      </c>
      <c r="AB324" t="str">
        <f>CONCATENATE(Table6[[#This Row],[Capacitance]],Table6[[#This Row],[Stock]])</f>
        <v>3.3ÂuF</v>
      </c>
    </row>
    <row r="325" spans="1:28">
      <c r="A325" t="s">
        <v>4972</v>
      </c>
      <c r="B325" t="s">
        <v>5077</v>
      </c>
      <c r="C325" t="s">
        <v>5744</v>
      </c>
      <c r="D325" t="s">
        <v>5745</v>
      </c>
      <c r="E325" t="s">
        <v>4882</v>
      </c>
      <c r="F325" t="s">
        <v>5746</v>
      </c>
      <c r="G325">
        <v>2959</v>
      </c>
      <c r="H325">
        <v>0</v>
      </c>
      <c r="I325">
        <v>2.0299999999999998</v>
      </c>
      <c r="J325">
        <v>0</v>
      </c>
      <c r="K325">
        <v>1</v>
      </c>
      <c r="L325" t="s">
        <v>34</v>
      </c>
      <c r="M325" t="s">
        <v>4884</v>
      </c>
      <c r="N325" t="s">
        <v>6772</v>
      </c>
      <c r="O325" t="s">
        <v>37</v>
      </c>
      <c r="P325" t="s">
        <v>38</v>
      </c>
      <c r="Q325" t="s">
        <v>4908</v>
      </c>
      <c r="R325" t="s">
        <v>4887</v>
      </c>
      <c r="S325" t="s">
        <v>41</v>
      </c>
      <c r="T325" t="s">
        <v>4888</v>
      </c>
      <c r="U325" t="s">
        <v>5081</v>
      </c>
      <c r="V325" t="s">
        <v>5082</v>
      </c>
      <c r="W325" t="s">
        <v>5083</v>
      </c>
      <c r="X325" t="s">
        <v>43</v>
      </c>
      <c r="Y325" t="s">
        <v>5084</v>
      </c>
      <c r="Z325" t="s">
        <v>42</v>
      </c>
      <c r="AB325" t="str">
        <f>CONCATENATE(Table6[[#This Row],[Capacitance]],Table6[[#This Row],[Stock]])</f>
        <v>3.3ÂuF</v>
      </c>
    </row>
    <row r="326" spans="1:28">
      <c r="A326" t="s">
        <v>4910</v>
      </c>
      <c r="B326" t="s">
        <v>5209</v>
      </c>
      <c r="C326" t="s">
        <v>5774</v>
      </c>
      <c r="D326" t="s">
        <v>5775</v>
      </c>
      <c r="E326" t="s">
        <v>4882</v>
      </c>
      <c r="F326" t="s">
        <v>5776</v>
      </c>
      <c r="G326">
        <v>3898</v>
      </c>
      <c r="H326">
        <v>0</v>
      </c>
      <c r="I326">
        <v>2.67</v>
      </c>
      <c r="J326">
        <v>0</v>
      </c>
      <c r="K326">
        <v>1</v>
      </c>
      <c r="L326" t="s">
        <v>34</v>
      </c>
      <c r="M326" t="s">
        <v>4913</v>
      </c>
      <c r="N326" t="s">
        <v>6772</v>
      </c>
      <c r="O326" t="s">
        <v>37</v>
      </c>
      <c r="P326" t="s">
        <v>64</v>
      </c>
      <c r="Q326" t="s">
        <v>4988</v>
      </c>
      <c r="R326" t="s">
        <v>4887</v>
      </c>
      <c r="S326" t="s">
        <v>41</v>
      </c>
      <c r="T326" t="s">
        <v>4888</v>
      </c>
      <c r="U326" t="s">
        <v>1301</v>
      </c>
      <c r="V326" t="s">
        <v>5213</v>
      </c>
      <c r="W326" t="s">
        <v>288</v>
      </c>
      <c r="X326" t="s">
        <v>43</v>
      </c>
      <c r="Y326" t="s">
        <v>5214</v>
      </c>
      <c r="Z326" t="s">
        <v>42</v>
      </c>
      <c r="AB326" t="str">
        <f>CONCATENATE(Table6[[#This Row],[Capacitance]],Table6[[#This Row],[Stock]])</f>
        <v>3.3ÂuF</v>
      </c>
    </row>
    <row r="327" spans="1:28">
      <c r="A327" t="s">
        <v>4972</v>
      </c>
      <c r="B327" t="s">
        <v>4973</v>
      </c>
      <c r="C327" t="s">
        <v>5847</v>
      </c>
      <c r="D327" t="s">
        <v>5848</v>
      </c>
      <c r="E327" t="s">
        <v>4882</v>
      </c>
      <c r="F327" t="s">
        <v>5849</v>
      </c>
      <c r="G327">
        <v>8993</v>
      </c>
      <c r="H327">
        <v>0</v>
      </c>
      <c r="I327">
        <v>0.52</v>
      </c>
      <c r="J327">
        <v>0</v>
      </c>
      <c r="K327">
        <v>1</v>
      </c>
      <c r="L327" t="s">
        <v>34</v>
      </c>
      <c r="M327" t="s">
        <v>4884</v>
      </c>
      <c r="N327" t="s">
        <v>6772</v>
      </c>
      <c r="O327" t="s">
        <v>52</v>
      </c>
      <c r="P327" t="s">
        <v>53</v>
      </c>
      <c r="Q327" t="s">
        <v>4922</v>
      </c>
      <c r="R327" t="s">
        <v>4887</v>
      </c>
      <c r="S327" t="s">
        <v>41</v>
      </c>
      <c r="T327" t="s">
        <v>4888</v>
      </c>
      <c r="U327" t="s">
        <v>4978</v>
      </c>
      <c r="V327" t="s">
        <v>4979</v>
      </c>
      <c r="W327" t="s">
        <v>4980</v>
      </c>
      <c r="X327" t="s">
        <v>43</v>
      </c>
      <c r="Y327" t="s">
        <v>4981</v>
      </c>
      <c r="Z327" t="s">
        <v>42</v>
      </c>
      <c r="AB327" t="str">
        <f>CONCATENATE(Table6[[#This Row],[Capacitance]],Table6[[#This Row],[Stock]])</f>
        <v>3.3ÂuF</v>
      </c>
    </row>
    <row r="328" spans="1:28">
      <c r="A328" t="s">
        <v>4972</v>
      </c>
      <c r="B328" t="s">
        <v>4973</v>
      </c>
      <c r="C328" t="s">
        <v>5853</v>
      </c>
      <c r="D328" t="s">
        <v>5854</v>
      </c>
      <c r="E328" t="s">
        <v>4882</v>
      </c>
      <c r="F328" t="s">
        <v>5855</v>
      </c>
      <c r="G328">
        <v>26355</v>
      </c>
      <c r="H328">
        <v>0</v>
      </c>
      <c r="I328">
        <v>0.53</v>
      </c>
      <c r="J328">
        <v>0</v>
      </c>
      <c r="K328">
        <v>1</v>
      </c>
      <c r="L328" t="s">
        <v>34</v>
      </c>
      <c r="M328" t="s">
        <v>4884</v>
      </c>
      <c r="N328" t="s">
        <v>6772</v>
      </c>
      <c r="O328" t="s">
        <v>52</v>
      </c>
      <c r="P328" t="s">
        <v>64</v>
      </c>
      <c r="Q328" t="s">
        <v>4914</v>
      </c>
      <c r="R328" t="s">
        <v>4887</v>
      </c>
      <c r="S328" t="s">
        <v>41</v>
      </c>
      <c r="T328" t="s">
        <v>4888</v>
      </c>
      <c r="U328" t="s">
        <v>4978</v>
      </c>
      <c r="V328" t="s">
        <v>4979</v>
      </c>
      <c r="W328" t="s">
        <v>4980</v>
      </c>
      <c r="X328" t="s">
        <v>43</v>
      </c>
      <c r="Y328" t="s">
        <v>4981</v>
      </c>
      <c r="Z328" t="s">
        <v>42</v>
      </c>
      <c r="AB328" t="str">
        <f>CONCATENATE(Table6[[#This Row],[Capacitance]],Table6[[#This Row],[Stock]])</f>
        <v>3.3ÂuF</v>
      </c>
    </row>
    <row r="329" spans="1:28">
      <c r="A329" t="s">
        <v>4972</v>
      </c>
      <c r="B329" t="s">
        <v>4973</v>
      </c>
      <c r="C329" t="s">
        <v>5856</v>
      </c>
      <c r="D329" t="s">
        <v>5857</v>
      </c>
      <c r="E329" t="s">
        <v>4882</v>
      </c>
      <c r="F329" t="s">
        <v>5858</v>
      </c>
      <c r="G329">
        <v>4892</v>
      </c>
      <c r="H329">
        <v>0</v>
      </c>
      <c r="I329">
        <v>0.53</v>
      </c>
      <c r="J329">
        <v>0</v>
      </c>
      <c r="K329">
        <v>1</v>
      </c>
      <c r="L329" t="s">
        <v>34</v>
      </c>
      <c r="M329" t="s">
        <v>4884</v>
      </c>
      <c r="N329" t="s">
        <v>6772</v>
      </c>
      <c r="O329" t="s">
        <v>37</v>
      </c>
      <c r="P329" t="s">
        <v>64</v>
      </c>
      <c r="Q329" t="s">
        <v>5505</v>
      </c>
      <c r="R329" t="s">
        <v>4887</v>
      </c>
      <c r="S329" t="s">
        <v>41</v>
      </c>
      <c r="T329" t="s">
        <v>4888</v>
      </c>
      <c r="U329" t="s">
        <v>4978</v>
      </c>
      <c r="V329" t="s">
        <v>4979</v>
      </c>
      <c r="W329" t="s">
        <v>4980</v>
      </c>
      <c r="X329" t="s">
        <v>43</v>
      </c>
      <c r="Y329" t="s">
        <v>4981</v>
      </c>
      <c r="Z329" t="s">
        <v>42</v>
      </c>
      <c r="AB329" t="str">
        <f>CONCATENATE(Table6[[#This Row],[Capacitance]],Table6[[#This Row],[Stock]])</f>
        <v>3.3ÂuF</v>
      </c>
    </row>
    <row r="330" spans="1:28">
      <c r="A330" t="s">
        <v>4972</v>
      </c>
      <c r="B330" t="s">
        <v>4989</v>
      </c>
      <c r="C330" t="s">
        <v>5893</v>
      </c>
      <c r="D330" t="s">
        <v>5894</v>
      </c>
      <c r="E330" t="s">
        <v>4882</v>
      </c>
      <c r="F330" t="s">
        <v>5895</v>
      </c>
      <c r="G330">
        <v>7817</v>
      </c>
      <c r="H330">
        <v>0</v>
      </c>
      <c r="I330">
        <v>0.7</v>
      </c>
      <c r="J330">
        <v>0</v>
      </c>
      <c r="K330">
        <v>1</v>
      </c>
      <c r="L330" t="s">
        <v>34</v>
      </c>
      <c r="M330" t="s">
        <v>4884</v>
      </c>
      <c r="N330" t="s">
        <v>6772</v>
      </c>
      <c r="O330" t="s">
        <v>52</v>
      </c>
      <c r="P330" t="s">
        <v>769</v>
      </c>
      <c r="Q330" t="s">
        <v>4977</v>
      </c>
      <c r="R330" t="s">
        <v>4887</v>
      </c>
      <c r="S330" t="s">
        <v>41</v>
      </c>
      <c r="T330" t="s">
        <v>4888</v>
      </c>
      <c r="U330" t="s">
        <v>4993</v>
      </c>
      <c r="V330" t="s">
        <v>4994</v>
      </c>
      <c r="W330" t="s">
        <v>4995</v>
      </c>
      <c r="X330" t="s">
        <v>43</v>
      </c>
      <c r="Y330" t="s">
        <v>4996</v>
      </c>
      <c r="Z330" t="s">
        <v>42</v>
      </c>
      <c r="AB330" t="str">
        <f>CONCATENATE(Table6[[#This Row],[Capacitance]],Table6[[#This Row],[Stock]])</f>
        <v>3.3ÂuF</v>
      </c>
    </row>
    <row r="331" spans="1:28">
      <c r="A331" t="s">
        <v>4972</v>
      </c>
      <c r="B331" t="s">
        <v>4989</v>
      </c>
      <c r="C331" t="s">
        <v>5899</v>
      </c>
      <c r="D331" t="s">
        <v>5900</v>
      </c>
      <c r="E331" t="s">
        <v>4882</v>
      </c>
      <c r="F331" t="s">
        <v>5901</v>
      </c>
      <c r="G331">
        <v>6333</v>
      </c>
      <c r="H331">
        <v>0</v>
      </c>
      <c r="I331">
        <v>0.7</v>
      </c>
      <c r="J331">
        <v>0</v>
      </c>
      <c r="K331">
        <v>1</v>
      </c>
      <c r="L331" t="s">
        <v>34</v>
      </c>
      <c r="M331" t="s">
        <v>4884</v>
      </c>
      <c r="N331" t="s">
        <v>6772</v>
      </c>
      <c r="O331" t="s">
        <v>37</v>
      </c>
      <c r="P331" t="s">
        <v>78</v>
      </c>
      <c r="Q331" t="s">
        <v>5142</v>
      </c>
      <c r="R331" t="s">
        <v>4887</v>
      </c>
      <c r="S331" t="s">
        <v>41</v>
      </c>
      <c r="T331" t="s">
        <v>4888</v>
      </c>
      <c r="U331" t="s">
        <v>4993</v>
      </c>
      <c r="V331" t="s">
        <v>4994</v>
      </c>
      <c r="W331" t="s">
        <v>4995</v>
      </c>
      <c r="X331" t="s">
        <v>43</v>
      </c>
      <c r="Y331" t="s">
        <v>4996</v>
      </c>
      <c r="Z331" t="s">
        <v>42</v>
      </c>
      <c r="AB331" t="str">
        <f>CONCATENATE(Table6[[#This Row],[Capacitance]],Table6[[#This Row],[Stock]])</f>
        <v>3.3ÂuF</v>
      </c>
    </row>
    <row r="332" spans="1:28">
      <c r="A332" t="s">
        <v>4972</v>
      </c>
      <c r="B332" t="s">
        <v>4989</v>
      </c>
      <c r="C332" t="s">
        <v>5942</v>
      </c>
      <c r="D332" t="s">
        <v>5943</v>
      </c>
      <c r="E332" t="s">
        <v>4882</v>
      </c>
      <c r="F332" t="s">
        <v>5944</v>
      </c>
      <c r="G332">
        <v>9705</v>
      </c>
      <c r="H332">
        <v>0</v>
      </c>
      <c r="I332">
        <v>0.89</v>
      </c>
      <c r="J332">
        <v>0</v>
      </c>
      <c r="K332">
        <v>1</v>
      </c>
      <c r="L332" t="s">
        <v>34</v>
      </c>
      <c r="M332" t="s">
        <v>4884</v>
      </c>
      <c r="N332" t="s">
        <v>168</v>
      </c>
      <c r="O332" t="s">
        <v>52</v>
      </c>
      <c r="P332" t="s">
        <v>83</v>
      </c>
      <c r="Q332" t="s">
        <v>4930</v>
      </c>
      <c r="R332" t="s">
        <v>4887</v>
      </c>
      <c r="S332" t="s">
        <v>41</v>
      </c>
      <c r="T332" t="s">
        <v>4888</v>
      </c>
      <c r="U332" t="s">
        <v>4993</v>
      </c>
      <c r="V332" t="s">
        <v>4994</v>
      </c>
      <c r="W332" t="s">
        <v>5945</v>
      </c>
      <c r="X332" t="s">
        <v>43</v>
      </c>
      <c r="Y332" t="s">
        <v>4996</v>
      </c>
      <c r="Z332" t="s">
        <v>42</v>
      </c>
      <c r="AB332" t="str">
        <f>CONCATENATE(Table6[[#This Row],[Capacitance]],Table6[[#This Row],[Stock]])</f>
        <v>3.3ÂµF</v>
      </c>
    </row>
    <row r="333" spans="1:28">
      <c r="A333" t="s">
        <v>4972</v>
      </c>
      <c r="B333" t="s">
        <v>5077</v>
      </c>
      <c r="C333" t="s">
        <v>5980</v>
      </c>
      <c r="D333" t="s">
        <v>5981</v>
      </c>
      <c r="E333" t="s">
        <v>4882</v>
      </c>
      <c r="F333" t="s">
        <v>5982</v>
      </c>
      <c r="G333">
        <v>11906</v>
      </c>
      <c r="H333">
        <v>0</v>
      </c>
      <c r="I333">
        <v>0.92</v>
      </c>
      <c r="J333">
        <v>0</v>
      </c>
      <c r="K333">
        <v>1</v>
      </c>
      <c r="L333" t="s">
        <v>34</v>
      </c>
      <c r="M333" t="s">
        <v>4884</v>
      </c>
      <c r="N333" t="s">
        <v>168</v>
      </c>
      <c r="O333" t="s">
        <v>37</v>
      </c>
      <c r="P333" t="s">
        <v>730</v>
      </c>
      <c r="Q333" t="s">
        <v>4908</v>
      </c>
      <c r="R333" t="s">
        <v>4887</v>
      </c>
      <c r="S333" t="s">
        <v>41</v>
      </c>
      <c r="T333" t="s">
        <v>4888</v>
      </c>
      <c r="U333" t="s">
        <v>5081</v>
      </c>
      <c r="V333" t="s">
        <v>5082</v>
      </c>
      <c r="W333" t="s">
        <v>5083</v>
      </c>
      <c r="X333" t="s">
        <v>43</v>
      </c>
      <c r="Y333" t="s">
        <v>5084</v>
      </c>
      <c r="Z333" t="s">
        <v>42</v>
      </c>
      <c r="AB333" t="str">
        <f>CONCATENATE(Table6[[#This Row],[Capacitance]],Table6[[#This Row],[Stock]])</f>
        <v>3.3ÂµF</v>
      </c>
    </row>
    <row r="334" spans="1:28">
      <c r="A334" t="s">
        <v>4878</v>
      </c>
      <c r="B334" t="s">
        <v>5996</v>
      </c>
      <c r="C334" t="s">
        <v>5997</v>
      </c>
      <c r="D334" t="s">
        <v>5998</v>
      </c>
      <c r="E334" t="s">
        <v>4882</v>
      </c>
      <c r="F334" t="s">
        <v>5858</v>
      </c>
      <c r="G334">
        <v>7378</v>
      </c>
      <c r="H334">
        <v>0</v>
      </c>
      <c r="I334">
        <v>1.22</v>
      </c>
      <c r="J334">
        <v>0</v>
      </c>
      <c r="K334">
        <v>1</v>
      </c>
      <c r="L334" t="s">
        <v>34</v>
      </c>
      <c r="M334" t="s">
        <v>4884</v>
      </c>
      <c r="N334" t="s">
        <v>6772</v>
      </c>
      <c r="O334" t="s">
        <v>37</v>
      </c>
      <c r="P334" t="s">
        <v>64</v>
      </c>
      <c r="Q334" t="s">
        <v>4895</v>
      </c>
      <c r="R334" t="s">
        <v>4887</v>
      </c>
      <c r="S334" t="s">
        <v>41</v>
      </c>
      <c r="T334" t="s">
        <v>4888</v>
      </c>
      <c r="U334" t="s">
        <v>4978</v>
      </c>
      <c r="V334" t="s">
        <v>4979</v>
      </c>
      <c r="W334" t="s">
        <v>4890</v>
      </c>
      <c r="X334" t="s">
        <v>43</v>
      </c>
      <c r="Y334" t="s">
        <v>5738</v>
      </c>
      <c r="Z334" t="s">
        <v>42</v>
      </c>
      <c r="AB334" t="str">
        <f>CONCATENATE(Table6[[#This Row],[Capacitance]],Table6[[#This Row],[Stock]])</f>
        <v>3.3ÂuF</v>
      </c>
    </row>
    <row r="335" spans="1:28">
      <c r="A335" t="s">
        <v>4910</v>
      </c>
      <c r="B335" t="s">
        <v>4903</v>
      </c>
      <c r="C335" t="s">
        <v>6071</v>
      </c>
      <c r="D335" t="s">
        <v>6072</v>
      </c>
      <c r="E335" t="s">
        <v>4882</v>
      </c>
      <c r="F335" t="s">
        <v>6073</v>
      </c>
      <c r="G335">
        <v>1545</v>
      </c>
      <c r="H335">
        <v>0</v>
      </c>
      <c r="I335">
        <v>3.49</v>
      </c>
      <c r="J335">
        <v>0</v>
      </c>
      <c r="K335">
        <v>1</v>
      </c>
      <c r="L335" t="s">
        <v>34</v>
      </c>
      <c r="M335" t="s">
        <v>4913</v>
      </c>
      <c r="N335" t="s">
        <v>6772</v>
      </c>
      <c r="O335" t="s">
        <v>52</v>
      </c>
      <c r="P335" t="s">
        <v>64</v>
      </c>
      <c r="Q335" t="s">
        <v>4914</v>
      </c>
      <c r="R335" t="s">
        <v>4887</v>
      </c>
      <c r="S335" t="s">
        <v>41</v>
      </c>
      <c r="T335" t="s">
        <v>4888</v>
      </c>
      <c r="U335" t="s">
        <v>44</v>
      </c>
      <c r="V335" t="s">
        <v>4906</v>
      </c>
      <c r="W335" t="s">
        <v>4907</v>
      </c>
      <c r="X335" t="s">
        <v>43</v>
      </c>
      <c r="Y335" t="s">
        <v>4891</v>
      </c>
      <c r="Z335" t="s">
        <v>42</v>
      </c>
      <c r="AB335" t="str">
        <f>CONCATENATE(Table6[[#This Row],[Capacitance]],Table6[[#This Row],[Stock]])</f>
        <v>3.3ÂuF</v>
      </c>
    </row>
    <row r="336" spans="1:28">
      <c r="A336" t="s">
        <v>4972</v>
      </c>
      <c r="B336" t="s">
        <v>4989</v>
      </c>
      <c r="C336" t="s">
        <v>6130</v>
      </c>
      <c r="D336" t="s">
        <v>6131</v>
      </c>
      <c r="E336" t="s">
        <v>4882</v>
      </c>
      <c r="F336" t="s">
        <v>6132</v>
      </c>
      <c r="G336">
        <v>19761</v>
      </c>
      <c r="H336">
        <v>0</v>
      </c>
      <c r="I336">
        <v>0.7</v>
      </c>
      <c r="J336">
        <v>0</v>
      </c>
      <c r="K336">
        <v>1</v>
      </c>
      <c r="L336" t="s">
        <v>34</v>
      </c>
      <c r="M336" t="s">
        <v>4884</v>
      </c>
      <c r="N336" t="s">
        <v>6772</v>
      </c>
      <c r="O336" t="s">
        <v>52</v>
      </c>
      <c r="P336" t="s">
        <v>78</v>
      </c>
      <c r="Q336" t="s">
        <v>5142</v>
      </c>
      <c r="R336" t="s">
        <v>4887</v>
      </c>
      <c r="S336" t="s">
        <v>41</v>
      </c>
      <c r="T336" t="s">
        <v>4888</v>
      </c>
      <c r="U336" t="s">
        <v>4993</v>
      </c>
      <c r="V336" t="s">
        <v>4994</v>
      </c>
      <c r="W336" t="s">
        <v>4995</v>
      </c>
      <c r="X336" t="s">
        <v>43</v>
      </c>
      <c r="Y336" t="s">
        <v>4996</v>
      </c>
      <c r="Z336" t="s">
        <v>42</v>
      </c>
      <c r="AB336" t="str">
        <f>CONCATENATE(Table6[[#This Row],[Capacitance]],Table6[[#This Row],[Stock]])</f>
        <v>3.3ÂuF</v>
      </c>
    </row>
    <row r="337" spans="1:28">
      <c r="A337" t="s">
        <v>4878</v>
      </c>
      <c r="B337" t="s">
        <v>4879</v>
      </c>
      <c r="C337" t="s">
        <v>6138</v>
      </c>
      <c r="D337" t="s">
        <v>6139</v>
      </c>
      <c r="E337" t="s">
        <v>4882</v>
      </c>
      <c r="F337" t="s">
        <v>6073</v>
      </c>
      <c r="G337">
        <v>4929</v>
      </c>
      <c r="H337">
        <v>0</v>
      </c>
      <c r="I337">
        <v>1.22</v>
      </c>
      <c r="J337">
        <v>0</v>
      </c>
      <c r="K337">
        <v>1</v>
      </c>
      <c r="L337" t="s">
        <v>34</v>
      </c>
      <c r="M337" t="s">
        <v>4884</v>
      </c>
      <c r="N337" t="s">
        <v>6772</v>
      </c>
      <c r="O337" t="s">
        <v>52</v>
      </c>
      <c r="P337" t="s">
        <v>64</v>
      </c>
      <c r="Q337" t="s">
        <v>4895</v>
      </c>
      <c r="R337" t="s">
        <v>4887</v>
      </c>
      <c r="S337" t="s">
        <v>41</v>
      </c>
      <c r="T337" t="s">
        <v>4888</v>
      </c>
      <c r="U337" t="s">
        <v>44</v>
      </c>
      <c r="V337" t="s">
        <v>4889</v>
      </c>
      <c r="W337" t="s">
        <v>4890</v>
      </c>
      <c r="X337" t="s">
        <v>43</v>
      </c>
      <c r="Y337" t="s">
        <v>4891</v>
      </c>
      <c r="Z337" t="s">
        <v>42</v>
      </c>
      <c r="AB337" t="str">
        <f>CONCATENATE(Table6[[#This Row],[Capacitance]],Table6[[#This Row],[Stock]])</f>
        <v>3.3ÂuF</v>
      </c>
    </row>
    <row r="338" spans="1:28">
      <c r="A338" t="s">
        <v>4972</v>
      </c>
      <c r="B338" t="s">
        <v>5077</v>
      </c>
      <c r="C338" t="s">
        <v>6167</v>
      </c>
      <c r="D338" t="s">
        <v>6168</v>
      </c>
      <c r="E338" t="s">
        <v>4882</v>
      </c>
      <c r="F338" t="s">
        <v>6169</v>
      </c>
      <c r="G338">
        <v>1824</v>
      </c>
      <c r="H338">
        <v>0</v>
      </c>
      <c r="I338">
        <v>0.93</v>
      </c>
      <c r="J338">
        <v>0</v>
      </c>
      <c r="K338">
        <v>1</v>
      </c>
      <c r="L338" t="s">
        <v>34</v>
      </c>
      <c r="M338" t="s">
        <v>4884</v>
      </c>
      <c r="N338" t="s">
        <v>168</v>
      </c>
      <c r="O338" t="s">
        <v>37</v>
      </c>
      <c r="P338" t="s">
        <v>83</v>
      </c>
      <c r="Q338" t="s">
        <v>5070</v>
      </c>
      <c r="R338" t="s">
        <v>4887</v>
      </c>
      <c r="S338" t="s">
        <v>41</v>
      </c>
      <c r="T338" t="s">
        <v>4888</v>
      </c>
      <c r="U338" t="s">
        <v>5081</v>
      </c>
      <c r="V338" t="s">
        <v>5082</v>
      </c>
      <c r="W338" t="s">
        <v>5083</v>
      </c>
      <c r="X338" t="s">
        <v>43</v>
      </c>
      <c r="Y338" t="s">
        <v>5084</v>
      </c>
      <c r="Z338" t="s">
        <v>42</v>
      </c>
      <c r="AB338" t="str">
        <f>CONCATENATE(Table6[[#This Row],[Capacitance]],Table6[[#This Row],[Stock]])</f>
        <v>3.3ÂµF</v>
      </c>
    </row>
    <row r="339" spans="1:28">
      <c r="A339" t="s">
        <v>4910</v>
      </c>
      <c r="B339" t="s">
        <v>5209</v>
      </c>
      <c r="C339" t="s">
        <v>6173</v>
      </c>
      <c r="D339" t="s">
        <v>6174</v>
      </c>
      <c r="E339" t="s">
        <v>4882</v>
      </c>
      <c r="F339" t="s">
        <v>6175</v>
      </c>
      <c r="G339">
        <v>11921</v>
      </c>
      <c r="H339">
        <v>0</v>
      </c>
      <c r="I339">
        <v>2.67</v>
      </c>
      <c r="J339">
        <v>0</v>
      </c>
      <c r="K339">
        <v>1</v>
      </c>
      <c r="L339" t="s">
        <v>34</v>
      </c>
      <c r="M339" t="s">
        <v>4913</v>
      </c>
      <c r="N339" t="s">
        <v>6772</v>
      </c>
      <c r="O339" t="s">
        <v>52</v>
      </c>
      <c r="P339" t="s">
        <v>64</v>
      </c>
      <c r="Q339" t="s">
        <v>4988</v>
      </c>
      <c r="R339" t="s">
        <v>4887</v>
      </c>
      <c r="S339" t="s">
        <v>41</v>
      </c>
      <c r="T339" t="s">
        <v>4888</v>
      </c>
      <c r="U339" t="s">
        <v>1301</v>
      </c>
      <c r="V339" t="s">
        <v>5213</v>
      </c>
      <c r="W339" t="s">
        <v>288</v>
      </c>
      <c r="X339" t="s">
        <v>43</v>
      </c>
      <c r="Y339" t="s">
        <v>5214</v>
      </c>
      <c r="Z339" t="s">
        <v>42</v>
      </c>
      <c r="AB339" t="str">
        <f>CONCATENATE(Table6[[#This Row],[Capacitance]],Table6[[#This Row],[Stock]])</f>
        <v>3.3ÂuF</v>
      </c>
    </row>
    <row r="340" spans="1:28">
      <c r="A340" t="s">
        <v>4972</v>
      </c>
      <c r="B340" t="s">
        <v>4973</v>
      </c>
      <c r="C340" t="s">
        <v>6231</v>
      </c>
      <c r="D340" t="s">
        <v>6232</v>
      </c>
      <c r="E340" t="s">
        <v>4882</v>
      </c>
      <c r="F340" t="s">
        <v>6233</v>
      </c>
      <c r="G340">
        <v>3295</v>
      </c>
      <c r="H340">
        <v>0</v>
      </c>
      <c r="I340">
        <v>0.63</v>
      </c>
      <c r="J340">
        <v>0</v>
      </c>
      <c r="K340">
        <v>1</v>
      </c>
      <c r="L340" t="s">
        <v>34</v>
      </c>
      <c r="M340" t="s">
        <v>4884</v>
      </c>
      <c r="N340" t="s">
        <v>6772</v>
      </c>
      <c r="O340" t="s">
        <v>52</v>
      </c>
      <c r="P340" t="s">
        <v>78</v>
      </c>
      <c r="Q340" t="s">
        <v>4922</v>
      </c>
      <c r="R340" t="s">
        <v>4887</v>
      </c>
      <c r="S340" t="s">
        <v>41</v>
      </c>
      <c r="T340" t="s">
        <v>4888</v>
      </c>
      <c r="U340" t="s">
        <v>4978</v>
      </c>
      <c r="V340" t="s">
        <v>4979</v>
      </c>
      <c r="W340" t="s">
        <v>4980</v>
      </c>
      <c r="X340" t="s">
        <v>43</v>
      </c>
      <c r="Y340" t="s">
        <v>4981</v>
      </c>
      <c r="Z340" t="s">
        <v>42</v>
      </c>
      <c r="AB340" t="str">
        <f>CONCATENATE(Table6[[#This Row],[Capacitance]],Table6[[#This Row],[Stock]])</f>
        <v>3.3ÂuF</v>
      </c>
    </row>
    <row r="341" spans="1:28">
      <c r="A341" t="s">
        <v>4972</v>
      </c>
      <c r="B341" t="s">
        <v>4973</v>
      </c>
      <c r="C341" t="s">
        <v>6240</v>
      </c>
      <c r="D341" t="s">
        <v>6241</v>
      </c>
      <c r="E341" t="s">
        <v>4882</v>
      </c>
      <c r="F341" t="s">
        <v>6242</v>
      </c>
      <c r="G341">
        <v>4993</v>
      </c>
      <c r="H341">
        <v>0</v>
      </c>
      <c r="I341">
        <v>0.74</v>
      </c>
      <c r="J341">
        <v>0</v>
      </c>
      <c r="K341">
        <v>1</v>
      </c>
      <c r="L341" t="s">
        <v>34</v>
      </c>
      <c r="M341" t="s">
        <v>4884</v>
      </c>
      <c r="N341" t="s">
        <v>6772</v>
      </c>
      <c r="O341" t="s">
        <v>37</v>
      </c>
      <c r="P341" t="s">
        <v>53</v>
      </c>
      <c r="Q341" t="s">
        <v>4962</v>
      </c>
      <c r="R341" t="s">
        <v>4887</v>
      </c>
      <c r="S341" t="s">
        <v>41</v>
      </c>
      <c r="T341" t="s">
        <v>4888</v>
      </c>
      <c r="U341" t="s">
        <v>4978</v>
      </c>
      <c r="V341" t="s">
        <v>4979</v>
      </c>
      <c r="W341" t="s">
        <v>4980</v>
      </c>
      <c r="X341" t="s">
        <v>43</v>
      </c>
      <c r="Y341" t="s">
        <v>4981</v>
      </c>
      <c r="Z341" t="s">
        <v>42</v>
      </c>
      <c r="AB341" t="str">
        <f>CONCATENATE(Table6[[#This Row],[Capacitance]],Table6[[#This Row],[Stock]])</f>
        <v>3.3ÂuF</v>
      </c>
    </row>
    <row r="342" spans="1:28">
      <c r="A342" t="s">
        <v>4972</v>
      </c>
      <c r="B342" t="s">
        <v>4989</v>
      </c>
      <c r="C342" t="s">
        <v>6243</v>
      </c>
      <c r="D342" t="s">
        <v>6244</v>
      </c>
      <c r="E342" t="s">
        <v>4882</v>
      </c>
      <c r="F342" t="s">
        <v>6245</v>
      </c>
      <c r="G342">
        <v>2765</v>
      </c>
      <c r="H342">
        <v>0</v>
      </c>
      <c r="I342">
        <v>0.84</v>
      </c>
      <c r="J342">
        <v>0</v>
      </c>
      <c r="K342">
        <v>1</v>
      </c>
      <c r="L342" t="s">
        <v>34</v>
      </c>
      <c r="M342" t="s">
        <v>4884</v>
      </c>
      <c r="N342" t="s">
        <v>6772</v>
      </c>
      <c r="O342" t="s">
        <v>52</v>
      </c>
      <c r="P342" t="s">
        <v>730</v>
      </c>
      <c r="Q342" t="s">
        <v>4930</v>
      </c>
      <c r="R342" t="s">
        <v>4887</v>
      </c>
      <c r="S342" t="s">
        <v>41</v>
      </c>
      <c r="T342" t="s">
        <v>4888</v>
      </c>
      <c r="U342" t="s">
        <v>4993</v>
      </c>
      <c r="V342" t="s">
        <v>4994</v>
      </c>
      <c r="W342" t="s">
        <v>4995</v>
      </c>
      <c r="X342" t="s">
        <v>43</v>
      </c>
      <c r="Y342" t="s">
        <v>4996</v>
      </c>
      <c r="Z342" t="s">
        <v>42</v>
      </c>
      <c r="AB342" t="str">
        <f>CONCATENATE(Table6[[#This Row],[Capacitance]],Table6[[#This Row],[Stock]])</f>
        <v>3.3ÂuF</v>
      </c>
    </row>
    <row r="343" spans="1:28">
      <c r="A343" t="s">
        <v>4972</v>
      </c>
      <c r="B343" t="s">
        <v>5127</v>
      </c>
      <c r="C343" t="s">
        <v>6356</v>
      </c>
      <c r="D343" t="s">
        <v>6357</v>
      </c>
      <c r="E343" t="s">
        <v>4882</v>
      </c>
      <c r="F343" t="s">
        <v>6358</v>
      </c>
      <c r="G343">
        <v>685</v>
      </c>
      <c r="H343">
        <v>0</v>
      </c>
      <c r="I343">
        <v>1.86</v>
      </c>
      <c r="J343">
        <v>0</v>
      </c>
      <c r="K343">
        <v>1</v>
      </c>
      <c r="L343" t="s">
        <v>34</v>
      </c>
      <c r="M343" t="s">
        <v>4884</v>
      </c>
      <c r="N343" t="s">
        <v>168</v>
      </c>
      <c r="O343" t="s">
        <v>37</v>
      </c>
      <c r="P343" t="s">
        <v>38</v>
      </c>
      <c r="Q343" t="s">
        <v>5120</v>
      </c>
      <c r="R343" t="s">
        <v>4887</v>
      </c>
      <c r="S343" t="s">
        <v>41</v>
      </c>
      <c r="T343" t="s">
        <v>4888</v>
      </c>
      <c r="U343" t="s">
        <v>5132</v>
      </c>
      <c r="V343" t="s">
        <v>5133</v>
      </c>
      <c r="W343" t="s">
        <v>5134</v>
      </c>
      <c r="X343" t="s">
        <v>43</v>
      </c>
      <c r="Y343" t="s">
        <v>5135</v>
      </c>
      <c r="Z343" t="s">
        <v>42</v>
      </c>
      <c r="AB343" t="str">
        <f>CONCATENATE(Table6[[#This Row],[Capacitance]],Table6[[#This Row],[Stock]])</f>
        <v>3.3ÂµF</v>
      </c>
    </row>
    <row r="344" spans="1:28">
      <c r="A344" t="s">
        <v>4972</v>
      </c>
      <c r="B344" t="s">
        <v>5077</v>
      </c>
      <c r="C344" t="s">
        <v>6400</v>
      </c>
      <c r="D344" t="s">
        <v>6401</v>
      </c>
      <c r="E344" t="s">
        <v>4882</v>
      </c>
      <c r="F344" t="s">
        <v>6402</v>
      </c>
      <c r="G344">
        <v>990</v>
      </c>
      <c r="H344">
        <v>0</v>
      </c>
      <c r="I344">
        <v>2.21</v>
      </c>
      <c r="J344">
        <v>0</v>
      </c>
      <c r="K344">
        <v>1</v>
      </c>
      <c r="L344" t="s">
        <v>34</v>
      </c>
      <c r="M344" t="s">
        <v>4884</v>
      </c>
      <c r="N344" t="s">
        <v>6772</v>
      </c>
      <c r="O344" t="s">
        <v>52</v>
      </c>
      <c r="P344" t="s">
        <v>38</v>
      </c>
      <c r="Q344" t="s">
        <v>4908</v>
      </c>
      <c r="R344" t="s">
        <v>4887</v>
      </c>
      <c r="S344" t="s">
        <v>41</v>
      </c>
      <c r="T344" t="s">
        <v>4888</v>
      </c>
      <c r="U344" t="s">
        <v>5081</v>
      </c>
      <c r="V344" t="s">
        <v>5082</v>
      </c>
      <c r="W344" t="s">
        <v>5083</v>
      </c>
      <c r="X344" t="s">
        <v>43</v>
      </c>
      <c r="Y344" t="s">
        <v>5084</v>
      </c>
      <c r="Z344" t="s">
        <v>42</v>
      </c>
      <c r="AB344" t="str">
        <f>CONCATENATE(Table6[[#This Row],[Capacitance]],Table6[[#This Row],[Stock]])</f>
        <v>3.3ÂuF</v>
      </c>
    </row>
    <row r="345" spans="1:28">
      <c r="A345" t="s">
        <v>4972</v>
      </c>
      <c r="B345" t="s">
        <v>5077</v>
      </c>
      <c r="C345" t="s">
        <v>6403</v>
      </c>
      <c r="D345" t="s">
        <v>6404</v>
      </c>
      <c r="E345" t="s">
        <v>4882</v>
      </c>
      <c r="F345" t="s">
        <v>5982</v>
      </c>
      <c r="G345">
        <v>975</v>
      </c>
      <c r="H345">
        <v>0</v>
      </c>
      <c r="I345">
        <v>2.4300000000000002</v>
      </c>
      <c r="J345">
        <v>0</v>
      </c>
      <c r="K345">
        <v>1</v>
      </c>
      <c r="L345" t="s">
        <v>34</v>
      </c>
      <c r="M345" t="s">
        <v>4884</v>
      </c>
      <c r="N345" t="s">
        <v>6772</v>
      </c>
      <c r="O345" t="s">
        <v>37</v>
      </c>
      <c r="P345" t="s">
        <v>730</v>
      </c>
      <c r="Q345" t="s">
        <v>4908</v>
      </c>
      <c r="R345" t="s">
        <v>4887</v>
      </c>
      <c r="S345" t="s">
        <v>41</v>
      </c>
      <c r="T345" t="s">
        <v>4888</v>
      </c>
      <c r="U345" t="s">
        <v>5081</v>
      </c>
      <c r="V345" t="s">
        <v>5082</v>
      </c>
      <c r="W345" t="s">
        <v>5083</v>
      </c>
      <c r="X345" t="s">
        <v>43</v>
      </c>
      <c r="Y345" t="s">
        <v>5084</v>
      </c>
      <c r="Z345" t="s">
        <v>42</v>
      </c>
      <c r="AB345" t="str">
        <f>CONCATENATE(Table6[[#This Row],[Capacitance]],Table6[[#This Row],[Stock]])</f>
        <v>3.3ÂuF</v>
      </c>
    </row>
    <row r="346" spans="1:28">
      <c r="A346" t="s">
        <v>4972</v>
      </c>
      <c r="B346" t="s">
        <v>5077</v>
      </c>
      <c r="C346" t="s">
        <v>6446</v>
      </c>
      <c r="D346" t="s">
        <v>6447</v>
      </c>
      <c r="E346" t="s">
        <v>4882</v>
      </c>
      <c r="F346" t="s">
        <v>6448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4884</v>
      </c>
      <c r="N346" t="s">
        <v>168</v>
      </c>
      <c r="O346" t="s">
        <v>52</v>
      </c>
      <c r="P346" t="s">
        <v>83</v>
      </c>
      <c r="Q346" t="s">
        <v>5070</v>
      </c>
      <c r="R346" t="s">
        <v>4887</v>
      </c>
      <c r="S346" t="s">
        <v>41</v>
      </c>
      <c r="T346" t="s">
        <v>4888</v>
      </c>
      <c r="U346" t="s">
        <v>5081</v>
      </c>
      <c r="V346" t="s">
        <v>5082</v>
      </c>
      <c r="W346" t="s">
        <v>5083</v>
      </c>
      <c r="X346" t="s">
        <v>43</v>
      </c>
      <c r="Y346" t="s">
        <v>5084</v>
      </c>
      <c r="Z346" t="s">
        <v>42</v>
      </c>
      <c r="AB346" t="str">
        <f>CONCATENATE(Table6[[#This Row],[Capacitance]],Table6[[#This Row],[Stock]])</f>
        <v>3.3ÂµF</v>
      </c>
    </row>
    <row r="347" spans="1:28">
      <c r="A347" t="s">
        <v>4878</v>
      </c>
      <c r="B347" t="s">
        <v>5341</v>
      </c>
      <c r="C347" t="s">
        <v>6470</v>
      </c>
      <c r="D347" t="s">
        <v>6471</v>
      </c>
      <c r="E347" t="s">
        <v>4882</v>
      </c>
      <c r="F347" t="s">
        <v>5901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4884</v>
      </c>
      <c r="N347" t="s">
        <v>168</v>
      </c>
      <c r="O347" t="s">
        <v>37</v>
      </c>
      <c r="P347" t="s">
        <v>78</v>
      </c>
      <c r="Q347" t="s">
        <v>4914</v>
      </c>
      <c r="R347" t="s">
        <v>4887</v>
      </c>
      <c r="S347" t="s">
        <v>41</v>
      </c>
      <c r="T347" t="s">
        <v>4888</v>
      </c>
      <c r="U347" t="s">
        <v>4993</v>
      </c>
      <c r="V347" t="s">
        <v>4994</v>
      </c>
      <c r="W347" t="s">
        <v>4890</v>
      </c>
      <c r="X347" t="s">
        <v>43</v>
      </c>
      <c r="Y347" t="s">
        <v>5345</v>
      </c>
      <c r="Z347" t="s">
        <v>42</v>
      </c>
      <c r="AB347" t="str">
        <f>CONCATENATE(Table6[[#This Row],[Capacitance]],Table6[[#This Row],[Stock]])</f>
        <v>3.3ÂµF</v>
      </c>
    </row>
    <row r="348" spans="1:28">
      <c r="A348" t="s">
        <v>4972</v>
      </c>
      <c r="B348" t="s">
        <v>5127</v>
      </c>
      <c r="C348" t="s">
        <v>6498</v>
      </c>
      <c r="D348" t="s">
        <v>6499</v>
      </c>
      <c r="E348" t="s">
        <v>4882</v>
      </c>
      <c r="F348" t="s">
        <v>6500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4884</v>
      </c>
      <c r="N348" t="s">
        <v>168</v>
      </c>
      <c r="O348" t="s">
        <v>37</v>
      </c>
      <c r="P348" t="s">
        <v>730</v>
      </c>
      <c r="Q348" t="s">
        <v>4908</v>
      </c>
      <c r="R348" t="s">
        <v>4887</v>
      </c>
      <c r="S348" t="s">
        <v>41</v>
      </c>
      <c r="T348" t="s">
        <v>4888</v>
      </c>
      <c r="U348" t="s">
        <v>5132</v>
      </c>
      <c r="V348" t="s">
        <v>5133</v>
      </c>
      <c r="W348" t="s">
        <v>5134</v>
      </c>
      <c r="X348" t="s">
        <v>43</v>
      </c>
      <c r="Y348" t="s">
        <v>5135</v>
      </c>
      <c r="Z348" t="s">
        <v>42</v>
      </c>
      <c r="AB348" t="str">
        <f>CONCATENATE(Table6[[#This Row],[Capacitance]],Table6[[#This Row],[Stock]])</f>
        <v>3.3ÂµF</v>
      </c>
    </row>
    <row r="349" spans="1:28">
      <c r="A349" t="s">
        <v>4972</v>
      </c>
      <c r="B349" t="s">
        <v>5077</v>
      </c>
      <c r="C349" t="s">
        <v>5252</v>
      </c>
      <c r="D349" t="s">
        <v>5253</v>
      </c>
      <c r="E349" t="s">
        <v>4882</v>
      </c>
      <c r="F349" t="s">
        <v>5254</v>
      </c>
      <c r="G349">
        <v>27342</v>
      </c>
      <c r="H349">
        <v>0</v>
      </c>
      <c r="I349">
        <v>2.29</v>
      </c>
      <c r="J349">
        <v>0</v>
      </c>
      <c r="K349">
        <v>1</v>
      </c>
      <c r="L349" t="s">
        <v>34</v>
      </c>
      <c r="M349" t="s">
        <v>4884</v>
      </c>
      <c r="N349" t="s">
        <v>6786</v>
      </c>
      <c r="O349" t="s">
        <v>37</v>
      </c>
      <c r="P349" t="s">
        <v>53</v>
      </c>
      <c r="Q349" t="s">
        <v>5157</v>
      </c>
      <c r="R349" t="s">
        <v>4887</v>
      </c>
      <c r="S349" t="s">
        <v>41</v>
      </c>
      <c r="T349" t="s">
        <v>4888</v>
      </c>
      <c r="U349" t="s">
        <v>5081</v>
      </c>
      <c r="V349" t="s">
        <v>5082</v>
      </c>
      <c r="W349" t="s">
        <v>5083</v>
      </c>
      <c r="X349" t="s">
        <v>43</v>
      </c>
      <c r="Y349" t="s">
        <v>5084</v>
      </c>
      <c r="Z349" t="s">
        <v>42</v>
      </c>
      <c r="AB349" t="str">
        <f>CONCATENATE(Table6[[#This Row],[Capacitance]],Table6[[#This Row],[Stock]])</f>
        <v>330ÂuF</v>
      </c>
    </row>
    <row r="350" spans="1:28">
      <c r="A350" t="s">
        <v>4972</v>
      </c>
      <c r="B350" t="s">
        <v>5127</v>
      </c>
      <c r="C350" t="s">
        <v>5329</v>
      </c>
      <c r="D350" t="s">
        <v>5330</v>
      </c>
      <c r="E350" t="s">
        <v>4882</v>
      </c>
      <c r="F350" t="s">
        <v>5331</v>
      </c>
      <c r="G350">
        <v>4904</v>
      </c>
      <c r="H350">
        <v>0</v>
      </c>
      <c r="I350">
        <v>3.65</v>
      </c>
      <c r="J350">
        <v>0</v>
      </c>
      <c r="K350">
        <v>1</v>
      </c>
      <c r="L350" t="s">
        <v>34</v>
      </c>
      <c r="M350" t="s">
        <v>4884</v>
      </c>
      <c r="N350" t="s">
        <v>5255</v>
      </c>
      <c r="O350" t="s">
        <v>52</v>
      </c>
      <c r="P350" t="s">
        <v>64</v>
      </c>
      <c r="Q350" t="s">
        <v>5146</v>
      </c>
      <c r="R350" t="s">
        <v>4887</v>
      </c>
      <c r="S350" t="s">
        <v>41</v>
      </c>
      <c r="T350" t="s">
        <v>4888</v>
      </c>
      <c r="U350" t="s">
        <v>5132</v>
      </c>
      <c r="V350" t="s">
        <v>5133</v>
      </c>
      <c r="W350" t="s">
        <v>5134</v>
      </c>
      <c r="X350" t="s">
        <v>43</v>
      </c>
      <c r="Y350" t="s">
        <v>5135</v>
      </c>
      <c r="Z350" t="s">
        <v>42</v>
      </c>
      <c r="AB350" t="str">
        <f>CONCATENATE(Table6[[#This Row],[Capacitance]],Table6[[#This Row],[Stock]])</f>
        <v>330ÂµF</v>
      </c>
    </row>
    <row r="351" spans="1:28">
      <c r="A351" t="s">
        <v>4972</v>
      </c>
      <c r="B351" t="s">
        <v>5077</v>
      </c>
      <c r="C351" t="s">
        <v>5638</v>
      </c>
      <c r="D351" t="s">
        <v>5639</v>
      </c>
      <c r="E351" t="s">
        <v>4882</v>
      </c>
      <c r="F351" t="s">
        <v>5640</v>
      </c>
      <c r="G351">
        <v>3024</v>
      </c>
      <c r="H351">
        <v>0</v>
      </c>
      <c r="I351">
        <v>0.91</v>
      </c>
      <c r="J351">
        <v>0</v>
      </c>
      <c r="K351">
        <v>1</v>
      </c>
      <c r="L351" t="s">
        <v>34</v>
      </c>
      <c r="M351" t="s">
        <v>4884</v>
      </c>
      <c r="N351" t="s">
        <v>6784</v>
      </c>
      <c r="O351" t="s">
        <v>37</v>
      </c>
      <c r="P351" t="s">
        <v>53</v>
      </c>
      <c r="Q351" t="s">
        <v>5641</v>
      </c>
      <c r="R351" t="s">
        <v>4887</v>
      </c>
      <c r="S351" t="s">
        <v>41</v>
      </c>
      <c r="T351" t="s">
        <v>4888</v>
      </c>
      <c r="U351" t="s">
        <v>5081</v>
      </c>
      <c r="V351" t="s">
        <v>5082</v>
      </c>
      <c r="W351" t="s">
        <v>5083</v>
      </c>
      <c r="X351" t="s">
        <v>43</v>
      </c>
      <c r="Y351" t="s">
        <v>5084</v>
      </c>
      <c r="Z351" t="s">
        <v>42</v>
      </c>
      <c r="AA351" t="s">
        <v>1247</v>
      </c>
      <c r="AB351" t="str">
        <f>CONCATENATE(Table6[[#This Row],[Capacitance]],Table6[[#This Row],[Stock]])</f>
        <v>150ÂuFSTOCK</v>
      </c>
    </row>
    <row r="352" spans="1:28">
      <c r="A352" t="s">
        <v>4972</v>
      </c>
      <c r="B352" t="s">
        <v>5077</v>
      </c>
      <c r="C352" t="s">
        <v>5714</v>
      </c>
      <c r="D352" t="s">
        <v>5715</v>
      </c>
      <c r="E352" t="s">
        <v>4882</v>
      </c>
      <c r="F352" t="s">
        <v>5716</v>
      </c>
      <c r="G352">
        <v>1934</v>
      </c>
      <c r="H352">
        <v>0</v>
      </c>
      <c r="I352">
        <v>1.28</v>
      </c>
      <c r="J352">
        <v>0</v>
      </c>
      <c r="K352">
        <v>1</v>
      </c>
      <c r="L352" t="s">
        <v>34</v>
      </c>
      <c r="M352" t="s">
        <v>4884</v>
      </c>
      <c r="N352" t="s">
        <v>5255</v>
      </c>
      <c r="O352" t="s">
        <v>52</v>
      </c>
      <c r="P352" t="s">
        <v>53</v>
      </c>
      <c r="Q352" t="s">
        <v>5157</v>
      </c>
      <c r="R352" t="s">
        <v>4887</v>
      </c>
      <c r="S352" t="s">
        <v>41</v>
      </c>
      <c r="T352" t="s">
        <v>4888</v>
      </c>
      <c r="U352" t="s">
        <v>5081</v>
      </c>
      <c r="V352" t="s">
        <v>5082</v>
      </c>
      <c r="W352" t="s">
        <v>5083</v>
      </c>
      <c r="X352" t="s">
        <v>43</v>
      </c>
      <c r="Y352" t="s">
        <v>5084</v>
      </c>
      <c r="Z352" t="s">
        <v>42</v>
      </c>
      <c r="AB352" t="str">
        <f>CONCATENATE(Table6[[#This Row],[Capacitance]],Table6[[#This Row],[Stock]])</f>
        <v>330ÂµF</v>
      </c>
    </row>
    <row r="353" spans="1:28">
      <c r="A353" t="s">
        <v>4972</v>
      </c>
      <c r="B353" t="s">
        <v>5127</v>
      </c>
      <c r="C353" t="s">
        <v>6091</v>
      </c>
      <c r="D353" t="s">
        <v>6092</v>
      </c>
      <c r="E353" t="s">
        <v>4882</v>
      </c>
      <c r="F353" t="s">
        <v>5757</v>
      </c>
      <c r="G353">
        <v>1280</v>
      </c>
      <c r="H353">
        <v>0</v>
      </c>
      <c r="I353">
        <v>5.08</v>
      </c>
      <c r="J353">
        <v>0</v>
      </c>
      <c r="K353">
        <v>1</v>
      </c>
      <c r="L353" t="s">
        <v>34</v>
      </c>
      <c r="M353" t="s">
        <v>4884</v>
      </c>
      <c r="N353" t="s">
        <v>6786</v>
      </c>
      <c r="O353" t="s">
        <v>37</v>
      </c>
      <c r="P353" t="s">
        <v>53</v>
      </c>
      <c r="Q353" t="s">
        <v>5295</v>
      </c>
      <c r="R353" t="s">
        <v>4887</v>
      </c>
      <c r="S353" t="s">
        <v>41</v>
      </c>
      <c r="T353" t="s">
        <v>4888</v>
      </c>
      <c r="U353" t="s">
        <v>5132</v>
      </c>
      <c r="V353" t="s">
        <v>5133</v>
      </c>
      <c r="W353" t="s">
        <v>5134</v>
      </c>
      <c r="X353" t="s">
        <v>43</v>
      </c>
      <c r="Y353" t="s">
        <v>5135</v>
      </c>
      <c r="Z353" t="s">
        <v>42</v>
      </c>
      <c r="AB353" t="str">
        <f>CONCATENATE(Table6[[#This Row],[Capacitance]],Table6[[#This Row],[Stock]])</f>
        <v>330ÂuF</v>
      </c>
    </row>
    <row r="354" spans="1:28">
      <c r="A354" t="s">
        <v>4972</v>
      </c>
      <c r="B354" t="s">
        <v>5127</v>
      </c>
      <c r="C354" t="s">
        <v>5803</v>
      </c>
      <c r="D354" t="s">
        <v>5804</v>
      </c>
      <c r="E354" t="s">
        <v>4882</v>
      </c>
      <c r="F354" t="s">
        <v>5805</v>
      </c>
      <c r="G354">
        <v>2967</v>
      </c>
      <c r="H354">
        <v>0</v>
      </c>
      <c r="I354">
        <v>3.67</v>
      </c>
      <c r="J354">
        <v>0</v>
      </c>
      <c r="K354">
        <v>1</v>
      </c>
      <c r="L354" t="s">
        <v>34</v>
      </c>
      <c r="M354" t="s">
        <v>4884</v>
      </c>
      <c r="N354" t="s">
        <v>5255</v>
      </c>
      <c r="O354" t="s">
        <v>52</v>
      </c>
      <c r="P354" t="s">
        <v>53</v>
      </c>
      <c r="Q354" t="s">
        <v>5146</v>
      </c>
      <c r="R354" t="s">
        <v>4887</v>
      </c>
      <c r="S354" t="s">
        <v>41</v>
      </c>
      <c r="T354" t="s">
        <v>4888</v>
      </c>
      <c r="U354" t="s">
        <v>5132</v>
      </c>
      <c r="V354" t="s">
        <v>5133</v>
      </c>
      <c r="W354" t="s">
        <v>5259</v>
      </c>
      <c r="X354" t="s">
        <v>43</v>
      </c>
      <c r="Y354" t="s">
        <v>5260</v>
      </c>
      <c r="Z354" t="s">
        <v>42</v>
      </c>
      <c r="AB354" t="str">
        <f>CONCATENATE(Table6[[#This Row],[Capacitance]],Table6[[#This Row],[Stock]])</f>
        <v>330ÂµF</v>
      </c>
    </row>
    <row r="355" spans="1:28">
      <c r="A355" t="s">
        <v>4878</v>
      </c>
      <c r="B355" t="s">
        <v>5127</v>
      </c>
      <c r="C355" t="s">
        <v>6093</v>
      </c>
      <c r="D355" t="s">
        <v>6094</v>
      </c>
      <c r="E355" t="s">
        <v>4882</v>
      </c>
      <c r="F355" t="s">
        <v>5757</v>
      </c>
      <c r="G355">
        <v>1627</v>
      </c>
      <c r="H355">
        <v>0</v>
      </c>
      <c r="I355">
        <v>2.21</v>
      </c>
      <c r="J355">
        <v>0</v>
      </c>
      <c r="K355">
        <v>1</v>
      </c>
      <c r="L355" t="s">
        <v>34</v>
      </c>
      <c r="M355" t="s">
        <v>4884</v>
      </c>
      <c r="N355" t="s">
        <v>6786</v>
      </c>
      <c r="O355" t="s">
        <v>37</v>
      </c>
      <c r="P355" t="s">
        <v>53</v>
      </c>
      <c r="Q355" t="s">
        <v>5295</v>
      </c>
      <c r="R355" t="s">
        <v>4887</v>
      </c>
      <c r="S355" t="s">
        <v>41</v>
      </c>
      <c r="T355" t="s">
        <v>4888</v>
      </c>
      <c r="U355" t="s">
        <v>5132</v>
      </c>
      <c r="V355" t="s">
        <v>5133</v>
      </c>
      <c r="W355" t="s">
        <v>5207</v>
      </c>
      <c r="X355" t="s">
        <v>43</v>
      </c>
      <c r="Y355" t="s">
        <v>5208</v>
      </c>
      <c r="Z355" t="s">
        <v>42</v>
      </c>
      <c r="AB355" t="str">
        <f>CONCATENATE(Table6[[#This Row],[Capacitance]],Table6[[#This Row],[Stock]])</f>
        <v>330ÂuF</v>
      </c>
    </row>
    <row r="356" spans="1:28">
      <c r="A356" t="s">
        <v>4972</v>
      </c>
      <c r="B356" t="s">
        <v>5077</v>
      </c>
      <c r="C356" t="s">
        <v>6359</v>
      </c>
      <c r="D356" t="s">
        <v>6360</v>
      </c>
      <c r="E356" t="s">
        <v>4882</v>
      </c>
      <c r="F356" t="s">
        <v>6361</v>
      </c>
      <c r="G356">
        <v>648</v>
      </c>
      <c r="H356">
        <v>0</v>
      </c>
      <c r="I356">
        <v>2.4300000000000002</v>
      </c>
      <c r="J356">
        <v>0</v>
      </c>
      <c r="K356">
        <v>1</v>
      </c>
      <c r="L356" t="s">
        <v>34</v>
      </c>
      <c r="M356" t="s">
        <v>4884</v>
      </c>
      <c r="N356" t="s">
        <v>6786</v>
      </c>
      <c r="O356" t="s">
        <v>37</v>
      </c>
      <c r="P356" t="s">
        <v>590</v>
      </c>
      <c r="Q356" t="s">
        <v>5266</v>
      </c>
      <c r="R356" t="s">
        <v>4887</v>
      </c>
      <c r="S356" t="s">
        <v>41</v>
      </c>
      <c r="T356" t="s">
        <v>4888</v>
      </c>
      <c r="U356" t="s">
        <v>5081</v>
      </c>
      <c r="V356" t="s">
        <v>5082</v>
      </c>
      <c r="W356" t="s">
        <v>5083</v>
      </c>
      <c r="X356" t="s">
        <v>43</v>
      </c>
      <c r="Y356" t="s">
        <v>5084</v>
      </c>
      <c r="Z356" t="s">
        <v>42</v>
      </c>
      <c r="AB356" t="str">
        <f>CONCATENATE(Table6[[#This Row],[Capacitance]],Table6[[#This Row],[Stock]])</f>
        <v>330ÂuF</v>
      </c>
    </row>
    <row r="357" spans="1:28">
      <c r="A357" t="s">
        <v>4972</v>
      </c>
      <c r="B357" t="s">
        <v>5127</v>
      </c>
      <c r="C357" t="s">
        <v>6472</v>
      </c>
      <c r="D357" t="s">
        <v>6473</v>
      </c>
      <c r="E357" t="s">
        <v>4882</v>
      </c>
      <c r="F357" t="s">
        <v>6474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4884</v>
      </c>
      <c r="N357" t="s">
        <v>5255</v>
      </c>
      <c r="O357" t="s">
        <v>37</v>
      </c>
      <c r="P357" t="s">
        <v>590</v>
      </c>
      <c r="Q357" t="s">
        <v>5146</v>
      </c>
      <c r="R357" t="s">
        <v>4887</v>
      </c>
      <c r="S357" t="s">
        <v>41</v>
      </c>
      <c r="T357" t="s">
        <v>4888</v>
      </c>
      <c r="U357" t="s">
        <v>5132</v>
      </c>
      <c r="V357" t="s">
        <v>5133</v>
      </c>
      <c r="W357" t="s">
        <v>5134</v>
      </c>
      <c r="X357" t="s">
        <v>43</v>
      </c>
      <c r="Y357" t="s">
        <v>5135</v>
      </c>
      <c r="Z357" t="s">
        <v>42</v>
      </c>
      <c r="AB357" t="str">
        <f>CONCATENATE(Table6[[#This Row],[Capacitance]],Table6[[#This Row],[Stock]])</f>
        <v>330ÂµF</v>
      </c>
    </row>
    <row r="358" spans="1:28">
      <c r="A358" t="s">
        <v>4972</v>
      </c>
      <c r="B358" t="s">
        <v>5127</v>
      </c>
      <c r="C358" t="s">
        <v>6205</v>
      </c>
      <c r="D358" t="s">
        <v>6206</v>
      </c>
      <c r="E358" t="s">
        <v>4882</v>
      </c>
      <c r="F358" t="s">
        <v>5331</v>
      </c>
      <c r="G358">
        <v>1158</v>
      </c>
      <c r="H358">
        <v>0</v>
      </c>
      <c r="I358">
        <v>3.78</v>
      </c>
      <c r="J358">
        <v>0</v>
      </c>
      <c r="K358">
        <v>1</v>
      </c>
      <c r="L358" t="s">
        <v>34</v>
      </c>
      <c r="M358" t="s">
        <v>4884</v>
      </c>
      <c r="N358" t="s">
        <v>6786</v>
      </c>
      <c r="O358" t="s">
        <v>52</v>
      </c>
      <c r="P358" t="s">
        <v>64</v>
      </c>
      <c r="Q358" t="s">
        <v>5146</v>
      </c>
      <c r="R358" t="s">
        <v>4887</v>
      </c>
      <c r="S358" t="s">
        <v>41</v>
      </c>
      <c r="T358" t="s">
        <v>4888</v>
      </c>
      <c r="U358" t="s">
        <v>5132</v>
      </c>
      <c r="V358" t="s">
        <v>5133</v>
      </c>
      <c r="W358" t="s">
        <v>5259</v>
      </c>
      <c r="X358" t="s">
        <v>43</v>
      </c>
      <c r="Y358" t="s">
        <v>5260</v>
      </c>
      <c r="Z358" t="s">
        <v>42</v>
      </c>
      <c r="AB358" t="str">
        <f>CONCATENATE(Table6[[#This Row],[Capacitance]],Table6[[#This Row],[Stock]])</f>
        <v>330ÂuF</v>
      </c>
    </row>
    <row r="359" spans="1:28">
      <c r="A359" t="s">
        <v>4972</v>
      </c>
      <c r="B359" t="s">
        <v>5127</v>
      </c>
      <c r="C359" t="s">
        <v>5338</v>
      </c>
      <c r="D359" t="s">
        <v>5339</v>
      </c>
      <c r="E359" t="s">
        <v>4882</v>
      </c>
      <c r="F359" t="s">
        <v>5340</v>
      </c>
      <c r="G359">
        <v>13237</v>
      </c>
      <c r="H359">
        <v>0</v>
      </c>
      <c r="I359">
        <v>3.94</v>
      </c>
      <c r="J359">
        <v>0</v>
      </c>
      <c r="K359">
        <v>1</v>
      </c>
      <c r="L359" t="s">
        <v>34</v>
      </c>
      <c r="M359" t="s">
        <v>4884</v>
      </c>
      <c r="N359" t="s">
        <v>6786</v>
      </c>
      <c r="O359" t="s">
        <v>37</v>
      </c>
      <c r="P359" t="s">
        <v>64</v>
      </c>
      <c r="Q359" t="s">
        <v>5146</v>
      </c>
      <c r="R359" t="s">
        <v>4887</v>
      </c>
      <c r="S359" t="s">
        <v>41</v>
      </c>
      <c r="T359" t="s">
        <v>4888</v>
      </c>
      <c r="U359" t="s">
        <v>5132</v>
      </c>
      <c r="V359" t="s">
        <v>5133</v>
      </c>
      <c r="W359" t="s">
        <v>5134</v>
      </c>
      <c r="X359" t="s">
        <v>43</v>
      </c>
      <c r="Y359" t="s">
        <v>5135</v>
      </c>
      <c r="Z359" t="s">
        <v>42</v>
      </c>
      <c r="AB359" t="str">
        <f>CONCATENATE(Table6[[#This Row],[Capacitance]],Table6[[#This Row],[Stock]])</f>
        <v>330ÂuF</v>
      </c>
    </row>
    <row r="360" spans="1:28">
      <c r="A360" t="s">
        <v>4972</v>
      </c>
      <c r="B360" t="s">
        <v>5127</v>
      </c>
      <c r="C360" t="s">
        <v>5814</v>
      </c>
      <c r="D360" t="s">
        <v>5815</v>
      </c>
      <c r="E360" t="s">
        <v>4882</v>
      </c>
      <c r="F360" t="s">
        <v>5340</v>
      </c>
      <c r="G360">
        <v>299</v>
      </c>
      <c r="H360">
        <v>0</v>
      </c>
      <c r="I360">
        <v>3.78</v>
      </c>
      <c r="J360">
        <v>0</v>
      </c>
      <c r="K360">
        <v>1</v>
      </c>
      <c r="L360" t="s">
        <v>34</v>
      </c>
      <c r="M360" t="s">
        <v>4884</v>
      </c>
      <c r="N360" t="s">
        <v>6786</v>
      </c>
      <c r="O360" t="s">
        <v>37</v>
      </c>
      <c r="P360" t="s">
        <v>64</v>
      </c>
      <c r="Q360" t="s">
        <v>5146</v>
      </c>
      <c r="R360" t="s">
        <v>4887</v>
      </c>
      <c r="S360" t="s">
        <v>41</v>
      </c>
      <c r="T360" t="s">
        <v>4888</v>
      </c>
      <c r="U360" t="s">
        <v>5132</v>
      </c>
      <c r="V360" t="s">
        <v>5133</v>
      </c>
      <c r="W360" t="s">
        <v>5259</v>
      </c>
      <c r="X360" t="s">
        <v>43</v>
      </c>
      <c r="Y360" t="s">
        <v>5260</v>
      </c>
      <c r="Z360" t="s">
        <v>42</v>
      </c>
      <c r="AB360" t="str">
        <f>CONCATENATE(Table6[[#This Row],[Capacitance]],Table6[[#This Row],[Stock]])</f>
        <v>330ÂuF</v>
      </c>
    </row>
    <row r="361" spans="1:28">
      <c r="A361" t="s">
        <v>4972</v>
      </c>
      <c r="B361" t="s">
        <v>5127</v>
      </c>
      <c r="C361" t="s">
        <v>6110</v>
      </c>
      <c r="D361" t="s">
        <v>6111</v>
      </c>
      <c r="E361" t="s">
        <v>4882</v>
      </c>
      <c r="F361" t="s">
        <v>6112</v>
      </c>
      <c r="G361">
        <v>2919</v>
      </c>
      <c r="H361">
        <v>0</v>
      </c>
      <c r="I361">
        <v>7.1</v>
      </c>
      <c r="J361">
        <v>0</v>
      </c>
      <c r="K361">
        <v>1</v>
      </c>
      <c r="L361" t="s">
        <v>34</v>
      </c>
      <c r="M361" t="s">
        <v>4884</v>
      </c>
      <c r="N361" t="s">
        <v>6783</v>
      </c>
      <c r="O361" t="s">
        <v>37</v>
      </c>
      <c r="P361" t="s">
        <v>590</v>
      </c>
      <c r="Q361" t="s">
        <v>5295</v>
      </c>
      <c r="R361" t="s">
        <v>4887</v>
      </c>
      <c r="S361" t="s">
        <v>41</v>
      </c>
      <c r="T361" t="s">
        <v>4888</v>
      </c>
      <c r="U361" t="s">
        <v>5132</v>
      </c>
      <c r="V361" t="s">
        <v>5133</v>
      </c>
      <c r="W361" t="s">
        <v>5259</v>
      </c>
      <c r="X361" t="s">
        <v>43</v>
      </c>
      <c r="Y361" t="s">
        <v>5260</v>
      </c>
      <c r="Z361" t="s">
        <v>42</v>
      </c>
      <c r="AA361" t="s">
        <v>1247</v>
      </c>
      <c r="AB361" t="str">
        <f>CONCATENATE(Table6[[#This Row],[Capacitance]],Table6[[#This Row],[Stock]])</f>
        <v>1000ÂuFSTOCK</v>
      </c>
    </row>
    <row r="362" spans="1:28">
      <c r="A362" t="s">
        <v>4972</v>
      </c>
      <c r="B362" t="s">
        <v>4989</v>
      </c>
      <c r="C362" t="s">
        <v>5908</v>
      </c>
      <c r="D362" t="s">
        <v>5909</v>
      </c>
      <c r="E362" t="s">
        <v>4882</v>
      </c>
      <c r="F362" t="s">
        <v>5910</v>
      </c>
      <c r="G362">
        <v>4350</v>
      </c>
      <c r="H362">
        <v>0</v>
      </c>
      <c r="I362">
        <v>0.73</v>
      </c>
      <c r="J362">
        <v>0</v>
      </c>
      <c r="K362">
        <v>1</v>
      </c>
      <c r="L362" t="s">
        <v>34</v>
      </c>
      <c r="M362" t="s">
        <v>4884</v>
      </c>
      <c r="N362" t="s">
        <v>6777</v>
      </c>
      <c r="O362" t="s">
        <v>37</v>
      </c>
      <c r="P362" t="s">
        <v>53</v>
      </c>
      <c r="Q362" t="s">
        <v>43</v>
      </c>
      <c r="R362" t="s">
        <v>4887</v>
      </c>
      <c r="S362" t="s">
        <v>41</v>
      </c>
      <c r="T362" t="s">
        <v>4888</v>
      </c>
      <c r="U362" t="s">
        <v>4993</v>
      </c>
      <c r="V362" t="s">
        <v>4994</v>
      </c>
      <c r="W362" t="s">
        <v>4995</v>
      </c>
      <c r="X362" t="s">
        <v>43</v>
      </c>
      <c r="Y362" t="s">
        <v>4996</v>
      </c>
      <c r="Z362" t="s">
        <v>42</v>
      </c>
      <c r="AB362" t="str">
        <f>CONCATENATE(Table6[[#This Row],[Capacitance]],Table6[[#This Row],[Stock]])</f>
        <v>33ÂuF</v>
      </c>
    </row>
    <row r="363" spans="1:28">
      <c r="A363" t="s">
        <v>4972</v>
      </c>
      <c r="B363" t="s">
        <v>5127</v>
      </c>
      <c r="C363" t="s">
        <v>5307</v>
      </c>
      <c r="D363" t="s">
        <v>5308</v>
      </c>
      <c r="E363" t="s">
        <v>4882</v>
      </c>
      <c r="F363" t="s">
        <v>5309</v>
      </c>
      <c r="G363">
        <v>3460</v>
      </c>
      <c r="H363">
        <v>0</v>
      </c>
      <c r="I363">
        <v>3.2</v>
      </c>
      <c r="J363">
        <v>0</v>
      </c>
      <c r="K363">
        <v>1</v>
      </c>
      <c r="L363" t="s">
        <v>34</v>
      </c>
      <c r="M363" t="s">
        <v>4884</v>
      </c>
      <c r="N363" t="s">
        <v>3568</v>
      </c>
      <c r="O363" t="s">
        <v>52</v>
      </c>
      <c r="P363" t="s">
        <v>730</v>
      </c>
      <c r="Q363" t="s">
        <v>5146</v>
      </c>
      <c r="R363" t="s">
        <v>4887</v>
      </c>
      <c r="S363" t="s">
        <v>41</v>
      </c>
      <c r="T363" t="s">
        <v>4888</v>
      </c>
      <c r="U363" t="s">
        <v>5132</v>
      </c>
      <c r="V363" t="s">
        <v>5133</v>
      </c>
      <c r="W363" t="s">
        <v>5134</v>
      </c>
      <c r="X363" t="s">
        <v>43</v>
      </c>
      <c r="Y363" t="s">
        <v>5135</v>
      </c>
      <c r="Z363" t="s">
        <v>42</v>
      </c>
      <c r="AB363" t="str">
        <f>CONCATENATE(Table6[[#This Row],[Capacitance]],Table6[[#This Row],[Stock]])</f>
        <v>33ÂµF</v>
      </c>
    </row>
    <row r="364" spans="1:28">
      <c r="A364" t="s">
        <v>4972</v>
      </c>
      <c r="B364" t="s">
        <v>4973</v>
      </c>
      <c r="C364" t="s">
        <v>5819</v>
      </c>
      <c r="D364" t="s">
        <v>5820</v>
      </c>
      <c r="E364" t="s">
        <v>4882</v>
      </c>
      <c r="F364" t="s">
        <v>5821</v>
      </c>
      <c r="G364">
        <v>14532</v>
      </c>
      <c r="H364">
        <v>0</v>
      </c>
      <c r="I364">
        <v>0.39</v>
      </c>
      <c r="J364">
        <v>0</v>
      </c>
      <c r="K364">
        <v>1</v>
      </c>
      <c r="L364" t="s">
        <v>34</v>
      </c>
      <c r="M364" t="s">
        <v>4884</v>
      </c>
      <c r="N364" t="s">
        <v>6777</v>
      </c>
      <c r="O364" t="s">
        <v>37</v>
      </c>
      <c r="P364" t="s">
        <v>590</v>
      </c>
      <c r="Q364" t="s">
        <v>4977</v>
      </c>
      <c r="R364" t="s">
        <v>4887</v>
      </c>
      <c r="S364" t="s">
        <v>41</v>
      </c>
      <c r="T364" t="s">
        <v>4888</v>
      </c>
      <c r="U364" t="s">
        <v>4978</v>
      </c>
      <c r="V364" t="s">
        <v>4979</v>
      </c>
      <c r="W364" t="s">
        <v>4980</v>
      </c>
      <c r="X364" t="s">
        <v>43</v>
      </c>
      <c r="Y364" t="s">
        <v>4981</v>
      </c>
      <c r="Z364" t="s">
        <v>42</v>
      </c>
      <c r="AB364" t="str">
        <f>CONCATENATE(Table6[[#This Row],[Capacitance]],Table6[[#This Row],[Stock]])</f>
        <v>33ÂuF</v>
      </c>
    </row>
    <row r="365" spans="1:28">
      <c r="A365" t="s">
        <v>4910</v>
      </c>
      <c r="B365" t="s">
        <v>4973</v>
      </c>
      <c r="C365" t="s">
        <v>5346</v>
      </c>
      <c r="D365" t="s">
        <v>5347</v>
      </c>
      <c r="E365" t="s">
        <v>4882</v>
      </c>
      <c r="F365" t="s">
        <v>5348</v>
      </c>
      <c r="G365">
        <v>3169</v>
      </c>
      <c r="H365">
        <v>0</v>
      </c>
      <c r="I365">
        <v>3.96</v>
      </c>
      <c r="J365">
        <v>0</v>
      </c>
      <c r="K365">
        <v>1</v>
      </c>
      <c r="L365" t="s">
        <v>34</v>
      </c>
      <c r="M365" t="s">
        <v>4913</v>
      </c>
      <c r="N365" t="s">
        <v>3568</v>
      </c>
      <c r="O365" t="s">
        <v>52</v>
      </c>
      <c r="P365" t="s">
        <v>64</v>
      </c>
      <c r="Q365" t="s">
        <v>5003</v>
      </c>
      <c r="R365" t="s">
        <v>4887</v>
      </c>
      <c r="S365" t="s">
        <v>41</v>
      </c>
      <c r="T365" t="s">
        <v>4888</v>
      </c>
      <c r="U365" t="s">
        <v>4978</v>
      </c>
      <c r="V365" t="s">
        <v>4979</v>
      </c>
      <c r="W365" t="s">
        <v>4980</v>
      </c>
      <c r="X365" t="s">
        <v>43</v>
      </c>
      <c r="Y365" t="s">
        <v>4981</v>
      </c>
      <c r="Z365" t="s">
        <v>42</v>
      </c>
      <c r="AB365" t="str">
        <f>CONCATENATE(Table6[[#This Row],[Capacitance]],Table6[[#This Row],[Stock]])</f>
        <v>33ÂµF</v>
      </c>
    </row>
    <row r="366" spans="1:28">
      <c r="A366" t="s">
        <v>4910</v>
      </c>
      <c r="B366" t="s">
        <v>4903</v>
      </c>
      <c r="C366" t="s">
        <v>4947</v>
      </c>
      <c r="D366" t="s">
        <v>4948</v>
      </c>
      <c r="E366" t="s">
        <v>4882</v>
      </c>
      <c r="F366" t="s">
        <v>4949</v>
      </c>
      <c r="G366">
        <v>2540</v>
      </c>
      <c r="H366">
        <v>0</v>
      </c>
      <c r="I366">
        <v>2.96</v>
      </c>
      <c r="J366">
        <v>0</v>
      </c>
      <c r="K366">
        <v>1</v>
      </c>
      <c r="L366" t="s">
        <v>34</v>
      </c>
      <c r="M366" t="s">
        <v>4913</v>
      </c>
      <c r="N366" t="s">
        <v>6777</v>
      </c>
      <c r="O366" t="s">
        <v>37</v>
      </c>
      <c r="P366" t="s">
        <v>590</v>
      </c>
      <c r="Q366" t="s">
        <v>4914</v>
      </c>
      <c r="R366" t="s">
        <v>4887</v>
      </c>
      <c r="S366" t="s">
        <v>41</v>
      </c>
      <c r="T366" t="s">
        <v>4888</v>
      </c>
      <c r="U366" t="s">
        <v>44</v>
      </c>
      <c r="V366" t="s">
        <v>4906</v>
      </c>
      <c r="W366" t="s">
        <v>4907</v>
      </c>
      <c r="X366" t="s">
        <v>43</v>
      </c>
      <c r="Y366" t="s">
        <v>4891</v>
      </c>
      <c r="Z366" t="s">
        <v>42</v>
      </c>
      <c r="AB366" t="str">
        <f>CONCATENATE(Table6[[#This Row],[Capacitance]],Table6[[#This Row],[Stock]])</f>
        <v>33ÂuF</v>
      </c>
    </row>
    <row r="367" spans="1:28">
      <c r="A367" t="s">
        <v>4972</v>
      </c>
      <c r="B367" t="s">
        <v>4973</v>
      </c>
      <c r="C367" t="s">
        <v>5485</v>
      </c>
      <c r="D367" t="s">
        <v>5486</v>
      </c>
      <c r="E367" t="s">
        <v>4882</v>
      </c>
      <c r="F367" t="s">
        <v>5348</v>
      </c>
      <c r="G367">
        <v>9160</v>
      </c>
      <c r="H367">
        <v>0</v>
      </c>
      <c r="I367">
        <v>0.7</v>
      </c>
      <c r="J367">
        <v>0</v>
      </c>
      <c r="K367">
        <v>1</v>
      </c>
      <c r="L367" t="s">
        <v>34</v>
      </c>
      <c r="M367" t="s">
        <v>4884</v>
      </c>
      <c r="N367" t="s">
        <v>6777</v>
      </c>
      <c r="O367" t="s">
        <v>52</v>
      </c>
      <c r="P367" t="s">
        <v>64</v>
      </c>
      <c r="Q367" t="s">
        <v>5153</v>
      </c>
      <c r="R367" t="s">
        <v>4887</v>
      </c>
      <c r="S367" t="s">
        <v>41</v>
      </c>
      <c r="T367" t="s">
        <v>4888</v>
      </c>
      <c r="U367" t="s">
        <v>4978</v>
      </c>
      <c r="V367" t="s">
        <v>4979</v>
      </c>
      <c r="W367" t="s">
        <v>4980</v>
      </c>
      <c r="X367" t="s">
        <v>43</v>
      </c>
      <c r="Y367" t="s">
        <v>4981</v>
      </c>
      <c r="Z367" t="s">
        <v>42</v>
      </c>
      <c r="AB367" t="str">
        <f>CONCATENATE(Table6[[#This Row],[Capacitance]],Table6[[#This Row],[Stock]])</f>
        <v>33ÂuF</v>
      </c>
    </row>
    <row r="368" spans="1:28">
      <c r="A368" t="s">
        <v>4910</v>
      </c>
      <c r="B368" t="s">
        <v>4903</v>
      </c>
      <c r="C368" t="s">
        <v>4950</v>
      </c>
      <c r="D368" t="s">
        <v>4951</v>
      </c>
      <c r="E368" t="s">
        <v>4882</v>
      </c>
      <c r="F368" t="s">
        <v>4949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4913</v>
      </c>
      <c r="N368" t="s">
        <v>3568</v>
      </c>
      <c r="O368" t="s">
        <v>37</v>
      </c>
      <c r="P368" t="s">
        <v>590</v>
      </c>
      <c r="Q368" t="s">
        <v>4914</v>
      </c>
      <c r="R368" t="s">
        <v>4887</v>
      </c>
      <c r="S368" t="s">
        <v>41</v>
      </c>
      <c r="T368" t="s">
        <v>4888</v>
      </c>
      <c r="U368" t="s">
        <v>44</v>
      </c>
      <c r="V368" t="s">
        <v>4906</v>
      </c>
      <c r="W368" t="s">
        <v>4907</v>
      </c>
      <c r="X368" t="s">
        <v>43</v>
      </c>
      <c r="Y368" t="s">
        <v>4891</v>
      </c>
      <c r="Z368" t="s">
        <v>42</v>
      </c>
      <c r="AB368" t="str">
        <f>CONCATENATE(Table6[[#This Row],[Capacitance]],Table6[[#This Row],[Stock]])</f>
        <v>33ÂµF</v>
      </c>
    </row>
    <row r="369" spans="1:28">
      <c r="A369" t="s">
        <v>4972</v>
      </c>
      <c r="B369" t="s">
        <v>5127</v>
      </c>
      <c r="C369" t="s">
        <v>5310</v>
      </c>
      <c r="D369" t="s">
        <v>5311</v>
      </c>
      <c r="E369" t="s">
        <v>4882</v>
      </c>
      <c r="F369" t="s">
        <v>5312</v>
      </c>
      <c r="G369">
        <v>7685</v>
      </c>
      <c r="H369">
        <v>0</v>
      </c>
      <c r="I369">
        <v>3.28</v>
      </c>
      <c r="J369">
        <v>0</v>
      </c>
      <c r="K369">
        <v>1</v>
      </c>
      <c r="L369" t="s">
        <v>34</v>
      </c>
      <c r="M369" t="s">
        <v>4884</v>
      </c>
      <c r="N369" t="s">
        <v>6777</v>
      </c>
      <c r="O369" t="s">
        <v>37</v>
      </c>
      <c r="P369" t="s">
        <v>730</v>
      </c>
      <c r="Q369" t="s">
        <v>5146</v>
      </c>
      <c r="R369" t="s">
        <v>4887</v>
      </c>
      <c r="S369" t="s">
        <v>41</v>
      </c>
      <c r="T369" t="s">
        <v>4888</v>
      </c>
      <c r="U369" t="s">
        <v>5132</v>
      </c>
      <c r="V369" t="s">
        <v>5133</v>
      </c>
      <c r="W369" t="s">
        <v>5134</v>
      </c>
      <c r="X369" t="s">
        <v>43</v>
      </c>
      <c r="Y369" t="s">
        <v>5135</v>
      </c>
      <c r="Z369" t="s">
        <v>42</v>
      </c>
      <c r="AB369" t="str">
        <f>CONCATENATE(Table6[[#This Row],[Capacitance]],Table6[[#This Row],[Stock]])</f>
        <v>33ÂuF</v>
      </c>
    </row>
    <row r="370" spans="1:28">
      <c r="A370" t="s">
        <v>4972</v>
      </c>
      <c r="B370" t="s">
        <v>4989</v>
      </c>
      <c r="C370" t="s">
        <v>5620</v>
      </c>
      <c r="D370" t="s">
        <v>5621</v>
      </c>
      <c r="E370" t="s">
        <v>4882</v>
      </c>
      <c r="F370" t="s">
        <v>5622</v>
      </c>
      <c r="G370">
        <v>9872</v>
      </c>
      <c r="H370">
        <v>0</v>
      </c>
      <c r="I370">
        <v>1.06</v>
      </c>
      <c r="J370">
        <v>0</v>
      </c>
      <c r="K370">
        <v>1</v>
      </c>
      <c r="L370" t="s">
        <v>34</v>
      </c>
      <c r="M370" t="s">
        <v>4884</v>
      </c>
      <c r="N370" t="s">
        <v>3568</v>
      </c>
      <c r="O370" t="s">
        <v>52</v>
      </c>
      <c r="P370" t="s">
        <v>64</v>
      </c>
      <c r="Q370" t="s">
        <v>4905</v>
      </c>
      <c r="R370" t="s">
        <v>4887</v>
      </c>
      <c r="S370" t="s">
        <v>41</v>
      </c>
      <c r="T370" t="s">
        <v>4888</v>
      </c>
      <c r="U370" t="s">
        <v>4993</v>
      </c>
      <c r="V370" t="s">
        <v>4994</v>
      </c>
      <c r="W370" t="s">
        <v>4995</v>
      </c>
      <c r="X370" t="s">
        <v>43</v>
      </c>
      <c r="Y370" t="s">
        <v>4996</v>
      </c>
      <c r="Z370" t="s">
        <v>42</v>
      </c>
      <c r="AB370" t="str">
        <f>CONCATENATE(Table6[[#This Row],[Capacitance]],Table6[[#This Row],[Stock]])</f>
        <v>33ÂµF</v>
      </c>
    </row>
    <row r="371" spans="1:28">
      <c r="A371" t="s">
        <v>4972</v>
      </c>
      <c r="B371" t="s">
        <v>5127</v>
      </c>
      <c r="C371" t="s">
        <v>6227</v>
      </c>
      <c r="D371" t="s">
        <v>6228</v>
      </c>
      <c r="E371" t="s">
        <v>4882</v>
      </c>
      <c r="F371" t="s">
        <v>5312</v>
      </c>
      <c r="G371">
        <v>305</v>
      </c>
      <c r="H371">
        <v>0</v>
      </c>
      <c r="I371">
        <v>4.8600000000000003</v>
      </c>
      <c r="J371">
        <v>0</v>
      </c>
      <c r="K371">
        <v>1</v>
      </c>
      <c r="L371" t="s">
        <v>34</v>
      </c>
      <c r="M371" t="s">
        <v>4884</v>
      </c>
      <c r="N371" t="s">
        <v>6777</v>
      </c>
      <c r="O371" t="s">
        <v>37</v>
      </c>
      <c r="P371" t="s">
        <v>730</v>
      </c>
      <c r="Q371" t="s">
        <v>5146</v>
      </c>
      <c r="R371" t="s">
        <v>4887</v>
      </c>
      <c r="S371" t="s">
        <v>41</v>
      </c>
      <c r="T371" t="s">
        <v>4888</v>
      </c>
      <c r="U371" t="s">
        <v>5132</v>
      </c>
      <c r="V371" t="s">
        <v>5133</v>
      </c>
      <c r="W371" t="s">
        <v>5259</v>
      </c>
      <c r="X371" t="s">
        <v>43</v>
      </c>
      <c r="Y371" t="s">
        <v>5260</v>
      </c>
      <c r="Z371" t="s">
        <v>42</v>
      </c>
      <c r="AB371" t="str">
        <f>CONCATENATE(Table6[[#This Row],[Capacitance]],Table6[[#This Row],[Stock]])</f>
        <v>33ÂuF</v>
      </c>
    </row>
    <row r="372" spans="1:28">
      <c r="A372" t="s">
        <v>4972</v>
      </c>
      <c r="B372" t="s">
        <v>4989</v>
      </c>
      <c r="C372" t="s">
        <v>5659</v>
      </c>
      <c r="D372" t="s">
        <v>5660</v>
      </c>
      <c r="E372" t="s">
        <v>4882</v>
      </c>
      <c r="F372" t="s">
        <v>5661</v>
      </c>
      <c r="G372">
        <v>15281</v>
      </c>
      <c r="H372">
        <v>0</v>
      </c>
      <c r="I372">
        <v>1.24</v>
      </c>
      <c r="J372">
        <v>0</v>
      </c>
      <c r="K372">
        <v>1</v>
      </c>
      <c r="L372" t="s">
        <v>34</v>
      </c>
      <c r="M372" t="s">
        <v>4884</v>
      </c>
      <c r="N372" t="s">
        <v>3568</v>
      </c>
      <c r="O372" t="s">
        <v>52</v>
      </c>
      <c r="P372" t="s">
        <v>78</v>
      </c>
      <c r="Q372" t="s">
        <v>5053</v>
      </c>
      <c r="R372" t="s">
        <v>4887</v>
      </c>
      <c r="S372" t="s">
        <v>41</v>
      </c>
      <c r="T372" t="s">
        <v>4888</v>
      </c>
      <c r="U372" t="s">
        <v>4993</v>
      </c>
      <c r="V372" t="s">
        <v>4994</v>
      </c>
      <c r="W372" t="s">
        <v>4995</v>
      </c>
      <c r="X372" t="s">
        <v>43</v>
      </c>
      <c r="Y372" t="s">
        <v>4996</v>
      </c>
      <c r="Z372" t="s">
        <v>42</v>
      </c>
      <c r="AB372" t="str">
        <f>CONCATENATE(Table6[[#This Row],[Capacitance]],Table6[[#This Row],[Stock]])</f>
        <v>33ÂµF</v>
      </c>
    </row>
    <row r="373" spans="1:28">
      <c r="A373" t="s">
        <v>4972</v>
      </c>
      <c r="B373" t="s">
        <v>5127</v>
      </c>
      <c r="C373" t="s">
        <v>5752</v>
      </c>
      <c r="D373" t="s">
        <v>5753</v>
      </c>
      <c r="E373" t="s">
        <v>4882</v>
      </c>
      <c r="F373" t="s">
        <v>5754</v>
      </c>
      <c r="G373">
        <v>2096</v>
      </c>
      <c r="H373">
        <v>0</v>
      </c>
      <c r="I373">
        <v>2.11</v>
      </c>
      <c r="J373">
        <v>0</v>
      </c>
      <c r="K373">
        <v>1</v>
      </c>
      <c r="L373" t="s">
        <v>34</v>
      </c>
      <c r="M373" t="s">
        <v>4884</v>
      </c>
      <c r="N373" t="s">
        <v>6777</v>
      </c>
      <c r="O373" t="s">
        <v>37</v>
      </c>
      <c r="P373" t="s">
        <v>83</v>
      </c>
      <c r="Q373" t="s">
        <v>5146</v>
      </c>
      <c r="R373" t="s">
        <v>4887</v>
      </c>
      <c r="S373" t="s">
        <v>41</v>
      </c>
      <c r="T373" t="s">
        <v>4888</v>
      </c>
      <c r="U373" t="s">
        <v>5132</v>
      </c>
      <c r="V373" t="s">
        <v>5133</v>
      </c>
      <c r="W373" t="s">
        <v>5134</v>
      </c>
      <c r="X373" t="s">
        <v>43</v>
      </c>
      <c r="Y373" t="s">
        <v>5135</v>
      </c>
      <c r="Z373" t="s">
        <v>42</v>
      </c>
      <c r="AB373" t="str">
        <f>CONCATENATE(Table6[[#This Row],[Capacitance]],Table6[[#This Row],[Stock]])</f>
        <v>33ÂuF</v>
      </c>
    </row>
    <row r="374" spans="1:28">
      <c r="A374" t="s">
        <v>4972</v>
      </c>
      <c r="B374" t="s">
        <v>5127</v>
      </c>
      <c r="C374" t="s">
        <v>5787</v>
      </c>
      <c r="D374" t="s">
        <v>5788</v>
      </c>
      <c r="E374" t="s">
        <v>4882</v>
      </c>
      <c r="F374" t="s">
        <v>5754</v>
      </c>
      <c r="G374">
        <v>20457</v>
      </c>
      <c r="H374">
        <v>0</v>
      </c>
      <c r="I374">
        <v>2.5</v>
      </c>
      <c r="J374">
        <v>0</v>
      </c>
      <c r="K374">
        <v>1</v>
      </c>
      <c r="L374" t="s">
        <v>34</v>
      </c>
      <c r="M374" t="s">
        <v>4884</v>
      </c>
      <c r="N374" t="s">
        <v>6777</v>
      </c>
      <c r="O374" t="s">
        <v>37</v>
      </c>
      <c r="P374" t="s">
        <v>83</v>
      </c>
      <c r="Q374" t="s">
        <v>5146</v>
      </c>
      <c r="R374" t="s">
        <v>4887</v>
      </c>
      <c r="S374" t="s">
        <v>41</v>
      </c>
      <c r="T374" t="s">
        <v>4888</v>
      </c>
      <c r="U374" t="s">
        <v>5132</v>
      </c>
      <c r="V374" t="s">
        <v>5133</v>
      </c>
      <c r="W374" t="s">
        <v>5259</v>
      </c>
      <c r="X374" t="s">
        <v>43</v>
      </c>
      <c r="Y374" t="s">
        <v>5260</v>
      </c>
      <c r="Z374" t="s">
        <v>42</v>
      </c>
      <c r="AB374" t="str">
        <f>CONCATENATE(Table6[[#This Row],[Capacitance]],Table6[[#This Row],[Stock]])</f>
        <v>33ÂuF</v>
      </c>
    </row>
    <row r="375" spans="1:28">
      <c r="A375" t="s">
        <v>4972</v>
      </c>
      <c r="B375" t="s">
        <v>5127</v>
      </c>
      <c r="C375" t="s">
        <v>6494</v>
      </c>
      <c r="D375" t="s">
        <v>6495</v>
      </c>
      <c r="E375" t="s">
        <v>4882</v>
      </c>
      <c r="F375" t="s">
        <v>5754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4884</v>
      </c>
      <c r="N375" t="s">
        <v>3568</v>
      </c>
      <c r="O375" t="s">
        <v>37</v>
      </c>
      <c r="P375" t="s">
        <v>83</v>
      </c>
      <c r="Q375" t="s">
        <v>5146</v>
      </c>
      <c r="R375" t="s">
        <v>4887</v>
      </c>
      <c r="S375" t="s">
        <v>41</v>
      </c>
      <c r="T375" t="s">
        <v>4888</v>
      </c>
      <c r="U375" t="s">
        <v>5132</v>
      </c>
      <c r="V375" t="s">
        <v>5133</v>
      </c>
      <c r="W375" t="s">
        <v>5259</v>
      </c>
      <c r="X375" t="s">
        <v>43</v>
      </c>
      <c r="Y375" t="s">
        <v>5260</v>
      </c>
      <c r="Z375" t="s">
        <v>42</v>
      </c>
      <c r="AB375" t="str">
        <f>CONCATENATE(Table6[[#This Row],[Capacitance]],Table6[[#This Row],[Stock]])</f>
        <v>33ÂµF</v>
      </c>
    </row>
    <row r="376" spans="1:28">
      <c r="A376" t="s">
        <v>4972</v>
      </c>
      <c r="B376" t="s">
        <v>5127</v>
      </c>
      <c r="C376" t="s">
        <v>5645</v>
      </c>
      <c r="D376" t="s">
        <v>5646</v>
      </c>
      <c r="E376" t="s">
        <v>4882</v>
      </c>
      <c r="F376" t="s">
        <v>5647</v>
      </c>
      <c r="G376">
        <v>3295</v>
      </c>
      <c r="H376">
        <v>0</v>
      </c>
      <c r="I376">
        <v>0.98</v>
      </c>
      <c r="J376">
        <v>0</v>
      </c>
      <c r="K376">
        <v>1</v>
      </c>
      <c r="L376" t="s">
        <v>34</v>
      </c>
      <c r="M376" t="s">
        <v>4884</v>
      </c>
      <c r="N376" t="s">
        <v>6777</v>
      </c>
      <c r="O376" t="s">
        <v>37</v>
      </c>
      <c r="P376" t="s">
        <v>769</v>
      </c>
      <c r="Q376" t="s">
        <v>5146</v>
      </c>
      <c r="R376" t="s">
        <v>4887</v>
      </c>
      <c r="S376" t="s">
        <v>41</v>
      </c>
      <c r="T376" t="s">
        <v>4888</v>
      </c>
      <c r="U376" t="s">
        <v>5132</v>
      </c>
      <c r="V376" t="s">
        <v>5133</v>
      </c>
      <c r="W376" t="s">
        <v>5134</v>
      </c>
      <c r="X376" t="s">
        <v>43</v>
      </c>
      <c r="Y376" t="s">
        <v>5135</v>
      </c>
      <c r="Z376" t="s">
        <v>42</v>
      </c>
      <c r="AB376" t="str">
        <f>CONCATENATE(Table6[[#This Row],[Capacitance]],Table6[[#This Row],[Stock]])</f>
        <v>33ÂuF</v>
      </c>
    </row>
    <row r="377" spans="1:28">
      <c r="A377" t="s">
        <v>4972</v>
      </c>
      <c r="B377" t="s">
        <v>5077</v>
      </c>
      <c r="C377" t="s">
        <v>5687</v>
      </c>
      <c r="D377" t="s">
        <v>5688</v>
      </c>
      <c r="E377" t="s">
        <v>4882</v>
      </c>
      <c r="F377" t="s">
        <v>5689</v>
      </c>
      <c r="G377">
        <v>16784</v>
      </c>
      <c r="H377">
        <v>0</v>
      </c>
      <c r="I377">
        <v>1.1299999999999999</v>
      </c>
      <c r="J377">
        <v>0</v>
      </c>
      <c r="K377">
        <v>1</v>
      </c>
      <c r="L377" t="s">
        <v>34</v>
      </c>
      <c r="M377" t="s">
        <v>4884</v>
      </c>
      <c r="N377" t="s">
        <v>6777</v>
      </c>
      <c r="O377" t="s">
        <v>37</v>
      </c>
      <c r="P377" t="s">
        <v>769</v>
      </c>
      <c r="Q377" t="s">
        <v>4943</v>
      </c>
      <c r="R377" t="s">
        <v>4887</v>
      </c>
      <c r="S377" t="s">
        <v>41</v>
      </c>
      <c r="T377" t="s">
        <v>4888</v>
      </c>
      <c r="U377" t="s">
        <v>5081</v>
      </c>
      <c r="V377" t="s">
        <v>5082</v>
      </c>
      <c r="W377" t="s">
        <v>5083</v>
      </c>
      <c r="X377" t="s">
        <v>43</v>
      </c>
      <c r="Y377" t="s">
        <v>5084</v>
      </c>
      <c r="Z377" t="s">
        <v>42</v>
      </c>
      <c r="AB377" t="str">
        <f>CONCATENATE(Table6[[#This Row],[Capacitance]],Table6[[#This Row],[Stock]])</f>
        <v>33ÂuF</v>
      </c>
    </row>
    <row r="378" spans="1:28">
      <c r="A378" t="s">
        <v>4972</v>
      </c>
      <c r="B378" t="s">
        <v>4973</v>
      </c>
      <c r="C378" t="s">
        <v>5936</v>
      </c>
      <c r="D378" t="s">
        <v>5937</v>
      </c>
      <c r="E378" t="s">
        <v>4882</v>
      </c>
      <c r="F378" t="s">
        <v>5938</v>
      </c>
      <c r="G378">
        <v>4053</v>
      </c>
      <c r="H378">
        <v>0</v>
      </c>
      <c r="I378">
        <v>0.88</v>
      </c>
      <c r="J378">
        <v>0</v>
      </c>
      <c r="K378">
        <v>1</v>
      </c>
      <c r="L378" t="s">
        <v>34</v>
      </c>
      <c r="M378" t="s">
        <v>4884</v>
      </c>
      <c r="N378" t="s">
        <v>6777</v>
      </c>
      <c r="O378" t="s">
        <v>52</v>
      </c>
      <c r="P378" t="s">
        <v>53</v>
      </c>
      <c r="Q378" t="s">
        <v>5095</v>
      </c>
      <c r="R378" t="s">
        <v>4887</v>
      </c>
      <c r="S378" t="s">
        <v>41</v>
      </c>
      <c r="T378" t="s">
        <v>4888</v>
      </c>
      <c r="U378" t="s">
        <v>4978</v>
      </c>
      <c r="V378" t="s">
        <v>4979</v>
      </c>
      <c r="W378" t="s">
        <v>4980</v>
      </c>
      <c r="X378" t="s">
        <v>43</v>
      </c>
      <c r="Y378" t="s">
        <v>4981</v>
      </c>
      <c r="Z378" t="s">
        <v>42</v>
      </c>
      <c r="AB378" t="str">
        <f>CONCATENATE(Table6[[#This Row],[Capacitance]],Table6[[#This Row],[Stock]])</f>
        <v>33ÂuF</v>
      </c>
    </row>
    <row r="379" spans="1:28">
      <c r="A379" t="s">
        <v>4972</v>
      </c>
      <c r="B379" t="s">
        <v>5127</v>
      </c>
      <c r="C379" t="s">
        <v>6412</v>
      </c>
      <c r="D379" t="s">
        <v>6413</v>
      </c>
      <c r="E379" t="s">
        <v>4882</v>
      </c>
      <c r="F379" t="s">
        <v>5647</v>
      </c>
      <c r="G379">
        <v>470</v>
      </c>
      <c r="H379">
        <v>0</v>
      </c>
      <c r="I379">
        <v>1.42</v>
      </c>
      <c r="J379">
        <v>0</v>
      </c>
      <c r="K379">
        <v>1</v>
      </c>
      <c r="L379" t="s">
        <v>34</v>
      </c>
      <c r="M379" t="s">
        <v>4884</v>
      </c>
      <c r="N379" t="s">
        <v>6777</v>
      </c>
      <c r="O379" t="s">
        <v>37</v>
      </c>
      <c r="P379" t="s">
        <v>769</v>
      </c>
      <c r="Q379" t="s">
        <v>5146</v>
      </c>
      <c r="R379" t="s">
        <v>4887</v>
      </c>
      <c r="S379" t="s">
        <v>41</v>
      </c>
      <c r="T379" t="s">
        <v>4888</v>
      </c>
      <c r="U379" t="s">
        <v>5132</v>
      </c>
      <c r="V379" t="s">
        <v>5133</v>
      </c>
      <c r="W379" t="s">
        <v>5134</v>
      </c>
      <c r="X379" t="s">
        <v>43</v>
      </c>
      <c r="Y379" t="s">
        <v>5135</v>
      </c>
      <c r="Z379" t="s">
        <v>42</v>
      </c>
      <c r="AB379" t="str">
        <f>CONCATENATE(Table6[[#This Row],[Capacitance]],Table6[[#This Row],[Stock]])</f>
        <v>33ÂuF</v>
      </c>
    </row>
    <row r="380" spans="1:28">
      <c r="A380" t="s">
        <v>4972</v>
      </c>
      <c r="B380" t="s">
        <v>5127</v>
      </c>
      <c r="C380" t="s">
        <v>5962</v>
      </c>
      <c r="D380" t="s">
        <v>5963</v>
      </c>
      <c r="E380" t="s">
        <v>4882</v>
      </c>
      <c r="F380" t="s">
        <v>5964</v>
      </c>
      <c r="G380">
        <v>1956</v>
      </c>
      <c r="H380">
        <v>0</v>
      </c>
      <c r="I380">
        <v>0.82</v>
      </c>
      <c r="J380">
        <v>0</v>
      </c>
      <c r="K380">
        <v>1</v>
      </c>
      <c r="L380" t="s">
        <v>34</v>
      </c>
      <c r="M380" t="s">
        <v>4884</v>
      </c>
      <c r="N380" t="s">
        <v>3568</v>
      </c>
      <c r="O380" t="s">
        <v>52</v>
      </c>
      <c r="P380" t="s">
        <v>64</v>
      </c>
      <c r="Q380" t="s">
        <v>5592</v>
      </c>
      <c r="R380" t="s">
        <v>4887</v>
      </c>
      <c r="S380" t="s">
        <v>41</v>
      </c>
      <c r="T380" t="s">
        <v>4888</v>
      </c>
      <c r="U380" t="s">
        <v>5132</v>
      </c>
      <c r="V380" t="s">
        <v>5133</v>
      </c>
      <c r="W380" t="s">
        <v>5134</v>
      </c>
      <c r="X380" t="s">
        <v>43</v>
      </c>
      <c r="Y380" t="s">
        <v>5135</v>
      </c>
      <c r="Z380" t="s">
        <v>42</v>
      </c>
      <c r="AB380" t="str">
        <f>CONCATENATE(Table6[[#This Row],[Capacitance]],Table6[[#This Row],[Stock]])</f>
        <v>33ÂµF</v>
      </c>
    </row>
    <row r="381" spans="1:28">
      <c r="A381" t="s">
        <v>4972</v>
      </c>
      <c r="B381" t="s">
        <v>4989</v>
      </c>
      <c r="C381" t="s">
        <v>5114</v>
      </c>
      <c r="D381" t="s">
        <v>5115</v>
      </c>
      <c r="E381" t="s">
        <v>4882</v>
      </c>
      <c r="F381" t="s">
        <v>5116</v>
      </c>
      <c r="G381">
        <v>13761</v>
      </c>
      <c r="H381">
        <v>0</v>
      </c>
      <c r="I381">
        <v>1.07</v>
      </c>
      <c r="J381">
        <v>0</v>
      </c>
      <c r="K381">
        <v>1</v>
      </c>
      <c r="L381" t="s">
        <v>34</v>
      </c>
      <c r="M381" t="s">
        <v>4884</v>
      </c>
      <c r="N381" t="s">
        <v>6777</v>
      </c>
      <c r="O381" t="s">
        <v>37</v>
      </c>
      <c r="P381" t="s">
        <v>78</v>
      </c>
      <c r="Q381" t="s">
        <v>5053</v>
      </c>
      <c r="R381" t="s">
        <v>4887</v>
      </c>
      <c r="S381" t="s">
        <v>41</v>
      </c>
      <c r="T381" t="s">
        <v>4888</v>
      </c>
      <c r="U381" t="s">
        <v>4993</v>
      </c>
      <c r="V381" t="s">
        <v>4994</v>
      </c>
      <c r="W381" t="s">
        <v>4995</v>
      </c>
      <c r="X381" t="s">
        <v>43</v>
      </c>
      <c r="Y381" t="s">
        <v>4996</v>
      </c>
      <c r="Z381" t="s">
        <v>42</v>
      </c>
      <c r="AB381" t="str">
        <f>CONCATENATE(Table6[[#This Row],[Capacitance]],Table6[[#This Row],[Stock]])</f>
        <v>33ÂuF</v>
      </c>
    </row>
    <row r="382" spans="1:28">
      <c r="A382" t="s">
        <v>4910</v>
      </c>
      <c r="B382" t="s">
        <v>4903</v>
      </c>
      <c r="C382" t="s">
        <v>6066</v>
      </c>
      <c r="D382" t="s">
        <v>6067</v>
      </c>
      <c r="E382" t="s">
        <v>4882</v>
      </c>
      <c r="F382" t="s">
        <v>6068</v>
      </c>
      <c r="G382">
        <v>4373</v>
      </c>
      <c r="H382">
        <v>0</v>
      </c>
      <c r="I382">
        <v>3.49</v>
      </c>
      <c r="J382">
        <v>0</v>
      </c>
      <c r="K382">
        <v>1</v>
      </c>
      <c r="L382" t="s">
        <v>34</v>
      </c>
      <c r="M382" t="s">
        <v>4913</v>
      </c>
      <c r="N382" t="s">
        <v>6777</v>
      </c>
      <c r="O382" t="s">
        <v>52</v>
      </c>
      <c r="P382" t="s">
        <v>53</v>
      </c>
      <c r="Q382" t="s">
        <v>4914</v>
      </c>
      <c r="R382" t="s">
        <v>4887</v>
      </c>
      <c r="S382" t="s">
        <v>41</v>
      </c>
      <c r="T382" t="s">
        <v>4888</v>
      </c>
      <c r="U382" t="s">
        <v>44</v>
      </c>
      <c r="V382" t="s">
        <v>4906</v>
      </c>
      <c r="W382" t="s">
        <v>4907</v>
      </c>
      <c r="X382" t="s">
        <v>43</v>
      </c>
      <c r="Y382" t="s">
        <v>4891</v>
      </c>
      <c r="Z382" t="s">
        <v>42</v>
      </c>
      <c r="AB382" t="str">
        <f>CONCATENATE(Table6[[#This Row],[Capacitance]],Table6[[#This Row],[Stock]])</f>
        <v>33ÂuF</v>
      </c>
    </row>
    <row r="383" spans="1:28">
      <c r="A383" t="s">
        <v>4972</v>
      </c>
      <c r="B383" t="s">
        <v>5127</v>
      </c>
      <c r="C383" t="s">
        <v>6158</v>
      </c>
      <c r="D383" t="s">
        <v>6159</v>
      </c>
      <c r="E383" t="s">
        <v>4882</v>
      </c>
      <c r="F383" t="s">
        <v>6160</v>
      </c>
      <c r="G383">
        <v>1307</v>
      </c>
      <c r="H383">
        <v>0</v>
      </c>
      <c r="I383">
        <v>0.84</v>
      </c>
      <c r="J383">
        <v>0</v>
      </c>
      <c r="K383">
        <v>1</v>
      </c>
      <c r="L383" t="s">
        <v>34</v>
      </c>
      <c r="M383" t="s">
        <v>4884</v>
      </c>
      <c r="N383" t="s">
        <v>6777</v>
      </c>
      <c r="O383" t="s">
        <v>52</v>
      </c>
      <c r="P383" t="s">
        <v>78</v>
      </c>
      <c r="Q383" t="s">
        <v>5146</v>
      </c>
      <c r="R383" t="s">
        <v>4887</v>
      </c>
      <c r="S383" t="s">
        <v>41</v>
      </c>
      <c r="T383" t="s">
        <v>4888</v>
      </c>
      <c r="U383" t="s">
        <v>5132</v>
      </c>
      <c r="V383" t="s">
        <v>5133</v>
      </c>
      <c r="W383" t="s">
        <v>5134</v>
      </c>
      <c r="X383" t="s">
        <v>43</v>
      </c>
      <c r="Y383" t="s">
        <v>5135</v>
      </c>
      <c r="Z383" t="s">
        <v>42</v>
      </c>
      <c r="AB383" t="str">
        <f>CONCATENATE(Table6[[#This Row],[Capacitance]],Table6[[#This Row],[Stock]])</f>
        <v>33ÂuF</v>
      </c>
    </row>
    <row r="384" spans="1:28">
      <c r="A384" t="s">
        <v>4972</v>
      </c>
      <c r="B384" t="s">
        <v>5077</v>
      </c>
      <c r="C384" t="s">
        <v>6161</v>
      </c>
      <c r="D384" t="s">
        <v>6162</v>
      </c>
      <c r="E384" t="s">
        <v>4882</v>
      </c>
      <c r="F384" t="s">
        <v>6163</v>
      </c>
      <c r="G384">
        <v>1265</v>
      </c>
      <c r="H384">
        <v>0</v>
      </c>
      <c r="I384">
        <v>0.88</v>
      </c>
      <c r="J384">
        <v>0</v>
      </c>
      <c r="K384">
        <v>1</v>
      </c>
      <c r="L384" t="s">
        <v>34</v>
      </c>
      <c r="M384" t="s">
        <v>4884</v>
      </c>
      <c r="N384" t="s">
        <v>6777</v>
      </c>
      <c r="O384" t="s">
        <v>52</v>
      </c>
      <c r="P384" t="s">
        <v>78</v>
      </c>
      <c r="Q384" t="s">
        <v>4943</v>
      </c>
      <c r="R384" t="s">
        <v>4887</v>
      </c>
      <c r="S384" t="s">
        <v>41</v>
      </c>
      <c r="T384" t="s">
        <v>4888</v>
      </c>
      <c r="U384" t="s">
        <v>5081</v>
      </c>
      <c r="V384" t="s">
        <v>5082</v>
      </c>
      <c r="W384" t="s">
        <v>5083</v>
      </c>
      <c r="X384" t="s">
        <v>43</v>
      </c>
      <c r="Y384" t="s">
        <v>5084</v>
      </c>
      <c r="Z384" t="s">
        <v>42</v>
      </c>
      <c r="AB384" t="str">
        <f>CONCATENATE(Table6[[#This Row],[Capacitance]],Table6[[#This Row],[Stock]])</f>
        <v>33ÂuF</v>
      </c>
    </row>
    <row r="385" spans="1:28">
      <c r="A385" t="s">
        <v>4972</v>
      </c>
      <c r="B385" t="s">
        <v>5077</v>
      </c>
      <c r="C385" t="s">
        <v>5614</v>
      </c>
      <c r="D385" t="s">
        <v>5615</v>
      </c>
      <c r="E385" t="s">
        <v>4882</v>
      </c>
      <c r="F385" t="s">
        <v>5616</v>
      </c>
      <c r="G385">
        <v>6552</v>
      </c>
      <c r="H385">
        <v>0</v>
      </c>
      <c r="I385">
        <v>0.88</v>
      </c>
      <c r="J385">
        <v>0</v>
      </c>
      <c r="K385">
        <v>1</v>
      </c>
      <c r="L385" t="s">
        <v>34</v>
      </c>
      <c r="M385" t="s">
        <v>4884</v>
      </c>
      <c r="N385" t="s">
        <v>6777</v>
      </c>
      <c r="O385" t="s">
        <v>37</v>
      </c>
      <c r="P385" t="s">
        <v>78</v>
      </c>
      <c r="Q385" t="s">
        <v>4943</v>
      </c>
      <c r="R385" t="s">
        <v>4887</v>
      </c>
      <c r="S385" t="s">
        <v>41</v>
      </c>
      <c r="T385" t="s">
        <v>4888</v>
      </c>
      <c r="U385" t="s">
        <v>5081</v>
      </c>
      <c r="V385" t="s">
        <v>5082</v>
      </c>
      <c r="W385" t="s">
        <v>5083</v>
      </c>
      <c r="X385" t="s">
        <v>43</v>
      </c>
      <c r="Y385" t="s">
        <v>5084</v>
      </c>
      <c r="Z385" t="s">
        <v>42</v>
      </c>
      <c r="AB385" t="str">
        <f>CONCATENATE(Table6[[#This Row],[Capacitance]],Table6[[#This Row],[Stock]])</f>
        <v>33ÂuF</v>
      </c>
    </row>
    <row r="386" spans="1:28">
      <c r="A386" t="s">
        <v>4972</v>
      </c>
      <c r="B386" t="s">
        <v>5127</v>
      </c>
      <c r="C386" t="s">
        <v>5617</v>
      </c>
      <c r="D386" t="s">
        <v>5618</v>
      </c>
      <c r="E386" t="s">
        <v>4882</v>
      </c>
      <c r="F386" t="s">
        <v>5619</v>
      </c>
      <c r="G386">
        <v>10724</v>
      </c>
      <c r="H386">
        <v>0</v>
      </c>
      <c r="I386">
        <v>0.84</v>
      </c>
      <c r="J386">
        <v>0</v>
      </c>
      <c r="K386">
        <v>1</v>
      </c>
      <c r="L386" t="s">
        <v>34</v>
      </c>
      <c r="M386" t="s">
        <v>4884</v>
      </c>
      <c r="N386" t="s">
        <v>6777</v>
      </c>
      <c r="O386" t="s">
        <v>37</v>
      </c>
      <c r="P386" t="s">
        <v>78</v>
      </c>
      <c r="Q386" t="s">
        <v>5146</v>
      </c>
      <c r="R386" t="s">
        <v>4887</v>
      </c>
      <c r="S386" t="s">
        <v>41</v>
      </c>
      <c r="T386" t="s">
        <v>4888</v>
      </c>
      <c r="U386" t="s">
        <v>5132</v>
      </c>
      <c r="V386" t="s">
        <v>5133</v>
      </c>
      <c r="W386" t="s">
        <v>5134</v>
      </c>
      <c r="X386" t="s">
        <v>43</v>
      </c>
      <c r="Y386" t="s">
        <v>5135</v>
      </c>
      <c r="Z386" t="s">
        <v>42</v>
      </c>
      <c r="AB386" t="str">
        <f>CONCATENATE(Table6[[#This Row],[Capacitance]],Table6[[#This Row],[Stock]])</f>
        <v>33ÂuF</v>
      </c>
    </row>
    <row r="387" spans="1:28">
      <c r="A387" t="s">
        <v>4972</v>
      </c>
      <c r="B387" t="s">
        <v>5127</v>
      </c>
      <c r="C387" t="s">
        <v>6294</v>
      </c>
      <c r="D387" t="s">
        <v>6295</v>
      </c>
      <c r="E387" t="s">
        <v>4882</v>
      </c>
      <c r="F387" t="s">
        <v>6296</v>
      </c>
      <c r="G387">
        <v>1670</v>
      </c>
      <c r="H387">
        <v>0</v>
      </c>
      <c r="I387">
        <v>2.58</v>
      </c>
      <c r="J387">
        <v>0</v>
      </c>
      <c r="K387">
        <v>1</v>
      </c>
      <c r="L387" t="s">
        <v>34</v>
      </c>
      <c r="M387" t="s">
        <v>4884</v>
      </c>
      <c r="N387" t="s">
        <v>3568</v>
      </c>
      <c r="O387" t="s">
        <v>52</v>
      </c>
      <c r="P387" t="s">
        <v>83</v>
      </c>
      <c r="Q387" t="s">
        <v>5146</v>
      </c>
      <c r="R387" t="s">
        <v>4887</v>
      </c>
      <c r="S387" t="s">
        <v>41</v>
      </c>
      <c r="T387" t="s">
        <v>4888</v>
      </c>
      <c r="U387" t="s">
        <v>5132</v>
      </c>
      <c r="V387" t="s">
        <v>5133</v>
      </c>
      <c r="W387" t="s">
        <v>5134</v>
      </c>
      <c r="X387" t="s">
        <v>43</v>
      </c>
      <c r="Y387" t="s">
        <v>5135</v>
      </c>
      <c r="Z387" t="s">
        <v>42</v>
      </c>
      <c r="AB387" t="str">
        <f>CONCATENATE(Table6[[#This Row],[Capacitance]],Table6[[#This Row],[Stock]])</f>
        <v>33ÂµF</v>
      </c>
    </row>
    <row r="388" spans="1:28">
      <c r="A388" t="s">
        <v>4972</v>
      </c>
      <c r="B388" t="s">
        <v>5127</v>
      </c>
      <c r="C388" t="s">
        <v>6481</v>
      </c>
      <c r="D388" t="s">
        <v>6482</v>
      </c>
      <c r="E388" t="s">
        <v>4882</v>
      </c>
      <c r="F388" t="s">
        <v>5619</v>
      </c>
      <c r="G388">
        <v>0</v>
      </c>
      <c r="H388">
        <v>0</v>
      </c>
      <c r="I388" t="s">
        <v>1067</v>
      </c>
      <c r="J388">
        <v>0</v>
      </c>
      <c r="K388">
        <v>1</v>
      </c>
      <c r="L388" t="s">
        <v>34</v>
      </c>
      <c r="M388" t="s">
        <v>4884</v>
      </c>
      <c r="N388" t="s">
        <v>3568</v>
      </c>
      <c r="O388" t="s">
        <v>37</v>
      </c>
      <c r="P388" t="s">
        <v>78</v>
      </c>
      <c r="Q388" t="s">
        <v>5146</v>
      </c>
      <c r="R388" t="s">
        <v>4887</v>
      </c>
      <c r="S388" t="s">
        <v>41</v>
      </c>
      <c r="T388" t="s">
        <v>4888</v>
      </c>
      <c r="U388" t="s">
        <v>5132</v>
      </c>
      <c r="V388" t="s">
        <v>5133</v>
      </c>
      <c r="W388" t="s">
        <v>5134</v>
      </c>
      <c r="X388" t="s">
        <v>43</v>
      </c>
      <c r="Y388" t="s">
        <v>5135</v>
      </c>
      <c r="Z388" t="s">
        <v>42</v>
      </c>
      <c r="AB388" t="str">
        <f>CONCATENATE(Table6[[#This Row],[Capacitance]],Table6[[#This Row],[Stock]])</f>
        <v>33ÂµF</v>
      </c>
    </row>
    <row r="389" spans="1:28">
      <c r="A389" t="s">
        <v>4972</v>
      </c>
      <c r="B389" t="s">
        <v>4973</v>
      </c>
      <c r="C389" t="s">
        <v>5469</v>
      </c>
      <c r="D389" t="s">
        <v>5470</v>
      </c>
      <c r="E389" t="s">
        <v>4882</v>
      </c>
      <c r="F389" t="s">
        <v>5471</v>
      </c>
      <c r="G389">
        <v>3843</v>
      </c>
      <c r="H389">
        <v>0</v>
      </c>
      <c r="I389">
        <v>0.64</v>
      </c>
      <c r="J389">
        <v>0</v>
      </c>
      <c r="K389">
        <v>1</v>
      </c>
      <c r="L389" t="s">
        <v>34</v>
      </c>
      <c r="M389" t="s">
        <v>4884</v>
      </c>
      <c r="N389" t="s">
        <v>6777</v>
      </c>
      <c r="O389" t="s">
        <v>37</v>
      </c>
      <c r="P389" t="s">
        <v>64</v>
      </c>
      <c r="Q389" t="s">
        <v>5053</v>
      </c>
      <c r="R389" t="s">
        <v>4887</v>
      </c>
      <c r="S389" t="s">
        <v>41</v>
      </c>
      <c r="T389" t="s">
        <v>4888</v>
      </c>
      <c r="U389" t="s">
        <v>4978</v>
      </c>
      <c r="V389" t="s">
        <v>4979</v>
      </c>
      <c r="W389" t="s">
        <v>4980</v>
      </c>
      <c r="X389" t="s">
        <v>43</v>
      </c>
      <c r="Y389" t="s">
        <v>4981</v>
      </c>
      <c r="Z389" t="s">
        <v>42</v>
      </c>
      <c r="AB389" t="str">
        <f>CONCATENATE(Table6[[#This Row],[Capacitance]],Table6[[#This Row],[Stock]])</f>
        <v>33ÂuF</v>
      </c>
    </row>
    <row r="390" spans="1:28">
      <c r="A390" t="s">
        <v>4972</v>
      </c>
      <c r="B390" t="s">
        <v>5077</v>
      </c>
      <c r="C390" t="s">
        <v>5946</v>
      </c>
      <c r="D390" t="s">
        <v>5947</v>
      </c>
      <c r="E390" t="s">
        <v>4882</v>
      </c>
      <c r="F390" t="s">
        <v>5948</v>
      </c>
      <c r="G390">
        <v>4848</v>
      </c>
      <c r="H390">
        <v>0</v>
      </c>
      <c r="I390">
        <v>0.74</v>
      </c>
      <c r="J390">
        <v>0</v>
      </c>
      <c r="K390">
        <v>1</v>
      </c>
      <c r="L390" t="s">
        <v>34</v>
      </c>
      <c r="M390" t="s">
        <v>4884</v>
      </c>
      <c r="N390" t="s">
        <v>6777</v>
      </c>
      <c r="O390" t="s">
        <v>37</v>
      </c>
      <c r="P390" t="s">
        <v>64</v>
      </c>
      <c r="Q390" t="s">
        <v>5099</v>
      </c>
      <c r="R390" t="s">
        <v>4887</v>
      </c>
      <c r="S390" t="s">
        <v>41</v>
      </c>
      <c r="T390" t="s">
        <v>4888</v>
      </c>
      <c r="U390" t="s">
        <v>5081</v>
      </c>
      <c r="V390" t="s">
        <v>5082</v>
      </c>
      <c r="W390" t="s">
        <v>5083</v>
      </c>
      <c r="X390" t="s">
        <v>43</v>
      </c>
      <c r="Y390" t="s">
        <v>5084</v>
      </c>
      <c r="Z390" t="s">
        <v>42</v>
      </c>
      <c r="AB390" t="str">
        <f>CONCATENATE(Table6[[#This Row],[Capacitance]],Table6[[#This Row],[Stock]])</f>
        <v>33ÂuF</v>
      </c>
    </row>
    <row r="391" spans="1:28">
      <c r="A391" t="s">
        <v>4972</v>
      </c>
      <c r="B391" t="s">
        <v>4989</v>
      </c>
      <c r="C391" t="s">
        <v>6005</v>
      </c>
      <c r="D391" t="s">
        <v>6006</v>
      </c>
      <c r="E391" t="s">
        <v>4882</v>
      </c>
      <c r="F391" t="s">
        <v>6007</v>
      </c>
      <c r="G391">
        <v>25628</v>
      </c>
      <c r="H391">
        <v>0</v>
      </c>
      <c r="I391">
        <v>1.29</v>
      </c>
      <c r="J391">
        <v>0</v>
      </c>
      <c r="K391">
        <v>1</v>
      </c>
      <c r="L391" t="s">
        <v>34</v>
      </c>
      <c r="M391" t="s">
        <v>4884</v>
      </c>
      <c r="N391" t="s">
        <v>6777</v>
      </c>
      <c r="O391" t="s">
        <v>37</v>
      </c>
      <c r="P391" t="s">
        <v>64</v>
      </c>
      <c r="Q391" t="s">
        <v>4905</v>
      </c>
      <c r="R391" t="s">
        <v>4887</v>
      </c>
      <c r="S391" t="s">
        <v>41</v>
      </c>
      <c r="T391" t="s">
        <v>4888</v>
      </c>
      <c r="U391" t="s">
        <v>4993</v>
      </c>
      <c r="V391" t="s">
        <v>4994</v>
      </c>
      <c r="W391" t="s">
        <v>4995</v>
      </c>
      <c r="X391" t="s">
        <v>43</v>
      </c>
      <c r="Y391" t="s">
        <v>4996</v>
      </c>
      <c r="Z391" t="s">
        <v>42</v>
      </c>
      <c r="AB391" t="str">
        <f>CONCATENATE(Table6[[#This Row],[Capacitance]],Table6[[#This Row],[Stock]])</f>
        <v>33ÂuF</v>
      </c>
    </row>
    <row r="392" spans="1:28">
      <c r="A392" t="s">
        <v>4972</v>
      </c>
      <c r="B392" t="s">
        <v>4973</v>
      </c>
      <c r="C392" t="s">
        <v>5016</v>
      </c>
      <c r="D392" t="s">
        <v>5017</v>
      </c>
      <c r="E392" t="s">
        <v>4882</v>
      </c>
      <c r="F392" t="s">
        <v>5018</v>
      </c>
      <c r="G392">
        <v>87586</v>
      </c>
      <c r="H392">
        <v>0</v>
      </c>
      <c r="I392">
        <v>0.56000000000000005</v>
      </c>
      <c r="J392">
        <v>0</v>
      </c>
      <c r="K392">
        <v>1</v>
      </c>
      <c r="L392" t="s">
        <v>34</v>
      </c>
      <c r="M392" t="s">
        <v>4884</v>
      </c>
      <c r="N392" t="s">
        <v>6752</v>
      </c>
      <c r="O392" t="s">
        <v>52</v>
      </c>
      <c r="P392" t="s">
        <v>78</v>
      </c>
      <c r="Q392" t="s">
        <v>5015</v>
      </c>
      <c r="R392" t="s">
        <v>4887</v>
      </c>
      <c r="S392" t="s">
        <v>41</v>
      </c>
      <c r="T392" t="s">
        <v>4888</v>
      </c>
      <c r="U392" t="s">
        <v>4978</v>
      </c>
      <c r="V392" t="s">
        <v>4979</v>
      </c>
      <c r="W392" t="s">
        <v>4980</v>
      </c>
      <c r="X392" t="s">
        <v>43</v>
      </c>
      <c r="Y392" t="s">
        <v>4981</v>
      </c>
      <c r="Z392" t="s">
        <v>42</v>
      </c>
      <c r="AB392" t="str">
        <f>CONCATENATE(Table6[[#This Row],[Capacitance]],Table6[[#This Row],[Stock]])</f>
        <v>4.7ÂuF</v>
      </c>
    </row>
    <row r="393" spans="1:28">
      <c r="A393" t="s">
        <v>4972</v>
      </c>
      <c r="B393" t="s">
        <v>4973</v>
      </c>
      <c r="C393" t="s">
        <v>5023</v>
      </c>
      <c r="D393" t="s">
        <v>5024</v>
      </c>
      <c r="E393" t="s">
        <v>4882</v>
      </c>
      <c r="F393" t="s">
        <v>5025</v>
      </c>
      <c r="G393">
        <v>33199</v>
      </c>
      <c r="H393">
        <v>0</v>
      </c>
      <c r="I393">
        <v>0.56000000000000005</v>
      </c>
      <c r="J393">
        <v>0</v>
      </c>
      <c r="K393">
        <v>1</v>
      </c>
      <c r="L393" t="s">
        <v>34</v>
      </c>
      <c r="M393" t="s">
        <v>4884</v>
      </c>
      <c r="N393" t="s">
        <v>6752</v>
      </c>
      <c r="O393" t="s">
        <v>37</v>
      </c>
      <c r="P393" t="s">
        <v>78</v>
      </c>
      <c r="Q393" t="s">
        <v>5015</v>
      </c>
      <c r="R393" t="s">
        <v>4887</v>
      </c>
      <c r="S393" t="s">
        <v>41</v>
      </c>
      <c r="T393" t="s">
        <v>4888</v>
      </c>
      <c r="U393" t="s">
        <v>4978</v>
      </c>
      <c r="V393" t="s">
        <v>4979</v>
      </c>
      <c r="W393" t="s">
        <v>4980</v>
      </c>
      <c r="X393" t="s">
        <v>43</v>
      </c>
      <c r="Y393" t="s">
        <v>4981</v>
      </c>
      <c r="Z393" t="s">
        <v>42</v>
      </c>
      <c r="AB393" t="str">
        <f>CONCATENATE(Table6[[#This Row],[Capacitance]],Table6[[#This Row],[Stock]])</f>
        <v>4.7ÂuF</v>
      </c>
    </row>
    <row r="394" spans="1:28">
      <c r="A394" t="s">
        <v>4972</v>
      </c>
      <c r="B394" t="s">
        <v>4973</v>
      </c>
      <c r="C394" t="s">
        <v>5035</v>
      </c>
      <c r="D394" t="s">
        <v>5036</v>
      </c>
      <c r="E394" t="s">
        <v>4882</v>
      </c>
      <c r="F394" t="s">
        <v>5037</v>
      </c>
      <c r="G394">
        <v>15519</v>
      </c>
      <c r="H394">
        <v>0</v>
      </c>
      <c r="I394">
        <v>0.6</v>
      </c>
      <c r="J394">
        <v>0</v>
      </c>
      <c r="K394">
        <v>1</v>
      </c>
      <c r="L394" t="s">
        <v>34</v>
      </c>
      <c r="M394" t="s">
        <v>4884</v>
      </c>
      <c r="N394" t="s">
        <v>6752</v>
      </c>
      <c r="O394" t="s">
        <v>37</v>
      </c>
      <c r="P394" t="s">
        <v>64</v>
      </c>
      <c r="Q394" t="s">
        <v>4914</v>
      </c>
      <c r="R394" t="s">
        <v>4887</v>
      </c>
      <c r="S394" t="s">
        <v>41</v>
      </c>
      <c r="T394" t="s">
        <v>4888</v>
      </c>
      <c r="U394" t="s">
        <v>4978</v>
      </c>
      <c r="V394" t="s">
        <v>4979</v>
      </c>
      <c r="W394" t="s">
        <v>4980</v>
      </c>
      <c r="X394" t="s">
        <v>43</v>
      </c>
      <c r="Y394" t="s">
        <v>4981</v>
      </c>
      <c r="Z394" t="s">
        <v>42</v>
      </c>
      <c r="AB394" t="str">
        <f>CONCATENATE(Table6[[#This Row],[Capacitance]],Table6[[#This Row],[Stock]])</f>
        <v>4.7ÂuF</v>
      </c>
    </row>
    <row r="395" spans="1:28">
      <c r="A395" t="s">
        <v>4972</v>
      </c>
      <c r="B395" t="s">
        <v>4973</v>
      </c>
      <c r="C395" t="s">
        <v>5044</v>
      </c>
      <c r="D395" t="s">
        <v>5045</v>
      </c>
      <c r="E395" t="s">
        <v>4882</v>
      </c>
      <c r="F395" t="s">
        <v>5046</v>
      </c>
      <c r="G395">
        <v>11586</v>
      </c>
      <c r="H395">
        <v>0</v>
      </c>
      <c r="I395">
        <v>0.67</v>
      </c>
      <c r="J395">
        <v>0</v>
      </c>
      <c r="K395">
        <v>1</v>
      </c>
      <c r="L395" t="s">
        <v>34</v>
      </c>
      <c r="M395" t="s">
        <v>4884</v>
      </c>
      <c r="N395" t="s">
        <v>6752</v>
      </c>
      <c r="O395" t="s">
        <v>37</v>
      </c>
      <c r="P395" t="s">
        <v>769</v>
      </c>
      <c r="Q395" t="s">
        <v>5015</v>
      </c>
      <c r="R395" t="s">
        <v>4887</v>
      </c>
      <c r="S395" t="s">
        <v>41</v>
      </c>
      <c r="T395" t="s">
        <v>4888</v>
      </c>
      <c r="U395" t="s">
        <v>4978</v>
      </c>
      <c r="V395" t="s">
        <v>4979</v>
      </c>
      <c r="W395" t="s">
        <v>4980</v>
      </c>
      <c r="X395" t="s">
        <v>43</v>
      </c>
      <c r="Y395" t="s">
        <v>4981</v>
      </c>
      <c r="Z395" t="s">
        <v>42</v>
      </c>
      <c r="AB395" t="str">
        <f>CONCATENATE(Table6[[#This Row],[Capacitance]],Table6[[#This Row],[Stock]])</f>
        <v>4.7ÂuF</v>
      </c>
    </row>
    <row r="396" spans="1:28">
      <c r="A396" t="s">
        <v>4972</v>
      </c>
      <c r="B396" t="s">
        <v>4989</v>
      </c>
      <c r="C396" t="s">
        <v>5074</v>
      </c>
      <c r="D396" t="s">
        <v>5075</v>
      </c>
      <c r="E396" t="s">
        <v>4882</v>
      </c>
      <c r="F396" t="s">
        <v>5076</v>
      </c>
      <c r="G396">
        <v>30262</v>
      </c>
      <c r="H396">
        <v>0</v>
      </c>
      <c r="I396">
        <v>0.78</v>
      </c>
      <c r="J396">
        <v>0</v>
      </c>
      <c r="K396">
        <v>1</v>
      </c>
      <c r="L396" t="s">
        <v>34</v>
      </c>
      <c r="M396" t="s">
        <v>4884</v>
      </c>
      <c r="N396" t="s">
        <v>77</v>
      </c>
      <c r="O396" t="s">
        <v>37</v>
      </c>
      <c r="P396" t="s">
        <v>83</v>
      </c>
      <c r="Q396" t="s">
        <v>4943</v>
      </c>
      <c r="R396" t="s">
        <v>4887</v>
      </c>
      <c r="S396" t="s">
        <v>41</v>
      </c>
      <c r="T396" t="s">
        <v>4888</v>
      </c>
      <c r="U396" t="s">
        <v>4993</v>
      </c>
      <c r="V396" t="s">
        <v>4994</v>
      </c>
      <c r="W396" t="s">
        <v>4995</v>
      </c>
      <c r="X396" t="s">
        <v>43</v>
      </c>
      <c r="Y396" t="s">
        <v>4996</v>
      </c>
      <c r="Z396" t="s">
        <v>42</v>
      </c>
      <c r="AB396" t="str">
        <f>CONCATENATE(Table6[[#This Row],[Capacitance]],Table6[[#This Row],[Stock]])</f>
        <v>4.7ÂµF</v>
      </c>
    </row>
    <row r="397" spans="1:28">
      <c r="A397" t="s">
        <v>4972</v>
      </c>
      <c r="B397" t="s">
        <v>4989</v>
      </c>
      <c r="C397" t="s">
        <v>5085</v>
      </c>
      <c r="D397" t="s">
        <v>5086</v>
      </c>
      <c r="E397" t="s">
        <v>4882</v>
      </c>
      <c r="F397" t="s">
        <v>5087</v>
      </c>
      <c r="G397">
        <v>40174</v>
      </c>
      <c r="H397">
        <v>0</v>
      </c>
      <c r="I397">
        <v>0.81</v>
      </c>
      <c r="J397">
        <v>0</v>
      </c>
      <c r="K397">
        <v>1</v>
      </c>
      <c r="L397" t="s">
        <v>34</v>
      </c>
      <c r="M397" t="s">
        <v>4884</v>
      </c>
      <c r="N397" t="s">
        <v>77</v>
      </c>
      <c r="O397" t="s">
        <v>37</v>
      </c>
      <c r="P397" t="s">
        <v>730</v>
      </c>
      <c r="Q397" t="s">
        <v>5088</v>
      </c>
      <c r="R397" t="s">
        <v>4887</v>
      </c>
      <c r="S397" t="s">
        <v>41</v>
      </c>
      <c r="T397" t="s">
        <v>4888</v>
      </c>
      <c r="U397" t="s">
        <v>4993</v>
      </c>
      <c r="V397" t="s">
        <v>4994</v>
      </c>
      <c r="W397" t="s">
        <v>4995</v>
      </c>
      <c r="X397" t="s">
        <v>43</v>
      </c>
      <c r="Y397" t="s">
        <v>4996</v>
      </c>
      <c r="Z397" t="s">
        <v>42</v>
      </c>
      <c r="AB397" t="str">
        <f>CONCATENATE(Table6[[#This Row],[Capacitance]],Table6[[#This Row],[Stock]])</f>
        <v>4.7ÂµF</v>
      </c>
    </row>
    <row r="398" spans="1:28">
      <c r="A398" t="s">
        <v>4878</v>
      </c>
      <c r="B398" t="s">
        <v>4879</v>
      </c>
      <c r="C398" t="s">
        <v>4952</v>
      </c>
      <c r="D398" t="s">
        <v>4953</v>
      </c>
      <c r="E398" t="s">
        <v>4882</v>
      </c>
      <c r="F398" t="s">
        <v>4954</v>
      </c>
      <c r="G398">
        <v>19617</v>
      </c>
      <c r="H398">
        <v>0</v>
      </c>
      <c r="I398">
        <v>1.1100000000000001</v>
      </c>
      <c r="J398">
        <v>0</v>
      </c>
      <c r="K398">
        <v>1</v>
      </c>
      <c r="L398" t="s">
        <v>34</v>
      </c>
      <c r="M398" t="s">
        <v>4884</v>
      </c>
      <c r="N398" t="s">
        <v>6752</v>
      </c>
      <c r="O398" t="s">
        <v>37</v>
      </c>
      <c r="P398" t="s">
        <v>64</v>
      </c>
      <c r="Q398" t="s">
        <v>4955</v>
      </c>
      <c r="R398" t="s">
        <v>4887</v>
      </c>
      <c r="S398" t="s">
        <v>41</v>
      </c>
      <c r="T398" t="s">
        <v>4888</v>
      </c>
      <c r="U398" t="s">
        <v>44</v>
      </c>
      <c r="V398" t="s">
        <v>4889</v>
      </c>
      <c r="W398" t="s">
        <v>4890</v>
      </c>
      <c r="X398" t="s">
        <v>43</v>
      </c>
      <c r="Y398" t="s">
        <v>4891</v>
      </c>
      <c r="Z398" t="s">
        <v>42</v>
      </c>
      <c r="AB398" t="str">
        <f>CONCATENATE(Table6[[#This Row],[Capacitance]],Table6[[#This Row],[Stock]])</f>
        <v>4.7ÂuF</v>
      </c>
    </row>
    <row r="399" spans="1:28">
      <c r="A399" t="s">
        <v>4972</v>
      </c>
      <c r="B399" t="s">
        <v>5127</v>
      </c>
      <c r="C399" t="s">
        <v>5147</v>
      </c>
      <c r="D399" t="s">
        <v>5148</v>
      </c>
      <c r="E399" t="s">
        <v>4882</v>
      </c>
      <c r="F399" t="s">
        <v>5149</v>
      </c>
      <c r="G399">
        <v>15482</v>
      </c>
      <c r="H399">
        <v>0</v>
      </c>
      <c r="I399">
        <v>1.0900000000000001</v>
      </c>
      <c r="J399">
        <v>0</v>
      </c>
      <c r="K399">
        <v>1</v>
      </c>
      <c r="L399" t="s">
        <v>34</v>
      </c>
      <c r="M399" t="s">
        <v>4884</v>
      </c>
      <c r="N399" t="s">
        <v>6752</v>
      </c>
      <c r="O399" t="s">
        <v>52</v>
      </c>
      <c r="P399" t="s">
        <v>730</v>
      </c>
      <c r="Q399" t="s">
        <v>4943</v>
      </c>
      <c r="R399" t="s">
        <v>4887</v>
      </c>
      <c r="S399" t="s">
        <v>41</v>
      </c>
      <c r="T399" t="s">
        <v>4888</v>
      </c>
      <c r="U399" t="s">
        <v>5132</v>
      </c>
      <c r="V399" t="s">
        <v>5133</v>
      </c>
      <c r="W399" t="s">
        <v>5134</v>
      </c>
      <c r="X399" t="s">
        <v>43</v>
      </c>
      <c r="Y399" t="s">
        <v>5135</v>
      </c>
      <c r="Z399" t="s">
        <v>42</v>
      </c>
      <c r="AB399" t="str">
        <f>CONCATENATE(Table6[[#This Row],[Capacitance]],Table6[[#This Row],[Stock]])</f>
        <v>4.7ÂuF</v>
      </c>
    </row>
    <row r="400" spans="1:28">
      <c r="A400" t="s">
        <v>4910</v>
      </c>
      <c r="B400" t="s">
        <v>5209</v>
      </c>
      <c r="C400" t="s">
        <v>5218</v>
      </c>
      <c r="D400" t="s">
        <v>5219</v>
      </c>
      <c r="E400" t="s">
        <v>4882</v>
      </c>
      <c r="F400" t="s">
        <v>5220</v>
      </c>
      <c r="G400">
        <v>11584</v>
      </c>
      <c r="H400">
        <v>0</v>
      </c>
      <c r="I400">
        <v>2.0699999999999998</v>
      </c>
      <c r="J400">
        <v>0</v>
      </c>
      <c r="K400">
        <v>1</v>
      </c>
      <c r="L400" t="s">
        <v>34</v>
      </c>
      <c r="M400" t="s">
        <v>4913</v>
      </c>
      <c r="N400" t="s">
        <v>77</v>
      </c>
      <c r="O400" t="s">
        <v>52</v>
      </c>
      <c r="P400" t="s">
        <v>64</v>
      </c>
      <c r="Q400" t="s">
        <v>4922</v>
      </c>
      <c r="R400" t="s">
        <v>4887</v>
      </c>
      <c r="S400" t="s">
        <v>41</v>
      </c>
      <c r="T400" t="s">
        <v>4888</v>
      </c>
      <c r="U400" t="s">
        <v>1301</v>
      </c>
      <c r="V400" t="s">
        <v>5213</v>
      </c>
      <c r="W400" t="s">
        <v>288</v>
      </c>
      <c r="X400" t="s">
        <v>43</v>
      </c>
      <c r="Y400" t="s">
        <v>5214</v>
      </c>
      <c r="Z400" t="s">
        <v>42</v>
      </c>
      <c r="AB400" t="str">
        <f>CONCATENATE(Table6[[#This Row],[Capacitance]],Table6[[#This Row],[Stock]])</f>
        <v>4.7ÂµF</v>
      </c>
    </row>
    <row r="401" spans="1:28">
      <c r="A401" t="s">
        <v>4972</v>
      </c>
      <c r="B401" t="s">
        <v>5077</v>
      </c>
      <c r="C401" t="s">
        <v>5228</v>
      </c>
      <c r="D401" t="s">
        <v>5229</v>
      </c>
      <c r="E401" t="s">
        <v>4882</v>
      </c>
      <c r="F401" t="s">
        <v>5230</v>
      </c>
      <c r="G401">
        <v>16261</v>
      </c>
      <c r="H401">
        <v>0</v>
      </c>
      <c r="I401">
        <v>2.25</v>
      </c>
      <c r="J401">
        <v>0</v>
      </c>
      <c r="K401">
        <v>1</v>
      </c>
      <c r="L401" t="s">
        <v>34</v>
      </c>
      <c r="M401" t="s">
        <v>4884</v>
      </c>
      <c r="N401" t="s">
        <v>6752</v>
      </c>
      <c r="O401" t="s">
        <v>37</v>
      </c>
      <c r="P401" t="s">
        <v>38</v>
      </c>
      <c r="Q401" t="s">
        <v>5110</v>
      </c>
      <c r="R401" t="s">
        <v>4887</v>
      </c>
      <c r="S401" t="s">
        <v>41</v>
      </c>
      <c r="T401" t="s">
        <v>4888</v>
      </c>
      <c r="U401" t="s">
        <v>5081</v>
      </c>
      <c r="V401" t="s">
        <v>5082</v>
      </c>
      <c r="W401" t="s">
        <v>5083</v>
      </c>
      <c r="X401" t="s">
        <v>43</v>
      </c>
      <c r="Y401" t="s">
        <v>5084</v>
      </c>
      <c r="Z401" t="s">
        <v>42</v>
      </c>
      <c r="AB401" t="str">
        <f>CONCATENATE(Table6[[#This Row],[Capacitance]],Table6[[#This Row],[Stock]])</f>
        <v>4.7ÂuF</v>
      </c>
    </row>
    <row r="402" spans="1:28">
      <c r="A402" t="s">
        <v>4972</v>
      </c>
      <c r="B402" t="s">
        <v>5127</v>
      </c>
      <c r="C402" t="s">
        <v>5237</v>
      </c>
      <c r="D402" t="s">
        <v>5238</v>
      </c>
      <c r="E402" t="s">
        <v>4882</v>
      </c>
      <c r="F402" t="s">
        <v>5239</v>
      </c>
      <c r="G402">
        <v>3354</v>
      </c>
      <c r="H402">
        <v>0</v>
      </c>
      <c r="I402">
        <v>2.2599999999999998</v>
      </c>
      <c r="J402">
        <v>0</v>
      </c>
      <c r="K402">
        <v>1</v>
      </c>
      <c r="L402" t="s">
        <v>34</v>
      </c>
      <c r="M402" t="s">
        <v>4884</v>
      </c>
      <c r="N402" t="s">
        <v>77</v>
      </c>
      <c r="O402" t="s">
        <v>52</v>
      </c>
      <c r="P402" t="s">
        <v>38</v>
      </c>
      <c r="Q402" t="s">
        <v>5110</v>
      </c>
      <c r="R402" t="s">
        <v>4887</v>
      </c>
      <c r="S402" t="s">
        <v>41</v>
      </c>
      <c r="T402" t="s">
        <v>4888</v>
      </c>
      <c r="U402" t="s">
        <v>5132</v>
      </c>
      <c r="V402" t="s">
        <v>5133</v>
      </c>
      <c r="W402" t="s">
        <v>5134</v>
      </c>
      <c r="X402" t="s">
        <v>43</v>
      </c>
      <c r="Y402" t="s">
        <v>5135</v>
      </c>
      <c r="Z402" t="s">
        <v>42</v>
      </c>
      <c r="AB402" t="str">
        <f>CONCATENATE(Table6[[#This Row],[Capacitance]],Table6[[#This Row],[Stock]])</f>
        <v>4.7ÂµF</v>
      </c>
    </row>
    <row r="403" spans="1:28">
      <c r="A403" t="s">
        <v>4910</v>
      </c>
      <c r="B403" t="s">
        <v>4903</v>
      </c>
      <c r="C403" t="s">
        <v>5323</v>
      </c>
      <c r="D403" t="s">
        <v>5324</v>
      </c>
      <c r="E403" t="s">
        <v>4882</v>
      </c>
      <c r="F403" t="s">
        <v>5325</v>
      </c>
      <c r="G403">
        <v>6084</v>
      </c>
      <c r="H403">
        <v>0</v>
      </c>
      <c r="I403">
        <v>3.49</v>
      </c>
      <c r="J403">
        <v>0</v>
      </c>
      <c r="K403">
        <v>1</v>
      </c>
      <c r="L403" t="s">
        <v>34</v>
      </c>
      <c r="M403" t="s">
        <v>4913</v>
      </c>
      <c r="N403" t="s">
        <v>6752</v>
      </c>
      <c r="O403" t="s">
        <v>52</v>
      </c>
      <c r="P403" t="s">
        <v>769</v>
      </c>
      <c r="Q403" t="s">
        <v>4914</v>
      </c>
      <c r="R403" t="s">
        <v>4887</v>
      </c>
      <c r="S403" t="s">
        <v>41</v>
      </c>
      <c r="T403" t="s">
        <v>4888</v>
      </c>
      <c r="U403" t="s">
        <v>44</v>
      </c>
      <c r="V403" t="s">
        <v>4906</v>
      </c>
      <c r="W403" t="s">
        <v>4907</v>
      </c>
      <c r="X403" t="s">
        <v>43</v>
      </c>
      <c r="Y403" t="s">
        <v>4891</v>
      </c>
      <c r="Z403" t="s">
        <v>42</v>
      </c>
      <c r="AB403" t="str">
        <f>CONCATENATE(Table6[[#This Row],[Capacitance]],Table6[[#This Row],[Stock]])</f>
        <v>4.7ÂuF</v>
      </c>
    </row>
    <row r="404" spans="1:28">
      <c r="A404" t="s">
        <v>4972</v>
      </c>
      <c r="B404" t="s">
        <v>4989</v>
      </c>
      <c r="C404" t="s">
        <v>5432</v>
      </c>
      <c r="D404" t="s">
        <v>5433</v>
      </c>
      <c r="E404" t="s">
        <v>4882</v>
      </c>
      <c r="F404" t="s">
        <v>5434</v>
      </c>
      <c r="G404">
        <v>34519</v>
      </c>
      <c r="H404">
        <v>0</v>
      </c>
      <c r="I404">
        <v>0.49</v>
      </c>
      <c r="J404">
        <v>0</v>
      </c>
      <c r="K404">
        <v>1</v>
      </c>
      <c r="L404" t="s">
        <v>34</v>
      </c>
      <c r="M404" t="s">
        <v>4884</v>
      </c>
      <c r="N404" t="s">
        <v>77</v>
      </c>
      <c r="O404" t="s">
        <v>37</v>
      </c>
      <c r="P404" t="s">
        <v>769</v>
      </c>
      <c r="Q404" t="s">
        <v>4977</v>
      </c>
      <c r="R404" t="s">
        <v>4887</v>
      </c>
      <c r="S404" t="s">
        <v>41</v>
      </c>
      <c r="T404" t="s">
        <v>4888</v>
      </c>
      <c r="U404" t="s">
        <v>4993</v>
      </c>
      <c r="V404" t="s">
        <v>4994</v>
      </c>
      <c r="W404" t="s">
        <v>4995</v>
      </c>
      <c r="X404" t="s">
        <v>43</v>
      </c>
      <c r="Y404" t="s">
        <v>4996</v>
      </c>
      <c r="Z404" t="s">
        <v>42</v>
      </c>
      <c r="AB404" t="str">
        <f>CONCATENATE(Table6[[#This Row],[Capacitance]],Table6[[#This Row],[Stock]])</f>
        <v>4.7ÂµF</v>
      </c>
    </row>
    <row r="405" spans="1:28">
      <c r="A405" t="s">
        <v>4972</v>
      </c>
      <c r="B405" t="s">
        <v>4973</v>
      </c>
      <c r="C405" t="s">
        <v>5442</v>
      </c>
      <c r="D405" t="s">
        <v>5443</v>
      </c>
      <c r="E405" t="s">
        <v>4882</v>
      </c>
      <c r="F405" t="s">
        <v>5444</v>
      </c>
      <c r="G405">
        <v>6174</v>
      </c>
      <c r="H405">
        <v>0</v>
      </c>
      <c r="I405">
        <v>0.53</v>
      </c>
      <c r="J405">
        <v>0</v>
      </c>
      <c r="K405">
        <v>1</v>
      </c>
      <c r="L405" t="s">
        <v>34</v>
      </c>
      <c r="M405" t="s">
        <v>4884</v>
      </c>
      <c r="N405" t="s">
        <v>6752</v>
      </c>
      <c r="O405" t="s">
        <v>37</v>
      </c>
      <c r="P405" t="s">
        <v>53</v>
      </c>
      <c r="Q405" t="s">
        <v>4922</v>
      </c>
      <c r="R405" t="s">
        <v>4887</v>
      </c>
      <c r="S405" t="s">
        <v>41</v>
      </c>
      <c r="T405" t="s">
        <v>4888</v>
      </c>
      <c r="U405" t="s">
        <v>4978</v>
      </c>
      <c r="V405" t="s">
        <v>4979</v>
      </c>
      <c r="W405" t="s">
        <v>4980</v>
      </c>
      <c r="X405" t="s">
        <v>43</v>
      </c>
      <c r="Y405" t="s">
        <v>4981</v>
      </c>
      <c r="Z405" t="s">
        <v>42</v>
      </c>
      <c r="AB405" t="str">
        <f>CONCATENATE(Table6[[#This Row],[Capacitance]],Table6[[#This Row],[Stock]])</f>
        <v>4.7ÂuF</v>
      </c>
    </row>
    <row r="406" spans="1:28">
      <c r="A406" t="s">
        <v>4972</v>
      </c>
      <c r="B406" t="s">
        <v>4973</v>
      </c>
      <c r="C406" t="s">
        <v>5451</v>
      </c>
      <c r="D406" t="s">
        <v>5452</v>
      </c>
      <c r="E406" t="s">
        <v>4882</v>
      </c>
      <c r="F406" t="s">
        <v>5453</v>
      </c>
      <c r="G406">
        <v>14045</v>
      </c>
      <c r="H406">
        <v>0</v>
      </c>
      <c r="I406">
        <v>0.54</v>
      </c>
      <c r="J406">
        <v>0</v>
      </c>
      <c r="K406">
        <v>1</v>
      </c>
      <c r="L406" t="s">
        <v>34</v>
      </c>
      <c r="M406" t="s">
        <v>4884</v>
      </c>
      <c r="N406" t="s">
        <v>6752</v>
      </c>
      <c r="O406" t="s">
        <v>52</v>
      </c>
      <c r="P406" t="s">
        <v>64</v>
      </c>
      <c r="Q406" t="s">
        <v>4914</v>
      </c>
      <c r="R406" t="s">
        <v>4887</v>
      </c>
      <c r="S406" t="s">
        <v>41</v>
      </c>
      <c r="T406" t="s">
        <v>4888</v>
      </c>
      <c r="U406" t="s">
        <v>4978</v>
      </c>
      <c r="V406" t="s">
        <v>4979</v>
      </c>
      <c r="W406" t="s">
        <v>4980</v>
      </c>
      <c r="X406" t="s">
        <v>43</v>
      </c>
      <c r="Y406" t="s">
        <v>4981</v>
      </c>
      <c r="Z406" t="s">
        <v>42</v>
      </c>
      <c r="AB406" t="str">
        <f>CONCATENATE(Table6[[#This Row],[Capacitance]],Table6[[#This Row],[Stock]])</f>
        <v>4.7ÂuF</v>
      </c>
    </row>
    <row r="407" spans="1:28">
      <c r="A407" t="s">
        <v>4972</v>
      </c>
      <c r="B407" t="s">
        <v>4989</v>
      </c>
      <c r="C407" t="s">
        <v>5493</v>
      </c>
      <c r="D407" t="s">
        <v>5494</v>
      </c>
      <c r="E407" t="s">
        <v>4882</v>
      </c>
      <c r="F407" t="s">
        <v>5495</v>
      </c>
      <c r="G407">
        <v>19894</v>
      </c>
      <c r="H407">
        <v>0</v>
      </c>
      <c r="I407">
        <v>0.7</v>
      </c>
      <c r="J407">
        <v>0</v>
      </c>
      <c r="K407">
        <v>1</v>
      </c>
      <c r="L407" t="s">
        <v>34</v>
      </c>
      <c r="M407" t="s">
        <v>4884</v>
      </c>
      <c r="N407" t="s">
        <v>6752</v>
      </c>
      <c r="O407" t="s">
        <v>52</v>
      </c>
      <c r="P407" t="s">
        <v>769</v>
      </c>
      <c r="Q407" t="s">
        <v>4977</v>
      </c>
      <c r="R407" t="s">
        <v>4887</v>
      </c>
      <c r="S407" t="s">
        <v>41</v>
      </c>
      <c r="T407" t="s">
        <v>4888</v>
      </c>
      <c r="U407" t="s">
        <v>4993</v>
      </c>
      <c r="V407" t="s">
        <v>4994</v>
      </c>
      <c r="W407" t="s">
        <v>4995</v>
      </c>
      <c r="X407" t="s">
        <v>43</v>
      </c>
      <c r="Y407" t="s">
        <v>4996</v>
      </c>
      <c r="Z407" t="s">
        <v>42</v>
      </c>
      <c r="AB407" t="str">
        <f>CONCATENATE(Table6[[#This Row],[Capacitance]],Table6[[#This Row],[Stock]])</f>
        <v>4.7ÂuF</v>
      </c>
    </row>
    <row r="408" spans="1:28">
      <c r="A408" t="s">
        <v>4972</v>
      </c>
      <c r="B408" t="s">
        <v>4989</v>
      </c>
      <c r="C408" t="s">
        <v>5509</v>
      </c>
      <c r="D408" t="s">
        <v>5510</v>
      </c>
      <c r="E408" t="s">
        <v>4882</v>
      </c>
      <c r="F408" t="s">
        <v>5511</v>
      </c>
      <c r="G408">
        <v>4850</v>
      </c>
      <c r="H408">
        <v>0</v>
      </c>
      <c r="I408">
        <v>0.7</v>
      </c>
      <c r="J408">
        <v>0</v>
      </c>
      <c r="K408">
        <v>1</v>
      </c>
      <c r="L408" t="s">
        <v>34</v>
      </c>
      <c r="M408" t="s">
        <v>4884</v>
      </c>
      <c r="N408" t="s">
        <v>6752</v>
      </c>
      <c r="O408" t="s">
        <v>37</v>
      </c>
      <c r="P408" t="s">
        <v>64</v>
      </c>
      <c r="Q408" t="s">
        <v>5015</v>
      </c>
      <c r="R408" t="s">
        <v>4887</v>
      </c>
      <c r="S408" t="s">
        <v>41</v>
      </c>
      <c r="T408" t="s">
        <v>4888</v>
      </c>
      <c r="U408" t="s">
        <v>4993</v>
      </c>
      <c r="V408" t="s">
        <v>4994</v>
      </c>
      <c r="W408" t="s">
        <v>4995</v>
      </c>
      <c r="X408" t="s">
        <v>43</v>
      </c>
      <c r="Y408" t="s">
        <v>4996</v>
      </c>
      <c r="Z408" t="s">
        <v>42</v>
      </c>
      <c r="AB408" t="str">
        <f>CONCATENATE(Table6[[#This Row],[Capacitance]],Table6[[#This Row],[Stock]])</f>
        <v>4.7ÂuF</v>
      </c>
    </row>
    <row r="409" spans="1:28">
      <c r="A409" t="s">
        <v>4972</v>
      </c>
      <c r="B409" t="s">
        <v>4989</v>
      </c>
      <c r="C409" t="s">
        <v>5515</v>
      </c>
      <c r="D409" t="s">
        <v>5516</v>
      </c>
      <c r="E409" t="s">
        <v>4882</v>
      </c>
      <c r="F409" t="s">
        <v>5517</v>
      </c>
      <c r="G409">
        <v>10672</v>
      </c>
      <c r="H409">
        <v>0</v>
      </c>
      <c r="I409">
        <v>0.71</v>
      </c>
      <c r="J409">
        <v>0</v>
      </c>
      <c r="K409">
        <v>1</v>
      </c>
      <c r="L409" t="s">
        <v>34</v>
      </c>
      <c r="M409" t="s">
        <v>4884</v>
      </c>
      <c r="N409" t="s">
        <v>77</v>
      </c>
      <c r="O409" t="s">
        <v>52</v>
      </c>
      <c r="P409" t="s">
        <v>83</v>
      </c>
      <c r="Q409" t="s">
        <v>4943</v>
      </c>
      <c r="R409" t="s">
        <v>4887</v>
      </c>
      <c r="S409" t="s">
        <v>41</v>
      </c>
      <c r="T409" t="s">
        <v>4888</v>
      </c>
      <c r="U409" t="s">
        <v>4993</v>
      </c>
      <c r="V409" t="s">
        <v>4994</v>
      </c>
      <c r="W409" t="s">
        <v>4995</v>
      </c>
      <c r="X409" t="s">
        <v>43</v>
      </c>
      <c r="Y409" t="s">
        <v>4996</v>
      </c>
      <c r="Z409" t="s">
        <v>42</v>
      </c>
      <c r="AB409" t="str">
        <f>CONCATENATE(Table6[[#This Row],[Capacitance]],Table6[[#This Row],[Stock]])</f>
        <v>4.7ÂµF</v>
      </c>
    </row>
    <row r="410" spans="1:28">
      <c r="A410" t="s">
        <v>4972</v>
      </c>
      <c r="B410" t="s">
        <v>4989</v>
      </c>
      <c r="C410" t="s">
        <v>5524</v>
      </c>
      <c r="D410" t="s">
        <v>5525</v>
      </c>
      <c r="E410" t="s">
        <v>4882</v>
      </c>
      <c r="F410" t="s">
        <v>5526</v>
      </c>
      <c r="G410">
        <v>30862</v>
      </c>
      <c r="H410">
        <v>0</v>
      </c>
      <c r="I410">
        <v>0.74</v>
      </c>
      <c r="J410">
        <v>0</v>
      </c>
      <c r="K410">
        <v>1</v>
      </c>
      <c r="L410" t="s">
        <v>34</v>
      </c>
      <c r="M410" t="s">
        <v>4884</v>
      </c>
      <c r="N410" t="s">
        <v>6752</v>
      </c>
      <c r="O410" t="s">
        <v>52</v>
      </c>
      <c r="P410" t="s">
        <v>78</v>
      </c>
      <c r="Q410" t="s">
        <v>4930</v>
      </c>
      <c r="R410" t="s">
        <v>4887</v>
      </c>
      <c r="S410" t="s">
        <v>41</v>
      </c>
      <c r="T410" t="s">
        <v>4888</v>
      </c>
      <c r="U410" t="s">
        <v>4993</v>
      </c>
      <c r="V410" t="s">
        <v>4994</v>
      </c>
      <c r="W410" t="s">
        <v>4995</v>
      </c>
      <c r="X410" t="s">
        <v>43</v>
      </c>
      <c r="Y410" t="s">
        <v>4996</v>
      </c>
      <c r="Z410" t="s">
        <v>42</v>
      </c>
      <c r="AB410" t="str">
        <f>CONCATENATE(Table6[[#This Row],[Capacitance]],Table6[[#This Row],[Stock]])</f>
        <v>4.7ÂuF</v>
      </c>
    </row>
    <row r="411" spans="1:28">
      <c r="A411" t="s">
        <v>4972</v>
      </c>
      <c r="B411" t="s">
        <v>4989</v>
      </c>
      <c r="C411" t="s">
        <v>5527</v>
      </c>
      <c r="D411" t="s">
        <v>5528</v>
      </c>
      <c r="E411" t="s">
        <v>4882</v>
      </c>
      <c r="F411" t="s">
        <v>5529</v>
      </c>
      <c r="G411">
        <v>14843</v>
      </c>
      <c r="H411">
        <v>0</v>
      </c>
      <c r="I411">
        <v>0.74</v>
      </c>
      <c r="J411">
        <v>0</v>
      </c>
      <c r="K411">
        <v>1</v>
      </c>
      <c r="L411" t="s">
        <v>34</v>
      </c>
      <c r="M411" t="s">
        <v>4884</v>
      </c>
      <c r="N411" t="s">
        <v>6752</v>
      </c>
      <c r="O411" t="s">
        <v>37</v>
      </c>
      <c r="P411" t="s">
        <v>78</v>
      </c>
      <c r="Q411" t="s">
        <v>4930</v>
      </c>
      <c r="R411" t="s">
        <v>4887</v>
      </c>
      <c r="S411" t="s">
        <v>41</v>
      </c>
      <c r="T411" t="s">
        <v>4888</v>
      </c>
      <c r="U411" t="s">
        <v>4993</v>
      </c>
      <c r="V411" t="s">
        <v>4994</v>
      </c>
      <c r="W411" t="s">
        <v>4995</v>
      </c>
      <c r="X411" t="s">
        <v>43</v>
      </c>
      <c r="Y411" t="s">
        <v>4996</v>
      </c>
      <c r="Z411" t="s">
        <v>42</v>
      </c>
      <c r="AB411" t="str">
        <f>CONCATENATE(Table6[[#This Row],[Capacitance]],Table6[[#This Row],[Stock]])</f>
        <v>4.7ÂuF</v>
      </c>
    </row>
    <row r="412" spans="1:28">
      <c r="A412" t="s">
        <v>4972</v>
      </c>
      <c r="B412" t="s">
        <v>4989</v>
      </c>
      <c r="C412" t="s">
        <v>5567</v>
      </c>
      <c r="D412" t="s">
        <v>5568</v>
      </c>
      <c r="E412" t="s">
        <v>4882</v>
      </c>
      <c r="F412" t="s">
        <v>5569</v>
      </c>
      <c r="G412">
        <v>7135</v>
      </c>
      <c r="H412">
        <v>0</v>
      </c>
      <c r="I412">
        <v>0.81</v>
      </c>
      <c r="J412">
        <v>0</v>
      </c>
      <c r="K412">
        <v>1</v>
      </c>
      <c r="L412" t="s">
        <v>34</v>
      </c>
      <c r="M412" t="s">
        <v>4884</v>
      </c>
      <c r="N412" t="s">
        <v>77</v>
      </c>
      <c r="O412" t="s">
        <v>52</v>
      </c>
      <c r="P412" t="s">
        <v>730</v>
      </c>
      <c r="Q412" t="s">
        <v>5088</v>
      </c>
      <c r="R412" t="s">
        <v>4887</v>
      </c>
      <c r="S412" t="s">
        <v>41</v>
      </c>
      <c r="T412" t="s">
        <v>4888</v>
      </c>
      <c r="U412" t="s">
        <v>4993</v>
      </c>
      <c r="V412" t="s">
        <v>4994</v>
      </c>
      <c r="W412" t="s">
        <v>4995</v>
      </c>
      <c r="X412" t="s">
        <v>43</v>
      </c>
      <c r="Y412" t="s">
        <v>4996</v>
      </c>
      <c r="Z412" t="s">
        <v>42</v>
      </c>
      <c r="AB412" t="str">
        <f>CONCATENATE(Table6[[#This Row],[Capacitance]],Table6[[#This Row],[Stock]])</f>
        <v>4.7ÂµF</v>
      </c>
    </row>
    <row r="413" spans="1:28">
      <c r="A413" t="s">
        <v>4972</v>
      </c>
      <c r="B413" t="s">
        <v>5077</v>
      </c>
      <c r="C413" t="s">
        <v>5608</v>
      </c>
      <c r="D413" t="s">
        <v>5609</v>
      </c>
      <c r="E413" t="s">
        <v>4882</v>
      </c>
      <c r="F413" t="s">
        <v>5610</v>
      </c>
      <c r="G413">
        <v>6462</v>
      </c>
      <c r="H413">
        <v>0</v>
      </c>
      <c r="I413">
        <v>0.8</v>
      </c>
      <c r="J413">
        <v>0</v>
      </c>
      <c r="K413">
        <v>1</v>
      </c>
      <c r="L413" t="s">
        <v>34</v>
      </c>
      <c r="M413" t="s">
        <v>4884</v>
      </c>
      <c r="N413" t="s">
        <v>6752</v>
      </c>
      <c r="O413" t="s">
        <v>37</v>
      </c>
      <c r="P413" t="s">
        <v>83</v>
      </c>
      <c r="Q413" t="s">
        <v>43</v>
      </c>
      <c r="R413" t="s">
        <v>4887</v>
      </c>
      <c r="S413" t="s">
        <v>41</v>
      </c>
      <c r="T413" t="s">
        <v>4888</v>
      </c>
      <c r="U413" t="s">
        <v>5081</v>
      </c>
      <c r="V413" t="s">
        <v>5082</v>
      </c>
      <c r="W413" t="s">
        <v>5083</v>
      </c>
      <c r="X413" t="s">
        <v>43</v>
      </c>
      <c r="Y413" t="s">
        <v>5084</v>
      </c>
      <c r="Z413" t="s">
        <v>42</v>
      </c>
      <c r="AB413" t="str">
        <f>CONCATENATE(Table6[[#This Row],[Capacitance]],Table6[[#This Row],[Stock]])</f>
        <v>4.7ÂuF</v>
      </c>
    </row>
    <row r="414" spans="1:28">
      <c r="A414" t="s">
        <v>4878</v>
      </c>
      <c r="B414" t="s">
        <v>4926</v>
      </c>
      <c r="C414" t="s">
        <v>4956</v>
      </c>
      <c r="D414" t="s">
        <v>4957</v>
      </c>
      <c r="E414" t="s">
        <v>4882</v>
      </c>
      <c r="F414" t="s">
        <v>4958</v>
      </c>
      <c r="G414">
        <v>4295</v>
      </c>
      <c r="H414">
        <v>0</v>
      </c>
      <c r="I414">
        <v>1.1499999999999999</v>
      </c>
      <c r="J414">
        <v>0</v>
      </c>
      <c r="K414">
        <v>1</v>
      </c>
      <c r="L414" t="s">
        <v>34</v>
      </c>
      <c r="M414" t="s">
        <v>4884</v>
      </c>
      <c r="N414" t="s">
        <v>77</v>
      </c>
      <c r="O414" t="s">
        <v>37</v>
      </c>
      <c r="P414" t="s">
        <v>78</v>
      </c>
      <c r="Q414" t="s">
        <v>4914</v>
      </c>
      <c r="R414" t="s">
        <v>4887</v>
      </c>
      <c r="S414" t="s">
        <v>41</v>
      </c>
      <c r="T414" t="s">
        <v>4888</v>
      </c>
      <c r="U414" t="s">
        <v>44</v>
      </c>
      <c r="V414" t="s">
        <v>4889</v>
      </c>
      <c r="W414" t="s">
        <v>4907</v>
      </c>
      <c r="X414" t="s">
        <v>43</v>
      </c>
      <c r="Y414" t="s">
        <v>4932</v>
      </c>
      <c r="Z414" t="s">
        <v>42</v>
      </c>
      <c r="AB414" t="str">
        <f>CONCATENATE(Table6[[#This Row],[Capacitance]],Table6[[#This Row],[Stock]])</f>
        <v>4.7ÂµF</v>
      </c>
    </row>
    <row r="415" spans="1:28">
      <c r="A415" t="s">
        <v>4972</v>
      </c>
      <c r="B415" t="s">
        <v>5077</v>
      </c>
      <c r="C415" t="s">
        <v>5656</v>
      </c>
      <c r="D415" t="s">
        <v>5657</v>
      </c>
      <c r="E415" t="s">
        <v>4882</v>
      </c>
      <c r="F415" t="s">
        <v>5658</v>
      </c>
      <c r="G415">
        <v>30193</v>
      </c>
      <c r="H415">
        <v>0</v>
      </c>
      <c r="I415">
        <v>1.04</v>
      </c>
      <c r="J415">
        <v>0</v>
      </c>
      <c r="K415">
        <v>1</v>
      </c>
      <c r="L415" t="s">
        <v>34</v>
      </c>
      <c r="M415" t="s">
        <v>4884</v>
      </c>
      <c r="N415" t="s">
        <v>6752</v>
      </c>
      <c r="O415" t="s">
        <v>37</v>
      </c>
      <c r="P415" t="s">
        <v>730</v>
      </c>
      <c r="Q415" t="s">
        <v>5095</v>
      </c>
      <c r="R415" t="s">
        <v>4887</v>
      </c>
      <c r="S415" t="s">
        <v>41</v>
      </c>
      <c r="T415" t="s">
        <v>4888</v>
      </c>
      <c r="U415" t="s">
        <v>5081</v>
      </c>
      <c r="V415" t="s">
        <v>5082</v>
      </c>
      <c r="W415" t="s">
        <v>5083</v>
      </c>
      <c r="X415" t="s">
        <v>43</v>
      </c>
      <c r="Y415" t="s">
        <v>5084</v>
      </c>
      <c r="Z415" t="s">
        <v>42</v>
      </c>
      <c r="AB415" t="str">
        <f>CONCATENATE(Table6[[#This Row],[Capacitance]],Table6[[#This Row],[Stock]])</f>
        <v>4.7ÂuF</v>
      </c>
    </row>
    <row r="416" spans="1:28">
      <c r="A416" t="s">
        <v>4972</v>
      </c>
      <c r="B416" t="s">
        <v>5127</v>
      </c>
      <c r="C416" t="s">
        <v>5674</v>
      </c>
      <c r="D416" t="s">
        <v>5675</v>
      </c>
      <c r="E416" t="s">
        <v>4882</v>
      </c>
      <c r="F416" t="s">
        <v>5676</v>
      </c>
      <c r="G416">
        <v>3717</v>
      </c>
      <c r="H416">
        <v>0</v>
      </c>
      <c r="I416">
        <v>1.0900000000000001</v>
      </c>
      <c r="J416">
        <v>0</v>
      </c>
      <c r="K416">
        <v>1</v>
      </c>
      <c r="L416" t="s">
        <v>34</v>
      </c>
      <c r="M416" t="s">
        <v>4884</v>
      </c>
      <c r="N416" t="s">
        <v>6752</v>
      </c>
      <c r="O416" t="s">
        <v>37</v>
      </c>
      <c r="P416" t="s">
        <v>730</v>
      </c>
      <c r="Q416" t="s">
        <v>4943</v>
      </c>
      <c r="R416" t="s">
        <v>4887</v>
      </c>
      <c r="S416" t="s">
        <v>41</v>
      </c>
      <c r="T416" t="s">
        <v>4888</v>
      </c>
      <c r="U416" t="s">
        <v>5132</v>
      </c>
      <c r="V416" t="s">
        <v>5133</v>
      </c>
      <c r="W416" t="s">
        <v>5134</v>
      </c>
      <c r="X416" t="s">
        <v>43</v>
      </c>
      <c r="Y416" t="s">
        <v>5135</v>
      </c>
      <c r="Z416" t="s">
        <v>42</v>
      </c>
      <c r="AB416" t="str">
        <f>CONCATENATE(Table6[[#This Row],[Capacitance]],Table6[[#This Row],[Stock]])</f>
        <v>4.7ÂuF</v>
      </c>
    </row>
    <row r="417" spans="1:28">
      <c r="A417" t="s">
        <v>4878</v>
      </c>
      <c r="B417" t="s">
        <v>4879</v>
      </c>
      <c r="C417" t="s">
        <v>4959</v>
      </c>
      <c r="D417" t="s">
        <v>4960</v>
      </c>
      <c r="E417" t="s">
        <v>4882</v>
      </c>
      <c r="F417" t="s">
        <v>4961</v>
      </c>
      <c r="G417">
        <v>7480</v>
      </c>
      <c r="H417">
        <v>0</v>
      </c>
      <c r="I417">
        <v>1.1100000000000001</v>
      </c>
      <c r="J417">
        <v>0</v>
      </c>
      <c r="K417">
        <v>1</v>
      </c>
      <c r="L417" t="s">
        <v>34</v>
      </c>
      <c r="M417" t="s">
        <v>4884</v>
      </c>
      <c r="N417" t="s">
        <v>6752</v>
      </c>
      <c r="O417" t="s">
        <v>37</v>
      </c>
      <c r="P417" t="s">
        <v>53</v>
      </c>
      <c r="Q417" t="s">
        <v>4962</v>
      </c>
      <c r="R417" t="s">
        <v>4887</v>
      </c>
      <c r="S417" t="s">
        <v>41</v>
      </c>
      <c r="T417" t="s">
        <v>4888</v>
      </c>
      <c r="U417" t="s">
        <v>44</v>
      </c>
      <c r="V417" t="s">
        <v>4889</v>
      </c>
      <c r="W417" t="s">
        <v>4890</v>
      </c>
      <c r="X417" t="s">
        <v>43</v>
      </c>
      <c r="Y417" t="s">
        <v>4891</v>
      </c>
      <c r="Z417" t="s">
        <v>42</v>
      </c>
      <c r="AB417" t="str">
        <f>CONCATENATE(Table6[[#This Row],[Capacitance]],Table6[[#This Row],[Stock]])</f>
        <v>4.7ÂuF</v>
      </c>
    </row>
    <row r="418" spans="1:28">
      <c r="A418" t="s">
        <v>4910</v>
      </c>
      <c r="B418" t="s">
        <v>4903</v>
      </c>
      <c r="C418" t="s">
        <v>4963</v>
      </c>
      <c r="D418" t="s">
        <v>4964</v>
      </c>
      <c r="E418" t="s">
        <v>4882</v>
      </c>
      <c r="F418" t="s">
        <v>4954</v>
      </c>
      <c r="G418">
        <v>2499</v>
      </c>
      <c r="H418">
        <v>0</v>
      </c>
      <c r="I418">
        <v>3.49</v>
      </c>
      <c r="J418">
        <v>0</v>
      </c>
      <c r="K418">
        <v>1</v>
      </c>
      <c r="L418" t="s">
        <v>34</v>
      </c>
      <c r="M418" t="s">
        <v>4913</v>
      </c>
      <c r="N418" t="s">
        <v>6752</v>
      </c>
      <c r="O418" t="s">
        <v>37</v>
      </c>
      <c r="P418" t="s">
        <v>64</v>
      </c>
      <c r="Q418" t="s">
        <v>4922</v>
      </c>
      <c r="R418" t="s">
        <v>4887</v>
      </c>
      <c r="S418" t="s">
        <v>41</v>
      </c>
      <c r="T418" t="s">
        <v>4888</v>
      </c>
      <c r="U418" t="s">
        <v>44</v>
      </c>
      <c r="V418" t="s">
        <v>4906</v>
      </c>
      <c r="W418" t="s">
        <v>4907</v>
      </c>
      <c r="X418" t="s">
        <v>43</v>
      </c>
      <c r="Y418" t="s">
        <v>4891</v>
      </c>
      <c r="Z418" t="s">
        <v>42</v>
      </c>
      <c r="AB418" t="str">
        <f>CONCATENATE(Table6[[#This Row],[Capacitance]],Table6[[#This Row],[Stock]])</f>
        <v>4.7ÂuF</v>
      </c>
    </row>
    <row r="419" spans="1:28">
      <c r="A419" t="s">
        <v>4972</v>
      </c>
      <c r="B419" t="s">
        <v>4973</v>
      </c>
      <c r="C419" t="s">
        <v>5850</v>
      </c>
      <c r="D419" t="s">
        <v>5851</v>
      </c>
      <c r="E419" t="s">
        <v>4882</v>
      </c>
      <c r="F419" t="s">
        <v>5852</v>
      </c>
      <c r="G419">
        <v>9448</v>
      </c>
      <c r="H419">
        <v>0</v>
      </c>
      <c r="I419">
        <v>0.53</v>
      </c>
      <c r="J419">
        <v>0</v>
      </c>
      <c r="K419">
        <v>1</v>
      </c>
      <c r="L419" t="s">
        <v>34</v>
      </c>
      <c r="M419" t="s">
        <v>4884</v>
      </c>
      <c r="N419" t="s">
        <v>6752</v>
      </c>
      <c r="O419" t="s">
        <v>52</v>
      </c>
      <c r="P419" t="s">
        <v>53</v>
      </c>
      <c r="Q419" t="s">
        <v>4922</v>
      </c>
      <c r="R419" t="s">
        <v>4887</v>
      </c>
      <c r="S419" t="s">
        <v>41</v>
      </c>
      <c r="T419" t="s">
        <v>4888</v>
      </c>
      <c r="U419" t="s">
        <v>4978</v>
      </c>
      <c r="V419" t="s">
        <v>4979</v>
      </c>
      <c r="W419" t="s">
        <v>4980</v>
      </c>
      <c r="X419" t="s">
        <v>43</v>
      </c>
      <c r="Y419" t="s">
        <v>4981</v>
      </c>
      <c r="Z419" t="s">
        <v>42</v>
      </c>
      <c r="AB419" t="str">
        <f>CONCATENATE(Table6[[#This Row],[Capacitance]],Table6[[#This Row],[Stock]])</f>
        <v>4.7ÂuF</v>
      </c>
    </row>
    <row r="420" spans="1:28">
      <c r="A420" t="s">
        <v>4972</v>
      </c>
      <c r="B420" t="s">
        <v>4989</v>
      </c>
      <c r="C420" t="s">
        <v>5896</v>
      </c>
      <c r="D420" t="s">
        <v>5897</v>
      </c>
      <c r="E420" t="s">
        <v>4882</v>
      </c>
      <c r="F420" t="s">
        <v>5898</v>
      </c>
      <c r="G420">
        <v>6644</v>
      </c>
      <c r="H420">
        <v>0</v>
      </c>
      <c r="I420">
        <v>0.7</v>
      </c>
      <c r="J420">
        <v>0</v>
      </c>
      <c r="K420">
        <v>1</v>
      </c>
      <c r="L420" t="s">
        <v>34</v>
      </c>
      <c r="M420" t="s">
        <v>4884</v>
      </c>
      <c r="N420" t="s">
        <v>6752</v>
      </c>
      <c r="O420" t="s">
        <v>52</v>
      </c>
      <c r="P420" t="s">
        <v>64</v>
      </c>
      <c r="Q420" t="s">
        <v>5015</v>
      </c>
      <c r="R420" t="s">
        <v>4887</v>
      </c>
      <c r="S420" t="s">
        <v>41</v>
      </c>
      <c r="T420" t="s">
        <v>4888</v>
      </c>
      <c r="U420" t="s">
        <v>4993</v>
      </c>
      <c r="V420" t="s">
        <v>4994</v>
      </c>
      <c r="W420" t="s">
        <v>4995</v>
      </c>
      <c r="X420" t="s">
        <v>43</v>
      </c>
      <c r="Y420" t="s">
        <v>4996</v>
      </c>
      <c r="Z420" t="s">
        <v>42</v>
      </c>
      <c r="AB420" t="str">
        <f>CONCATENATE(Table6[[#This Row],[Capacitance]],Table6[[#This Row],[Stock]])</f>
        <v>4.7ÂuF</v>
      </c>
    </row>
    <row r="421" spans="1:28">
      <c r="A421" t="s">
        <v>4972</v>
      </c>
      <c r="B421" t="s">
        <v>5077</v>
      </c>
      <c r="C421" t="s">
        <v>5955</v>
      </c>
      <c r="D421" t="s">
        <v>5956</v>
      </c>
      <c r="E421" t="s">
        <v>4882</v>
      </c>
      <c r="F421" t="s">
        <v>5957</v>
      </c>
      <c r="G421">
        <v>3197</v>
      </c>
      <c r="H421">
        <v>0</v>
      </c>
      <c r="I421">
        <v>0.8</v>
      </c>
      <c r="J421">
        <v>0</v>
      </c>
      <c r="K421">
        <v>1</v>
      </c>
      <c r="L421" t="s">
        <v>34</v>
      </c>
      <c r="M421" t="s">
        <v>4884</v>
      </c>
      <c r="N421" t="s">
        <v>6752</v>
      </c>
      <c r="O421" t="s">
        <v>52</v>
      </c>
      <c r="P421" t="s">
        <v>83</v>
      </c>
      <c r="Q421" t="s">
        <v>5484</v>
      </c>
      <c r="R421" t="s">
        <v>4887</v>
      </c>
      <c r="S421" t="s">
        <v>41</v>
      </c>
      <c r="T421" t="s">
        <v>4888</v>
      </c>
      <c r="U421" t="s">
        <v>5081</v>
      </c>
      <c r="V421" t="s">
        <v>5082</v>
      </c>
      <c r="W421" t="s">
        <v>5083</v>
      </c>
      <c r="X421" t="s">
        <v>43</v>
      </c>
      <c r="Y421" t="s">
        <v>5084</v>
      </c>
      <c r="Z421" t="s">
        <v>42</v>
      </c>
      <c r="AB421" t="str">
        <f>CONCATENATE(Table6[[#This Row],[Capacitance]],Table6[[#This Row],[Stock]])</f>
        <v>4.7ÂuF</v>
      </c>
    </row>
    <row r="422" spans="1:28">
      <c r="A422" t="s">
        <v>4972</v>
      </c>
      <c r="B422" t="s">
        <v>5077</v>
      </c>
      <c r="C422" t="s">
        <v>6002</v>
      </c>
      <c r="D422" t="s">
        <v>6003</v>
      </c>
      <c r="E422" t="s">
        <v>4882</v>
      </c>
      <c r="F422" t="s">
        <v>6004</v>
      </c>
      <c r="G422">
        <v>6006</v>
      </c>
      <c r="H422">
        <v>0</v>
      </c>
      <c r="I422">
        <v>1.04</v>
      </c>
      <c r="J422">
        <v>0</v>
      </c>
      <c r="K422">
        <v>1</v>
      </c>
      <c r="L422" t="s">
        <v>34</v>
      </c>
      <c r="M422" t="s">
        <v>4884</v>
      </c>
      <c r="N422" t="s">
        <v>6752</v>
      </c>
      <c r="O422" t="s">
        <v>52</v>
      </c>
      <c r="P422" t="s">
        <v>730</v>
      </c>
      <c r="Q422" t="s">
        <v>5095</v>
      </c>
      <c r="R422" t="s">
        <v>4887</v>
      </c>
      <c r="S422" t="s">
        <v>41</v>
      </c>
      <c r="T422" t="s">
        <v>4888</v>
      </c>
      <c r="U422" t="s">
        <v>5081</v>
      </c>
      <c r="V422" t="s">
        <v>5082</v>
      </c>
      <c r="W422" t="s">
        <v>5083</v>
      </c>
      <c r="X422" t="s">
        <v>43</v>
      </c>
      <c r="Y422" t="s">
        <v>5084</v>
      </c>
      <c r="Z422" t="s">
        <v>42</v>
      </c>
      <c r="AB422" t="str">
        <f>CONCATENATE(Table6[[#This Row],[Capacitance]],Table6[[#This Row],[Stock]])</f>
        <v>4.7ÂuF</v>
      </c>
    </row>
    <row r="423" spans="1:28">
      <c r="A423" t="s">
        <v>4878</v>
      </c>
      <c r="B423" t="s">
        <v>4879</v>
      </c>
      <c r="C423" t="s">
        <v>6013</v>
      </c>
      <c r="D423" t="s">
        <v>6014</v>
      </c>
      <c r="E423" t="s">
        <v>4882</v>
      </c>
      <c r="F423" t="s">
        <v>6015</v>
      </c>
      <c r="G423">
        <v>4118</v>
      </c>
      <c r="H423">
        <v>0</v>
      </c>
      <c r="I423">
        <v>0.49</v>
      </c>
      <c r="J423">
        <v>0</v>
      </c>
      <c r="K423">
        <v>1</v>
      </c>
      <c r="L423" t="s">
        <v>34</v>
      </c>
      <c r="M423" t="s">
        <v>4884</v>
      </c>
      <c r="N423" t="s">
        <v>77</v>
      </c>
      <c r="O423" t="s">
        <v>52</v>
      </c>
      <c r="P423" t="s">
        <v>64</v>
      </c>
      <c r="Q423" t="s">
        <v>4955</v>
      </c>
      <c r="R423" t="s">
        <v>4887</v>
      </c>
      <c r="S423" t="s">
        <v>41</v>
      </c>
      <c r="T423" t="s">
        <v>4888</v>
      </c>
      <c r="U423" t="s">
        <v>44</v>
      </c>
      <c r="V423" t="s">
        <v>4889</v>
      </c>
      <c r="W423" t="s">
        <v>4890</v>
      </c>
      <c r="X423" t="s">
        <v>43</v>
      </c>
      <c r="Y423" t="s">
        <v>4891</v>
      </c>
      <c r="Z423" t="s">
        <v>42</v>
      </c>
      <c r="AB423" t="str">
        <f>CONCATENATE(Table6[[#This Row],[Capacitance]],Table6[[#This Row],[Stock]])</f>
        <v>4.7ÂµF</v>
      </c>
    </row>
    <row r="424" spans="1:28">
      <c r="A424" t="s">
        <v>4972</v>
      </c>
      <c r="B424" t="s">
        <v>4973</v>
      </c>
      <c r="C424" t="s">
        <v>6030</v>
      </c>
      <c r="D424" t="s">
        <v>6031</v>
      </c>
      <c r="E424" t="s">
        <v>4882</v>
      </c>
      <c r="F424" t="s">
        <v>6032</v>
      </c>
      <c r="G424">
        <v>1996</v>
      </c>
      <c r="H424">
        <v>0</v>
      </c>
      <c r="I424">
        <v>0.66</v>
      </c>
      <c r="J424">
        <v>0</v>
      </c>
      <c r="K424">
        <v>1</v>
      </c>
      <c r="L424" t="s">
        <v>34</v>
      </c>
      <c r="M424" t="s">
        <v>4884</v>
      </c>
      <c r="N424" t="s">
        <v>6752</v>
      </c>
      <c r="O424" t="s">
        <v>52</v>
      </c>
      <c r="P424" t="s">
        <v>769</v>
      </c>
      <c r="Q424" t="s">
        <v>5015</v>
      </c>
      <c r="R424" t="s">
        <v>4887</v>
      </c>
      <c r="S424" t="s">
        <v>41</v>
      </c>
      <c r="T424" t="s">
        <v>4888</v>
      </c>
      <c r="U424" t="s">
        <v>4978</v>
      </c>
      <c r="V424" t="s">
        <v>4979</v>
      </c>
      <c r="W424" t="s">
        <v>4980</v>
      </c>
      <c r="X424" t="s">
        <v>43</v>
      </c>
      <c r="Y424" t="s">
        <v>4981</v>
      </c>
      <c r="Z424" t="s">
        <v>42</v>
      </c>
      <c r="AB424" t="str">
        <f>CONCATENATE(Table6[[#This Row],[Capacitance]],Table6[[#This Row],[Stock]])</f>
        <v>4.7ÂuF</v>
      </c>
    </row>
    <row r="425" spans="1:28">
      <c r="A425" t="s">
        <v>4910</v>
      </c>
      <c r="B425" t="s">
        <v>5209</v>
      </c>
      <c r="C425" t="s">
        <v>6095</v>
      </c>
      <c r="D425" t="s">
        <v>6096</v>
      </c>
      <c r="E425" t="s">
        <v>4882</v>
      </c>
      <c r="F425" t="s">
        <v>6097</v>
      </c>
      <c r="G425">
        <v>1915</v>
      </c>
      <c r="H425">
        <v>0</v>
      </c>
      <c r="I425">
        <v>2.27</v>
      </c>
      <c r="J425">
        <v>0</v>
      </c>
      <c r="K425">
        <v>1</v>
      </c>
      <c r="L425" t="s">
        <v>34</v>
      </c>
      <c r="M425" t="s">
        <v>4913</v>
      </c>
      <c r="N425" t="s">
        <v>77</v>
      </c>
      <c r="O425" t="s">
        <v>37</v>
      </c>
      <c r="P425" t="s">
        <v>64</v>
      </c>
      <c r="Q425" t="s">
        <v>4922</v>
      </c>
      <c r="R425" t="s">
        <v>4887</v>
      </c>
      <c r="S425" t="s">
        <v>41</v>
      </c>
      <c r="T425" t="s">
        <v>4888</v>
      </c>
      <c r="U425" t="s">
        <v>1301</v>
      </c>
      <c r="V425" t="s">
        <v>5213</v>
      </c>
      <c r="W425" t="s">
        <v>288</v>
      </c>
      <c r="X425" t="s">
        <v>43</v>
      </c>
      <c r="Y425" t="s">
        <v>5214</v>
      </c>
      <c r="Z425" t="s">
        <v>42</v>
      </c>
      <c r="AB425" t="str">
        <f>CONCATENATE(Table6[[#This Row],[Capacitance]],Table6[[#This Row],[Stock]])</f>
        <v>4.7ÂµF</v>
      </c>
    </row>
    <row r="426" spans="1:28">
      <c r="A426" t="s">
        <v>4910</v>
      </c>
      <c r="B426" t="s">
        <v>4903</v>
      </c>
      <c r="C426" t="s">
        <v>4965</v>
      </c>
      <c r="D426" t="s">
        <v>4966</v>
      </c>
      <c r="E426" t="s">
        <v>4882</v>
      </c>
      <c r="F426" t="s">
        <v>4954</v>
      </c>
      <c r="G426">
        <v>3077</v>
      </c>
      <c r="H426">
        <v>0</v>
      </c>
      <c r="I426">
        <v>3.49</v>
      </c>
      <c r="J426">
        <v>0</v>
      </c>
      <c r="K426">
        <v>1</v>
      </c>
      <c r="L426" t="s">
        <v>34</v>
      </c>
      <c r="M426" t="s">
        <v>4913</v>
      </c>
      <c r="N426" t="s">
        <v>6752</v>
      </c>
      <c r="O426" t="s">
        <v>37</v>
      </c>
      <c r="P426" t="s">
        <v>64</v>
      </c>
      <c r="Q426" t="s">
        <v>4922</v>
      </c>
      <c r="R426" t="s">
        <v>4887</v>
      </c>
      <c r="S426" t="s">
        <v>41</v>
      </c>
      <c r="T426" t="s">
        <v>4888</v>
      </c>
      <c r="U426" t="s">
        <v>44</v>
      </c>
      <c r="V426" t="s">
        <v>4906</v>
      </c>
      <c r="W426" t="s">
        <v>4907</v>
      </c>
      <c r="X426" t="s">
        <v>43</v>
      </c>
      <c r="Y426" t="s">
        <v>4891</v>
      </c>
      <c r="Z426" t="s">
        <v>42</v>
      </c>
      <c r="AB426" t="str">
        <f>CONCATENATE(Table6[[#This Row],[Capacitance]],Table6[[#This Row],[Stock]])</f>
        <v>4.7ÂuF</v>
      </c>
    </row>
    <row r="427" spans="1:28">
      <c r="A427" t="s">
        <v>4972</v>
      </c>
      <c r="B427" t="s">
        <v>5077</v>
      </c>
      <c r="C427" t="s">
        <v>6164</v>
      </c>
      <c r="D427" t="s">
        <v>6165</v>
      </c>
      <c r="E427" t="s">
        <v>4882</v>
      </c>
      <c r="F427" t="s">
        <v>6166</v>
      </c>
      <c r="G427">
        <v>1075</v>
      </c>
      <c r="H427">
        <v>0</v>
      </c>
      <c r="I427">
        <v>0.91</v>
      </c>
      <c r="J427">
        <v>0</v>
      </c>
      <c r="K427">
        <v>1</v>
      </c>
      <c r="L427" t="s">
        <v>34</v>
      </c>
      <c r="M427" t="s">
        <v>4884</v>
      </c>
      <c r="N427" t="s">
        <v>6752</v>
      </c>
      <c r="O427" t="s">
        <v>37</v>
      </c>
      <c r="P427" t="s">
        <v>769</v>
      </c>
      <c r="Q427" t="s">
        <v>5110</v>
      </c>
      <c r="R427" t="s">
        <v>4887</v>
      </c>
      <c r="S427" t="s">
        <v>41</v>
      </c>
      <c r="T427" t="s">
        <v>4888</v>
      </c>
      <c r="U427" t="s">
        <v>5081</v>
      </c>
      <c r="V427" t="s">
        <v>5082</v>
      </c>
      <c r="W427" t="s">
        <v>5083</v>
      </c>
      <c r="X427" t="s">
        <v>43</v>
      </c>
      <c r="Y427" t="s">
        <v>5084</v>
      </c>
      <c r="Z427" t="s">
        <v>42</v>
      </c>
      <c r="AB427" t="str">
        <f>CONCATENATE(Table6[[#This Row],[Capacitance]],Table6[[#This Row],[Stock]])</f>
        <v>4.7ÂuF</v>
      </c>
    </row>
    <row r="428" spans="1:28">
      <c r="A428" t="s">
        <v>4972</v>
      </c>
      <c r="B428" t="s">
        <v>4973</v>
      </c>
      <c r="C428" t="s">
        <v>6265</v>
      </c>
      <c r="D428" t="s">
        <v>6266</v>
      </c>
      <c r="E428" t="s">
        <v>4882</v>
      </c>
      <c r="F428" t="s">
        <v>5453</v>
      </c>
      <c r="G428">
        <v>7640</v>
      </c>
      <c r="H428">
        <v>0</v>
      </c>
      <c r="I428">
        <v>0.54</v>
      </c>
      <c r="J428">
        <v>0</v>
      </c>
      <c r="K428">
        <v>1</v>
      </c>
      <c r="L428" t="s">
        <v>34</v>
      </c>
      <c r="M428" t="s">
        <v>4884</v>
      </c>
      <c r="N428" t="s">
        <v>6752</v>
      </c>
      <c r="O428" t="s">
        <v>52</v>
      </c>
      <c r="P428" t="s">
        <v>64</v>
      </c>
      <c r="Q428" t="s">
        <v>4914</v>
      </c>
      <c r="R428" t="s">
        <v>4887</v>
      </c>
      <c r="S428" t="s">
        <v>41</v>
      </c>
      <c r="T428" t="s">
        <v>4888</v>
      </c>
      <c r="U428" t="s">
        <v>4978</v>
      </c>
      <c r="V428" t="s">
        <v>4979</v>
      </c>
      <c r="W428" t="s">
        <v>4980</v>
      </c>
      <c r="X428" t="s">
        <v>43</v>
      </c>
      <c r="Y428" t="s">
        <v>4981</v>
      </c>
      <c r="Z428" t="s">
        <v>42</v>
      </c>
      <c r="AB428" t="str">
        <f>CONCATENATE(Table6[[#This Row],[Capacitance]],Table6[[#This Row],[Stock]])</f>
        <v>4.7ÂuF</v>
      </c>
    </row>
    <row r="429" spans="1:28">
      <c r="A429" t="s">
        <v>4972</v>
      </c>
      <c r="B429" t="s">
        <v>4989</v>
      </c>
      <c r="C429" t="s">
        <v>6269</v>
      </c>
      <c r="D429" t="s">
        <v>6270</v>
      </c>
      <c r="E429" t="s">
        <v>4882</v>
      </c>
      <c r="F429" t="s">
        <v>6271</v>
      </c>
      <c r="G429">
        <v>4000</v>
      </c>
      <c r="H429">
        <v>0</v>
      </c>
      <c r="I429">
        <v>2.15</v>
      </c>
      <c r="J429">
        <v>0</v>
      </c>
      <c r="K429">
        <v>1</v>
      </c>
      <c r="L429" t="s">
        <v>34</v>
      </c>
      <c r="M429" t="s">
        <v>4884</v>
      </c>
      <c r="N429" t="s">
        <v>77</v>
      </c>
      <c r="O429" t="s">
        <v>52</v>
      </c>
      <c r="P429" t="s">
        <v>730</v>
      </c>
      <c r="Q429" t="s">
        <v>5088</v>
      </c>
      <c r="R429" t="s">
        <v>4887</v>
      </c>
      <c r="S429" t="s">
        <v>41</v>
      </c>
      <c r="T429" t="s">
        <v>4888</v>
      </c>
      <c r="U429" t="s">
        <v>4993</v>
      </c>
      <c r="V429" t="s">
        <v>4994</v>
      </c>
      <c r="W429" t="s">
        <v>4995</v>
      </c>
      <c r="X429" t="s">
        <v>43</v>
      </c>
      <c r="Y429" t="s">
        <v>4996</v>
      </c>
      <c r="Z429" t="s">
        <v>42</v>
      </c>
      <c r="AB429" t="str">
        <f>CONCATENATE(Table6[[#This Row],[Capacitance]],Table6[[#This Row],[Stock]])</f>
        <v>4.7ÂµF</v>
      </c>
    </row>
    <row r="430" spans="1:28">
      <c r="A430" t="s">
        <v>4972</v>
      </c>
      <c r="B430" t="s">
        <v>5127</v>
      </c>
      <c r="C430" t="s">
        <v>6333</v>
      </c>
      <c r="D430" t="s">
        <v>6334</v>
      </c>
      <c r="E430" t="s">
        <v>4882</v>
      </c>
      <c r="F430" t="s">
        <v>6335</v>
      </c>
      <c r="G430">
        <v>899</v>
      </c>
      <c r="H430">
        <v>0</v>
      </c>
      <c r="I430">
        <v>1.24</v>
      </c>
      <c r="J430">
        <v>0</v>
      </c>
      <c r="K430">
        <v>1</v>
      </c>
      <c r="L430" t="s">
        <v>34</v>
      </c>
      <c r="M430" t="s">
        <v>4884</v>
      </c>
      <c r="N430" t="s">
        <v>77</v>
      </c>
      <c r="O430" t="s">
        <v>37</v>
      </c>
      <c r="P430" t="s">
        <v>38</v>
      </c>
      <c r="Q430" t="s">
        <v>5110</v>
      </c>
      <c r="R430" t="s">
        <v>4887</v>
      </c>
      <c r="S430" t="s">
        <v>41</v>
      </c>
      <c r="T430" t="s">
        <v>4888</v>
      </c>
      <c r="U430" t="s">
        <v>5132</v>
      </c>
      <c r="V430" t="s">
        <v>5133</v>
      </c>
      <c r="W430" t="s">
        <v>5134</v>
      </c>
      <c r="X430" t="s">
        <v>43</v>
      </c>
      <c r="Y430" t="s">
        <v>5135</v>
      </c>
      <c r="Z430" t="s">
        <v>42</v>
      </c>
      <c r="AB430" t="str">
        <f>CONCATENATE(Table6[[#This Row],[Capacitance]],Table6[[#This Row],[Stock]])</f>
        <v>4.7ÂµF</v>
      </c>
    </row>
    <row r="431" spans="1:28">
      <c r="A431" t="s">
        <v>4910</v>
      </c>
      <c r="B431" t="s">
        <v>5209</v>
      </c>
      <c r="C431" t="s">
        <v>6345</v>
      </c>
      <c r="D431" t="s">
        <v>6346</v>
      </c>
      <c r="E431" t="s">
        <v>4882</v>
      </c>
      <c r="F431" t="s">
        <v>6347</v>
      </c>
      <c r="G431">
        <v>1865</v>
      </c>
      <c r="H431">
        <v>0</v>
      </c>
      <c r="I431">
        <v>2.27</v>
      </c>
      <c r="J431">
        <v>0</v>
      </c>
      <c r="K431">
        <v>1</v>
      </c>
      <c r="L431" t="s">
        <v>34</v>
      </c>
      <c r="M431" t="s">
        <v>4913</v>
      </c>
      <c r="N431" t="s">
        <v>77</v>
      </c>
      <c r="O431" t="s">
        <v>37</v>
      </c>
      <c r="P431" t="s">
        <v>53</v>
      </c>
      <c r="Q431" t="s">
        <v>4988</v>
      </c>
      <c r="R431" t="s">
        <v>4887</v>
      </c>
      <c r="S431" t="s">
        <v>41</v>
      </c>
      <c r="T431" t="s">
        <v>4888</v>
      </c>
      <c r="U431" t="s">
        <v>1301</v>
      </c>
      <c r="V431" t="s">
        <v>5213</v>
      </c>
      <c r="W431" t="s">
        <v>288</v>
      </c>
      <c r="X431" t="s">
        <v>43</v>
      </c>
      <c r="Y431" t="s">
        <v>5214</v>
      </c>
      <c r="Z431" t="s">
        <v>42</v>
      </c>
      <c r="AB431" t="str">
        <f>CONCATENATE(Table6[[#This Row],[Capacitance]],Table6[[#This Row],[Stock]])</f>
        <v>4.7ÂµF</v>
      </c>
    </row>
    <row r="432" spans="1:28">
      <c r="A432" t="s">
        <v>4910</v>
      </c>
      <c r="B432" t="s">
        <v>4903</v>
      </c>
      <c r="C432" t="s">
        <v>6376</v>
      </c>
      <c r="D432" t="s">
        <v>6377</v>
      </c>
      <c r="E432" t="s">
        <v>4882</v>
      </c>
      <c r="F432" t="s">
        <v>6015</v>
      </c>
      <c r="G432">
        <v>441</v>
      </c>
      <c r="H432">
        <v>0</v>
      </c>
      <c r="I432">
        <v>2.2599999999999998</v>
      </c>
      <c r="J432">
        <v>0</v>
      </c>
      <c r="K432">
        <v>1</v>
      </c>
      <c r="L432" t="s">
        <v>34</v>
      </c>
      <c r="M432" t="s">
        <v>4913</v>
      </c>
      <c r="N432" t="s">
        <v>77</v>
      </c>
      <c r="O432" t="s">
        <v>52</v>
      </c>
      <c r="P432" t="s">
        <v>64</v>
      </c>
      <c r="Q432" t="s">
        <v>4922</v>
      </c>
      <c r="R432" t="s">
        <v>4887</v>
      </c>
      <c r="S432" t="s">
        <v>41</v>
      </c>
      <c r="T432" t="s">
        <v>4888</v>
      </c>
      <c r="U432" t="s">
        <v>44</v>
      </c>
      <c r="V432" t="s">
        <v>4906</v>
      </c>
      <c r="W432" t="s">
        <v>4907</v>
      </c>
      <c r="X432" t="s">
        <v>43</v>
      </c>
      <c r="Y432" t="s">
        <v>4891</v>
      </c>
      <c r="Z432" t="s">
        <v>42</v>
      </c>
      <c r="AB432" t="str">
        <f>CONCATENATE(Table6[[#This Row],[Capacitance]],Table6[[#This Row],[Stock]])</f>
        <v>4.7ÂµF</v>
      </c>
    </row>
    <row r="433" spans="1:28">
      <c r="A433" t="s">
        <v>4972</v>
      </c>
      <c r="B433" t="s">
        <v>5077</v>
      </c>
      <c r="C433" t="s">
        <v>6378</v>
      </c>
      <c r="D433" t="s">
        <v>6379</v>
      </c>
      <c r="E433" t="s">
        <v>4882</v>
      </c>
      <c r="F433" t="s">
        <v>6380</v>
      </c>
      <c r="G433">
        <v>1195</v>
      </c>
      <c r="H433">
        <v>0</v>
      </c>
      <c r="I433">
        <v>0.66</v>
      </c>
      <c r="J433">
        <v>0</v>
      </c>
      <c r="K433">
        <v>1</v>
      </c>
      <c r="L433" t="s">
        <v>34</v>
      </c>
      <c r="M433" t="s">
        <v>4884</v>
      </c>
      <c r="N433" t="s">
        <v>6752</v>
      </c>
      <c r="O433" t="s">
        <v>52</v>
      </c>
      <c r="P433" t="s">
        <v>769</v>
      </c>
      <c r="Q433" t="s">
        <v>43</v>
      </c>
      <c r="R433" t="s">
        <v>4887</v>
      </c>
      <c r="S433" t="s">
        <v>41</v>
      </c>
      <c r="T433" t="s">
        <v>4888</v>
      </c>
      <c r="U433" t="s">
        <v>5081</v>
      </c>
      <c r="V433" t="s">
        <v>5082</v>
      </c>
      <c r="W433" t="s">
        <v>5083</v>
      </c>
      <c r="X433" t="s">
        <v>43</v>
      </c>
      <c r="Y433" t="s">
        <v>5084</v>
      </c>
      <c r="Z433" t="s">
        <v>42</v>
      </c>
      <c r="AB433" t="str">
        <f>CONCATENATE(Table6[[#This Row],[Capacitance]],Table6[[#This Row],[Stock]])</f>
        <v>4.7ÂuF</v>
      </c>
    </row>
    <row r="434" spans="1:28">
      <c r="A434" t="s">
        <v>4972</v>
      </c>
      <c r="B434" t="s">
        <v>4973</v>
      </c>
      <c r="C434" t="s">
        <v>6381</v>
      </c>
      <c r="D434" t="s">
        <v>6382</v>
      </c>
      <c r="E434" t="s">
        <v>4882</v>
      </c>
      <c r="F434" t="s">
        <v>6383</v>
      </c>
      <c r="G434">
        <v>2375</v>
      </c>
      <c r="H434">
        <v>0</v>
      </c>
      <c r="I434">
        <v>0.74</v>
      </c>
      <c r="J434">
        <v>0</v>
      </c>
      <c r="K434">
        <v>1</v>
      </c>
      <c r="L434" t="s">
        <v>34</v>
      </c>
      <c r="M434" t="s">
        <v>4884</v>
      </c>
      <c r="N434" t="s">
        <v>6752</v>
      </c>
      <c r="O434" t="s">
        <v>52</v>
      </c>
      <c r="P434" t="s">
        <v>83</v>
      </c>
      <c r="Q434" t="s">
        <v>5088</v>
      </c>
      <c r="R434" t="s">
        <v>4887</v>
      </c>
      <c r="S434" t="s">
        <v>41</v>
      </c>
      <c r="T434" t="s">
        <v>4888</v>
      </c>
      <c r="U434" t="s">
        <v>4978</v>
      </c>
      <c r="V434" t="s">
        <v>4979</v>
      </c>
      <c r="W434" t="s">
        <v>4980</v>
      </c>
      <c r="X434" t="s">
        <v>43</v>
      </c>
      <c r="Y434" t="s">
        <v>4981</v>
      </c>
      <c r="Z434" t="s">
        <v>42</v>
      </c>
      <c r="AB434" t="str">
        <f>CONCATENATE(Table6[[#This Row],[Capacitance]],Table6[[#This Row],[Stock]])</f>
        <v>4.7ÂuF</v>
      </c>
    </row>
    <row r="435" spans="1:28">
      <c r="A435" t="s">
        <v>4972</v>
      </c>
      <c r="B435" t="s">
        <v>5127</v>
      </c>
      <c r="C435" t="s">
        <v>6353</v>
      </c>
      <c r="D435" t="s">
        <v>6354</v>
      </c>
      <c r="E435" t="s">
        <v>4882</v>
      </c>
      <c r="F435" t="s">
        <v>6355</v>
      </c>
      <c r="G435">
        <v>561</v>
      </c>
      <c r="H435">
        <v>0</v>
      </c>
      <c r="I435">
        <v>1.6</v>
      </c>
      <c r="J435">
        <v>0</v>
      </c>
      <c r="K435">
        <v>1</v>
      </c>
      <c r="L435" t="s">
        <v>34</v>
      </c>
      <c r="M435" t="s">
        <v>4884</v>
      </c>
      <c r="N435" t="s">
        <v>6785</v>
      </c>
      <c r="O435" t="s">
        <v>37</v>
      </c>
      <c r="P435" t="s">
        <v>53</v>
      </c>
      <c r="Q435" t="s">
        <v>5146</v>
      </c>
      <c r="R435" t="s">
        <v>4887</v>
      </c>
      <c r="S435" t="s">
        <v>41</v>
      </c>
      <c r="T435" t="s">
        <v>4888</v>
      </c>
      <c r="U435" t="s">
        <v>5132</v>
      </c>
      <c r="V435" t="s">
        <v>5133</v>
      </c>
      <c r="W435" t="s">
        <v>5134</v>
      </c>
      <c r="X435" t="s">
        <v>43</v>
      </c>
      <c r="Y435" t="s">
        <v>5135</v>
      </c>
      <c r="Z435" t="s">
        <v>42</v>
      </c>
      <c r="AA435" t="s">
        <v>1247</v>
      </c>
      <c r="AB435" t="str">
        <f>CONCATENATE(Table6[[#This Row],[Capacitance]],Table6[[#This Row],[Stock]])</f>
        <v>220ÂuFSTOCK</v>
      </c>
    </row>
    <row r="436" spans="1:28">
      <c r="A436" t="s">
        <v>4972</v>
      </c>
      <c r="B436" t="s">
        <v>5127</v>
      </c>
      <c r="C436" t="s">
        <v>5303</v>
      </c>
      <c r="D436" t="s">
        <v>5304</v>
      </c>
      <c r="E436" t="s">
        <v>4882</v>
      </c>
      <c r="F436" t="s">
        <v>5204</v>
      </c>
      <c r="G436">
        <v>76680</v>
      </c>
      <c r="H436">
        <v>0</v>
      </c>
      <c r="I436">
        <v>3.08</v>
      </c>
      <c r="J436">
        <v>0</v>
      </c>
      <c r="K436">
        <v>1</v>
      </c>
      <c r="L436" t="s">
        <v>34</v>
      </c>
      <c r="M436" t="s">
        <v>4884</v>
      </c>
      <c r="N436" t="s">
        <v>6787</v>
      </c>
      <c r="O436" t="s">
        <v>37</v>
      </c>
      <c r="P436" t="s">
        <v>53</v>
      </c>
      <c r="Q436" t="s">
        <v>5295</v>
      </c>
      <c r="R436" t="s">
        <v>4887</v>
      </c>
      <c r="S436" t="s">
        <v>41</v>
      </c>
      <c r="T436" t="s">
        <v>4888</v>
      </c>
      <c r="U436" t="s">
        <v>5132</v>
      </c>
      <c r="V436" t="s">
        <v>5133</v>
      </c>
      <c r="W436" t="s">
        <v>5134</v>
      </c>
      <c r="X436" t="s">
        <v>43</v>
      </c>
      <c r="Y436" t="s">
        <v>5135</v>
      </c>
      <c r="Z436" t="s">
        <v>42</v>
      </c>
      <c r="AB436" t="str">
        <f>CONCATENATE(Table6[[#This Row],[Capacitance]],Table6[[#This Row],[Stock]])</f>
        <v>470ÂuF</v>
      </c>
    </row>
    <row r="437" spans="1:28">
      <c r="A437" t="s">
        <v>4972</v>
      </c>
      <c r="B437" t="s">
        <v>5127</v>
      </c>
      <c r="C437" t="s">
        <v>5296</v>
      </c>
      <c r="D437" t="s">
        <v>5297</v>
      </c>
      <c r="E437" t="s">
        <v>4882</v>
      </c>
      <c r="F437" t="s">
        <v>5298</v>
      </c>
      <c r="G437">
        <v>3178</v>
      </c>
      <c r="H437">
        <v>0</v>
      </c>
      <c r="I437">
        <v>2.87</v>
      </c>
      <c r="J437">
        <v>0</v>
      </c>
      <c r="K437">
        <v>1</v>
      </c>
      <c r="L437" t="s">
        <v>34</v>
      </c>
      <c r="M437" t="s">
        <v>4884</v>
      </c>
      <c r="N437" t="s">
        <v>5205</v>
      </c>
      <c r="O437" t="s">
        <v>52</v>
      </c>
      <c r="P437" t="s">
        <v>53</v>
      </c>
      <c r="Q437" t="s">
        <v>5295</v>
      </c>
      <c r="R437" t="s">
        <v>4887</v>
      </c>
      <c r="S437" t="s">
        <v>41</v>
      </c>
      <c r="T437" t="s">
        <v>4888</v>
      </c>
      <c r="U437" t="s">
        <v>5132</v>
      </c>
      <c r="V437" t="s">
        <v>5133</v>
      </c>
      <c r="W437" t="s">
        <v>5134</v>
      </c>
      <c r="X437" t="s">
        <v>43</v>
      </c>
      <c r="Y437" t="s">
        <v>5135</v>
      </c>
      <c r="Z437" t="s">
        <v>42</v>
      </c>
      <c r="AB437" t="str">
        <f>CONCATENATE(Table6[[#This Row],[Capacitance]],Table6[[#This Row],[Stock]])</f>
        <v>470ÂµF</v>
      </c>
    </row>
    <row r="438" spans="1:28">
      <c r="A438" t="s">
        <v>4972</v>
      </c>
      <c r="B438" t="s">
        <v>5127</v>
      </c>
      <c r="C438" t="s">
        <v>6309</v>
      </c>
      <c r="D438" t="s">
        <v>6310</v>
      </c>
      <c r="E438" t="s">
        <v>4882</v>
      </c>
      <c r="F438" t="s">
        <v>5204</v>
      </c>
      <c r="G438">
        <v>765</v>
      </c>
      <c r="H438">
        <v>0</v>
      </c>
      <c r="I438">
        <v>5.41</v>
      </c>
      <c r="J438">
        <v>0</v>
      </c>
      <c r="K438">
        <v>1</v>
      </c>
      <c r="L438" t="s">
        <v>34</v>
      </c>
      <c r="M438" t="s">
        <v>4884</v>
      </c>
      <c r="N438" t="s">
        <v>6787</v>
      </c>
      <c r="O438" t="s">
        <v>37</v>
      </c>
      <c r="P438" t="s">
        <v>53</v>
      </c>
      <c r="Q438" t="s">
        <v>5295</v>
      </c>
      <c r="R438" t="s">
        <v>4887</v>
      </c>
      <c r="S438" t="s">
        <v>41</v>
      </c>
      <c r="T438" t="s">
        <v>4888</v>
      </c>
      <c r="U438" t="s">
        <v>5132</v>
      </c>
      <c r="V438" t="s">
        <v>5133</v>
      </c>
      <c r="W438" t="s">
        <v>5259</v>
      </c>
      <c r="X438" t="s">
        <v>43</v>
      </c>
      <c r="Y438" t="s">
        <v>5260</v>
      </c>
      <c r="Z438" t="s">
        <v>42</v>
      </c>
      <c r="AB438" t="str">
        <f>CONCATENATE(Table6[[#This Row],[Capacitance]],Table6[[#This Row],[Stock]])</f>
        <v>470ÂuF</v>
      </c>
    </row>
    <row r="439" spans="1:28">
      <c r="A439" t="s">
        <v>4972</v>
      </c>
      <c r="B439" t="s">
        <v>5127</v>
      </c>
      <c r="C439" t="s">
        <v>5360</v>
      </c>
      <c r="D439" t="s">
        <v>5361</v>
      </c>
      <c r="E439" t="s">
        <v>4882</v>
      </c>
      <c r="F439" t="s">
        <v>5362</v>
      </c>
      <c r="G439">
        <v>2884</v>
      </c>
      <c r="H439">
        <v>0</v>
      </c>
      <c r="I439">
        <v>5.04</v>
      </c>
      <c r="J439">
        <v>0</v>
      </c>
      <c r="K439">
        <v>1</v>
      </c>
      <c r="L439" t="s">
        <v>34</v>
      </c>
      <c r="M439" t="s">
        <v>4884</v>
      </c>
      <c r="N439" t="s">
        <v>5205</v>
      </c>
      <c r="O439" t="s">
        <v>52</v>
      </c>
      <c r="P439" t="s">
        <v>64</v>
      </c>
      <c r="Q439" t="s">
        <v>5157</v>
      </c>
      <c r="R439" t="s">
        <v>4887</v>
      </c>
      <c r="S439" t="s">
        <v>41</v>
      </c>
      <c r="T439" t="s">
        <v>4888</v>
      </c>
      <c r="U439" t="s">
        <v>5132</v>
      </c>
      <c r="V439" t="s">
        <v>5133</v>
      </c>
      <c r="W439" t="s">
        <v>5259</v>
      </c>
      <c r="X439" t="s">
        <v>43</v>
      </c>
      <c r="Y439" t="s">
        <v>5260</v>
      </c>
      <c r="Z439" t="s">
        <v>42</v>
      </c>
      <c r="AB439" t="str">
        <f>CONCATENATE(Table6[[#This Row],[Capacitance]],Table6[[#This Row],[Stock]])</f>
        <v>470ÂµF</v>
      </c>
    </row>
    <row r="440" spans="1:28">
      <c r="A440" t="s">
        <v>4972</v>
      </c>
      <c r="B440" t="s">
        <v>5077</v>
      </c>
      <c r="C440" t="s">
        <v>5263</v>
      </c>
      <c r="D440" t="s">
        <v>5264</v>
      </c>
      <c r="E440" t="s">
        <v>4882</v>
      </c>
      <c r="F440" t="s">
        <v>5265</v>
      </c>
      <c r="G440">
        <v>6684</v>
      </c>
      <c r="H440">
        <v>0</v>
      </c>
      <c r="I440">
        <v>2.36</v>
      </c>
      <c r="J440">
        <v>0</v>
      </c>
      <c r="K440">
        <v>1</v>
      </c>
      <c r="L440" t="s">
        <v>34</v>
      </c>
      <c r="M440" t="s">
        <v>4884</v>
      </c>
      <c r="N440" t="s">
        <v>6787</v>
      </c>
      <c r="O440" t="s">
        <v>37</v>
      </c>
      <c r="P440" t="s">
        <v>590</v>
      </c>
      <c r="Q440" t="s">
        <v>5266</v>
      </c>
      <c r="R440" t="s">
        <v>4887</v>
      </c>
      <c r="S440" t="s">
        <v>41</v>
      </c>
      <c r="T440" t="s">
        <v>4888</v>
      </c>
      <c r="U440" t="s">
        <v>5081</v>
      </c>
      <c r="V440" t="s">
        <v>5082</v>
      </c>
      <c r="W440" t="s">
        <v>5083</v>
      </c>
      <c r="X440" t="s">
        <v>43</v>
      </c>
      <c r="Y440" t="s">
        <v>5084</v>
      </c>
      <c r="Z440" t="s">
        <v>42</v>
      </c>
      <c r="AB440" t="str">
        <f>CONCATENATE(Table6[[#This Row],[Capacitance]],Table6[[#This Row],[Stock]])</f>
        <v>470ÂuF</v>
      </c>
    </row>
    <row r="441" spans="1:28">
      <c r="A441" t="s">
        <v>4972</v>
      </c>
      <c r="B441" t="s">
        <v>5127</v>
      </c>
      <c r="C441" t="s">
        <v>6057</v>
      </c>
      <c r="D441" t="s">
        <v>6058</v>
      </c>
      <c r="E441" t="s">
        <v>4882</v>
      </c>
      <c r="F441" t="s">
        <v>6059</v>
      </c>
      <c r="G441">
        <v>3097</v>
      </c>
      <c r="H441">
        <v>0</v>
      </c>
      <c r="I441">
        <v>2.75</v>
      </c>
      <c r="J441">
        <v>0</v>
      </c>
      <c r="K441">
        <v>1</v>
      </c>
      <c r="L441" t="s">
        <v>34</v>
      </c>
      <c r="M441" t="s">
        <v>4884</v>
      </c>
      <c r="N441" t="s">
        <v>6787</v>
      </c>
      <c r="O441" t="s">
        <v>37</v>
      </c>
      <c r="P441" t="s">
        <v>590</v>
      </c>
      <c r="Q441" t="s">
        <v>5146</v>
      </c>
      <c r="R441" t="s">
        <v>4887</v>
      </c>
      <c r="S441" t="s">
        <v>41</v>
      </c>
      <c r="T441" t="s">
        <v>4888</v>
      </c>
      <c r="U441" t="s">
        <v>5132</v>
      </c>
      <c r="V441" t="s">
        <v>5133</v>
      </c>
      <c r="W441" t="s">
        <v>5134</v>
      </c>
      <c r="X441" t="s">
        <v>43</v>
      </c>
      <c r="Y441" t="s">
        <v>5135</v>
      </c>
      <c r="Z441" t="s">
        <v>42</v>
      </c>
      <c r="AB441" t="str">
        <f>CONCATENATE(Table6[[#This Row],[Capacitance]],Table6[[#This Row],[Stock]])</f>
        <v>470ÂuF</v>
      </c>
    </row>
    <row r="442" spans="1:28">
      <c r="A442" t="s">
        <v>4878</v>
      </c>
      <c r="B442" t="s">
        <v>5127</v>
      </c>
      <c r="C442" t="s">
        <v>6419</v>
      </c>
      <c r="D442" t="s">
        <v>6420</v>
      </c>
      <c r="E442" t="s">
        <v>4882</v>
      </c>
      <c r="F442" t="s">
        <v>6059</v>
      </c>
      <c r="G442">
        <v>830</v>
      </c>
      <c r="H442">
        <v>0</v>
      </c>
      <c r="I442">
        <v>2.46</v>
      </c>
      <c r="J442">
        <v>0</v>
      </c>
      <c r="K442">
        <v>1</v>
      </c>
      <c r="L442" t="s">
        <v>34</v>
      </c>
      <c r="M442" t="s">
        <v>4884</v>
      </c>
      <c r="N442" t="s">
        <v>6787</v>
      </c>
      <c r="O442" t="s">
        <v>37</v>
      </c>
      <c r="P442" t="s">
        <v>590</v>
      </c>
      <c r="Q442" t="s">
        <v>5295</v>
      </c>
      <c r="R442" t="s">
        <v>4887</v>
      </c>
      <c r="S442" t="s">
        <v>41</v>
      </c>
      <c r="T442" t="s">
        <v>4888</v>
      </c>
      <c r="U442" t="s">
        <v>5132</v>
      </c>
      <c r="V442" t="s">
        <v>5133</v>
      </c>
      <c r="W442" t="s">
        <v>5207</v>
      </c>
      <c r="X442" t="s">
        <v>43</v>
      </c>
      <c r="Y442" t="s">
        <v>5208</v>
      </c>
      <c r="Z442" t="s">
        <v>42</v>
      </c>
      <c r="AB442" t="str">
        <f>CONCATENATE(Table6[[#This Row],[Capacitance]],Table6[[#This Row],[Stock]])</f>
        <v>470ÂuF</v>
      </c>
    </row>
    <row r="443" spans="1:28">
      <c r="A443" t="s">
        <v>4972</v>
      </c>
      <c r="B443" t="s">
        <v>5127</v>
      </c>
      <c r="C443" t="s">
        <v>6426</v>
      </c>
      <c r="D443" t="s">
        <v>6427</v>
      </c>
      <c r="E443" t="s">
        <v>4882</v>
      </c>
      <c r="F443" t="s">
        <v>6059</v>
      </c>
      <c r="G443">
        <v>85</v>
      </c>
      <c r="H443">
        <v>0</v>
      </c>
      <c r="I443">
        <v>4.03</v>
      </c>
      <c r="J443">
        <v>0</v>
      </c>
      <c r="K443">
        <v>1</v>
      </c>
      <c r="L443" t="s">
        <v>34</v>
      </c>
      <c r="M443" t="s">
        <v>4884</v>
      </c>
      <c r="N443" t="s">
        <v>6787</v>
      </c>
      <c r="O443" t="s">
        <v>37</v>
      </c>
      <c r="P443" t="s">
        <v>590</v>
      </c>
      <c r="Q443" t="s">
        <v>5157</v>
      </c>
      <c r="R443" t="s">
        <v>4887</v>
      </c>
      <c r="S443" t="s">
        <v>41</v>
      </c>
      <c r="T443" t="s">
        <v>4888</v>
      </c>
      <c r="U443" t="s">
        <v>5132</v>
      </c>
      <c r="V443" t="s">
        <v>5133</v>
      </c>
      <c r="W443" t="s">
        <v>5259</v>
      </c>
      <c r="X443" t="s">
        <v>43</v>
      </c>
      <c r="Y443" t="s">
        <v>5260</v>
      </c>
      <c r="Z443" t="s">
        <v>42</v>
      </c>
      <c r="AB443" t="str">
        <f>CONCATENATE(Table6[[#This Row],[Capacitance]],Table6[[#This Row],[Stock]])</f>
        <v>470ÂuF</v>
      </c>
    </row>
    <row r="444" spans="1:28">
      <c r="A444" t="s">
        <v>4972</v>
      </c>
      <c r="B444" t="s">
        <v>5127</v>
      </c>
      <c r="C444" t="s">
        <v>5374</v>
      </c>
      <c r="D444" t="s">
        <v>5375</v>
      </c>
      <c r="E444" t="s">
        <v>4882</v>
      </c>
      <c r="F444" t="s">
        <v>5376</v>
      </c>
      <c r="G444">
        <v>5812</v>
      </c>
      <c r="H444">
        <v>0</v>
      </c>
      <c r="I444">
        <v>5.1100000000000003</v>
      </c>
      <c r="J444">
        <v>0</v>
      </c>
      <c r="K444">
        <v>1</v>
      </c>
      <c r="L444" t="s">
        <v>34</v>
      </c>
      <c r="M444" t="s">
        <v>4884</v>
      </c>
      <c r="N444" t="s">
        <v>6787</v>
      </c>
      <c r="O444" t="s">
        <v>37</v>
      </c>
      <c r="P444" t="s">
        <v>64</v>
      </c>
      <c r="Q444" t="s">
        <v>5157</v>
      </c>
      <c r="R444" t="s">
        <v>4887</v>
      </c>
      <c r="S444" t="s">
        <v>41</v>
      </c>
      <c r="T444" t="s">
        <v>4888</v>
      </c>
      <c r="U444" t="s">
        <v>5132</v>
      </c>
      <c r="V444" t="s">
        <v>5133</v>
      </c>
      <c r="W444" t="s">
        <v>5259</v>
      </c>
      <c r="X444" t="s">
        <v>43</v>
      </c>
      <c r="Y444" t="s">
        <v>5260</v>
      </c>
      <c r="Z444" t="s">
        <v>42</v>
      </c>
      <c r="AB444" t="str">
        <f>CONCATENATE(Table6[[#This Row],[Capacitance]],Table6[[#This Row],[Stock]])</f>
        <v>470ÂuF</v>
      </c>
    </row>
    <row r="445" spans="1:28">
      <c r="A445" t="s">
        <v>4972</v>
      </c>
      <c r="B445" t="s">
        <v>5127</v>
      </c>
      <c r="C445" t="s">
        <v>5755</v>
      </c>
      <c r="D445" t="s">
        <v>5756</v>
      </c>
      <c r="E445" t="s">
        <v>4882</v>
      </c>
      <c r="F445" t="s">
        <v>5757</v>
      </c>
      <c r="G445">
        <v>2880</v>
      </c>
      <c r="H445">
        <v>0</v>
      </c>
      <c r="I445">
        <v>1.95</v>
      </c>
      <c r="J445">
        <v>0</v>
      </c>
      <c r="K445">
        <v>1</v>
      </c>
      <c r="L445" t="s">
        <v>34</v>
      </c>
      <c r="M445" t="s">
        <v>4884</v>
      </c>
      <c r="N445" t="s">
        <v>6786</v>
      </c>
      <c r="O445" t="s">
        <v>37</v>
      </c>
      <c r="P445" t="s">
        <v>53</v>
      </c>
      <c r="Q445" t="s">
        <v>5295</v>
      </c>
      <c r="R445" t="s">
        <v>4887</v>
      </c>
      <c r="S445" t="s">
        <v>41</v>
      </c>
      <c r="T445" t="s">
        <v>4888</v>
      </c>
      <c r="U445" t="s">
        <v>5132</v>
      </c>
      <c r="V445" t="s">
        <v>5133</v>
      </c>
      <c r="W445" t="s">
        <v>5259</v>
      </c>
      <c r="X445" t="s">
        <v>43</v>
      </c>
      <c r="Y445" t="s">
        <v>5260</v>
      </c>
      <c r="Z445" t="s">
        <v>42</v>
      </c>
      <c r="AA445" t="s">
        <v>1247</v>
      </c>
      <c r="AB445" t="str">
        <f>CONCATENATE(Table6[[#This Row],[Capacitance]],Table6[[#This Row],[Stock]])</f>
        <v>330ÂuFSTOCK</v>
      </c>
    </row>
    <row r="446" spans="1:28">
      <c r="A446" t="s">
        <v>4972</v>
      </c>
      <c r="B446" t="s">
        <v>4989</v>
      </c>
      <c r="C446" t="s">
        <v>5454</v>
      </c>
      <c r="D446" t="s">
        <v>5455</v>
      </c>
      <c r="E446" t="s">
        <v>4882</v>
      </c>
      <c r="F446" t="s">
        <v>5456</v>
      </c>
      <c r="G446">
        <v>16624</v>
      </c>
      <c r="H446">
        <v>0</v>
      </c>
      <c r="I446">
        <v>0.54</v>
      </c>
      <c r="J446">
        <v>0</v>
      </c>
      <c r="K446">
        <v>1</v>
      </c>
      <c r="L446" t="s">
        <v>34</v>
      </c>
      <c r="M446" t="s">
        <v>4884</v>
      </c>
      <c r="N446" t="s">
        <v>6773</v>
      </c>
      <c r="O446" t="s">
        <v>37</v>
      </c>
      <c r="P446" t="s">
        <v>53</v>
      </c>
      <c r="Q446" t="s">
        <v>5120</v>
      </c>
      <c r="R446" t="s">
        <v>4887</v>
      </c>
      <c r="S446" t="s">
        <v>41</v>
      </c>
      <c r="T446" t="s">
        <v>4888</v>
      </c>
      <c r="U446" t="s">
        <v>4993</v>
      </c>
      <c r="V446" t="s">
        <v>4994</v>
      </c>
      <c r="W446" t="s">
        <v>4995</v>
      </c>
      <c r="X446" t="s">
        <v>43</v>
      </c>
      <c r="Y446" t="s">
        <v>4996</v>
      </c>
      <c r="Z446" t="s">
        <v>42</v>
      </c>
      <c r="AB446" t="str">
        <f>CONCATENATE(Table6[[#This Row],[Capacitance]],Table6[[#This Row],[Stock]])</f>
        <v>47ÂuF</v>
      </c>
    </row>
    <row r="447" spans="1:28">
      <c r="A447" t="s">
        <v>4972</v>
      </c>
      <c r="B447" t="s">
        <v>5077</v>
      </c>
      <c r="C447" t="s">
        <v>5100</v>
      </c>
      <c r="D447" t="s">
        <v>5101</v>
      </c>
      <c r="E447" t="s">
        <v>4882</v>
      </c>
      <c r="F447" t="s">
        <v>5102</v>
      </c>
      <c r="G447">
        <v>23013</v>
      </c>
      <c r="H447">
        <v>0</v>
      </c>
      <c r="I447">
        <v>0.72</v>
      </c>
      <c r="J447">
        <v>0</v>
      </c>
      <c r="K447">
        <v>1</v>
      </c>
      <c r="L447" t="s">
        <v>34</v>
      </c>
      <c r="M447" t="s">
        <v>4884</v>
      </c>
      <c r="N447" t="s">
        <v>6773</v>
      </c>
      <c r="O447" t="s">
        <v>52</v>
      </c>
      <c r="P447" t="s">
        <v>64</v>
      </c>
      <c r="Q447" t="s">
        <v>5103</v>
      </c>
      <c r="R447" t="s">
        <v>4887</v>
      </c>
      <c r="S447" t="s">
        <v>41</v>
      </c>
      <c r="T447" t="s">
        <v>4888</v>
      </c>
      <c r="U447" t="s">
        <v>5081</v>
      </c>
      <c r="V447" t="s">
        <v>5082</v>
      </c>
      <c r="W447" t="s">
        <v>5083</v>
      </c>
      <c r="X447" t="s">
        <v>43</v>
      </c>
      <c r="Y447" t="s">
        <v>5084</v>
      </c>
      <c r="Z447" t="s">
        <v>42</v>
      </c>
      <c r="AB447" t="str">
        <f>CONCATENATE(Table6[[#This Row],[Capacitance]],Table6[[#This Row],[Stock]])</f>
        <v>47ÂuF</v>
      </c>
    </row>
    <row r="448" spans="1:28">
      <c r="A448" t="s">
        <v>4972</v>
      </c>
      <c r="B448" t="s">
        <v>4989</v>
      </c>
      <c r="C448" t="s">
        <v>5111</v>
      </c>
      <c r="D448" t="s">
        <v>5112</v>
      </c>
      <c r="E448" t="s">
        <v>4882</v>
      </c>
      <c r="F448" t="s">
        <v>5113</v>
      </c>
      <c r="G448">
        <v>5769</v>
      </c>
      <c r="H448">
        <v>0</v>
      </c>
      <c r="I448">
        <v>1.0900000000000001</v>
      </c>
      <c r="J448">
        <v>0</v>
      </c>
      <c r="K448">
        <v>1</v>
      </c>
      <c r="L448" t="s">
        <v>34</v>
      </c>
      <c r="M448" t="s">
        <v>4884</v>
      </c>
      <c r="N448" t="s">
        <v>6773</v>
      </c>
      <c r="O448" t="s">
        <v>52</v>
      </c>
      <c r="P448" t="s">
        <v>64</v>
      </c>
      <c r="Q448" t="s">
        <v>5003</v>
      </c>
      <c r="R448" t="s">
        <v>4887</v>
      </c>
      <c r="S448" t="s">
        <v>41</v>
      </c>
      <c r="T448" t="s">
        <v>4888</v>
      </c>
      <c r="U448" t="s">
        <v>4993</v>
      </c>
      <c r="V448" t="s">
        <v>4994</v>
      </c>
      <c r="W448" t="s">
        <v>4995</v>
      </c>
      <c r="X448" t="s">
        <v>43</v>
      </c>
      <c r="Y448" t="s">
        <v>4996</v>
      </c>
      <c r="Z448" t="s">
        <v>42</v>
      </c>
      <c r="AB448" t="str">
        <f>CONCATENATE(Table6[[#This Row],[Capacitance]],Table6[[#This Row],[Stock]])</f>
        <v>47ÂuF</v>
      </c>
    </row>
    <row r="449" spans="1:28">
      <c r="A449" t="s">
        <v>4878</v>
      </c>
      <c r="B449" t="s">
        <v>5341</v>
      </c>
      <c r="C449" t="s">
        <v>5679</v>
      </c>
      <c r="D449" t="s">
        <v>5680</v>
      </c>
      <c r="E449" t="s">
        <v>4882</v>
      </c>
      <c r="F449" t="s">
        <v>5456</v>
      </c>
      <c r="G449">
        <v>28750</v>
      </c>
      <c r="H449">
        <v>0</v>
      </c>
      <c r="I449">
        <v>1.26</v>
      </c>
      <c r="J449">
        <v>0</v>
      </c>
      <c r="K449">
        <v>1</v>
      </c>
      <c r="L449" t="s">
        <v>34</v>
      </c>
      <c r="M449" t="s">
        <v>4884</v>
      </c>
      <c r="N449" t="s">
        <v>6773</v>
      </c>
      <c r="O449" t="s">
        <v>37</v>
      </c>
      <c r="P449" t="s">
        <v>53</v>
      </c>
      <c r="Q449" t="s">
        <v>5099</v>
      </c>
      <c r="R449" t="s">
        <v>4887</v>
      </c>
      <c r="S449" t="s">
        <v>41</v>
      </c>
      <c r="T449" t="s">
        <v>4888</v>
      </c>
      <c r="U449" t="s">
        <v>4993</v>
      </c>
      <c r="V449" t="s">
        <v>4994</v>
      </c>
      <c r="W449" t="s">
        <v>4890</v>
      </c>
      <c r="X449" t="s">
        <v>43</v>
      </c>
      <c r="Y449" t="s">
        <v>5345</v>
      </c>
      <c r="Z449" t="s">
        <v>42</v>
      </c>
      <c r="AB449" t="str">
        <f>CONCATENATE(Table6[[#This Row],[Capacitance]],Table6[[#This Row],[Stock]])</f>
        <v>47ÂuF</v>
      </c>
    </row>
    <row r="450" spans="1:28">
      <c r="A450" t="s">
        <v>4972</v>
      </c>
      <c r="B450" t="s">
        <v>5077</v>
      </c>
      <c r="C450" t="s">
        <v>6391</v>
      </c>
      <c r="D450" t="s">
        <v>6392</v>
      </c>
      <c r="E450" t="s">
        <v>4882</v>
      </c>
      <c r="F450" t="s">
        <v>6393</v>
      </c>
      <c r="G450">
        <v>963</v>
      </c>
      <c r="H450">
        <v>0</v>
      </c>
      <c r="I450">
        <v>0.88</v>
      </c>
      <c r="J450">
        <v>0</v>
      </c>
      <c r="K450">
        <v>1</v>
      </c>
      <c r="L450" t="s">
        <v>34</v>
      </c>
      <c r="M450" t="s">
        <v>4884</v>
      </c>
      <c r="N450" t="s">
        <v>6773</v>
      </c>
      <c r="O450" t="s">
        <v>37</v>
      </c>
      <c r="P450" t="s">
        <v>53</v>
      </c>
      <c r="Q450" t="s">
        <v>5099</v>
      </c>
      <c r="R450" t="s">
        <v>4887</v>
      </c>
      <c r="S450" t="s">
        <v>41</v>
      </c>
      <c r="T450" t="s">
        <v>4888</v>
      </c>
      <c r="U450" t="s">
        <v>5081</v>
      </c>
      <c r="V450" t="s">
        <v>5082</v>
      </c>
      <c r="W450" t="s">
        <v>5083</v>
      </c>
      <c r="X450" t="s">
        <v>43</v>
      </c>
      <c r="Y450" t="s">
        <v>5084</v>
      </c>
      <c r="Z450" t="s">
        <v>42</v>
      </c>
      <c r="AB450" t="str">
        <f>CONCATENATE(Table6[[#This Row],[Capacitance]],Table6[[#This Row],[Stock]])</f>
        <v>47ÂuF</v>
      </c>
    </row>
    <row r="451" spans="1:28">
      <c r="A451" t="s">
        <v>4972</v>
      </c>
      <c r="B451" t="s">
        <v>4973</v>
      </c>
      <c r="C451" t="s">
        <v>5435</v>
      </c>
      <c r="D451" t="s">
        <v>5436</v>
      </c>
      <c r="E451" t="s">
        <v>4882</v>
      </c>
      <c r="F451" t="s">
        <v>5437</v>
      </c>
      <c r="G451">
        <v>37512</v>
      </c>
      <c r="H451">
        <v>0</v>
      </c>
      <c r="I451">
        <v>0.5</v>
      </c>
      <c r="J451">
        <v>0</v>
      </c>
      <c r="K451">
        <v>1</v>
      </c>
      <c r="L451" t="s">
        <v>34</v>
      </c>
      <c r="M451" t="s">
        <v>4884</v>
      </c>
      <c r="N451" t="s">
        <v>6773</v>
      </c>
      <c r="O451" t="s">
        <v>37</v>
      </c>
      <c r="P451" t="s">
        <v>590</v>
      </c>
      <c r="Q451" t="s">
        <v>5438</v>
      </c>
      <c r="R451" t="s">
        <v>4887</v>
      </c>
      <c r="S451" t="s">
        <v>41</v>
      </c>
      <c r="T451" t="s">
        <v>4888</v>
      </c>
      <c r="U451" t="s">
        <v>4978</v>
      </c>
      <c r="V451" t="s">
        <v>4979</v>
      </c>
      <c r="W451" t="s">
        <v>4980</v>
      </c>
      <c r="X451" t="s">
        <v>43</v>
      </c>
      <c r="Y451" t="s">
        <v>4981</v>
      </c>
      <c r="Z451" t="s">
        <v>42</v>
      </c>
      <c r="AB451" t="str">
        <f>CONCATENATE(Table6[[#This Row],[Capacitance]],Table6[[#This Row],[Stock]])</f>
        <v>47ÂuF</v>
      </c>
    </row>
    <row r="452" spans="1:28">
      <c r="A452" t="s">
        <v>4972</v>
      </c>
      <c r="B452" t="s">
        <v>5127</v>
      </c>
      <c r="C452" t="s">
        <v>5387</v>
      </c>
      <c r="D452" t="s">
        <v>5388</v>
      </c>
      <c r="E452" t="s">
        <v>4882</v>
      </c>
      <c r="F452" t="s">
        <v>5389</v>
      </c>
      <c r="G452">
        <v>1574</v>
      </c>
      <c r="H452">
        <v>0</v>
      </c>
      <c r="I452">
        <v>6.44</v>
      </c>
      <c r="J452">
        <v>0</v>
      </c>
      <c r="K452">
        <v>1</v>
      </c>
      <c r="L452" t="s">
        <v>34</v>
      </c>
      <c r="M452" t="s">
        <v>4884</v>
      </c>
      <c r="N452" t="s">
        <v>6773</v>
      </c>
      <c r="O452" t="s">
        <v>37</v>
      </c>
      <c r="P452" t="s">
        <v>730</v>
      </c>
      <c r="Q452" t="s">
        <v>5146</v>
      </c>
      <c r="R452" t="s">
        <v>4887</v>
      </c>
      <c r="S452" t="s">
        <v>41</v>
      </c>
      <c r="T452" t="s">
        <v>4888</v>
      </c>
      <c r="U452" t="s">
        <v>5132</v>
      </c>
      <c r="V452" t="s">
        <v>5133</v>
      </c>
      <c r="W452" t="s">
        <v>5259</v>
      </c>
      <c r="X452" t="s">
        <v>43</v>
      </c>
      <c r="Y452" t="s">
        <v>5260</v>
      </c>
      <c r="Z452" t="s">
        <v>42</v>
      </c>
      <c r="AB452" t="str">
        <f>CONCATENATE(Table6[[#This Row],[Capacitance]],Table6[[#This Row],[Stock]])</f>
        <v>47ÂuF</v>
      </c>
    </row>
    <row r="453" spans="1:28">
      <c r="A453" t="s">
        <v>4972</v>
      </c>
      <c r="B453" t="s">
        <v>5366</v>
      </c>
      <c r="C453" t="s">
        <v>6316</v>
      </c>
      <c r="D453" t="s">
        <v>6317</v>
      </c>
      <c r="E453" t="s">
        <v>4882</v>
      </c>
      <c r="F453" t="s">
        <v>6318</v>
      </c>
      <c r="G453">
        <v>1177</v>
      </c>
      <c r="H453">
        <v>0</v>
      </c>
      <c r="I453">
        <v>6.11</v>
      </c>
      <c r="J453">
        <v>0</v>
      </c>
      <c r="K453">
        <v>1</v>
      </c>
      <c r="L453" t="s">
        <v>34</v>
      </c>
      <c r="M453" t="s">
        <v>4884</v>
      </c>
      <c r="N453" t="s">
        <v>6773</v>
      </c>
      <c r="O453" t="s">
        <v>37</v>
      </c>
      <c r="P453" t="s">
        <v>730</v>
      </c>
      <c r="Q453" t="s">
        <v>5295</v>
      </c>
      <c r="R453" t="s">
        <v>4887</v>
      </c>
      <c r="S453" t="s">
        <v>41</v>
      </c>
      <c r="T453" t="s">
        <v>4888</v>
      </c>
      <c r="U453" t="s">
        <v>5370</v>
      </c>
      <c r="V453" t="s">
        <v>5371</v>
      </c>
      <c r="W453" t="s">
        <v>5372</v>
      </c>
      <c r="X453" t="s">
        <v>43</v>
      </c>
      <c r="Y453" t="s">
        <v>5373</v>
      </c>
      <c r="Z453" t="s">
        <v>42</v>
      </c>
      <c r="AB453" t="str">
        <f>CONCATENATE(Table6[[#This Row],[Capacitance]],Table6[[#This Row],[Stock]])</f>
        <v>47ÂuF</v>
      </c>
    </row>
    <row r="454" spans="1:28">
      <c r="A454" t="s">
        <v>4972</v>
      </c>
      <c r="B454" t="s">
        <v>5127</v>
      </c>
      <c r="C454" t="s">
        <v>5287</v>
      </c>
      <c r="D454" t="s">
        <v>5288</v>
      </c>
      <c r="E454" t="s">
        <v>4882</v>
      </c>
      <c r="F454" t="s">
        <v>5289</v>
      </c>
      <c r="G454">
        <v>4354</v>
      </c>
      <c r="H454">
        <v>0</v>
      </c>
      <c r="I454">
        <v>2.67</v>
      </c>
      <c r="J454">
        <v>0</v>
      </c>
      <c r="K454">
        <v>1</v>
      </c>
      <c r="L454" t="s">
        <v>34</v>
      </c>
      <c r="M454" t="s">
        <v>4884</v>
      </c>
      <c r="N454" t="s">
        <v>6773</v>
      </c>
      <c r="O454" t="s">
        <v>52</v>
      </c>
      <c r="P454" t="s">
        <v>83</v>
      </c>
      <c r="Q454" t="s">
        <v>5146</v>
      </c>
      <c r="R454" t="s">
        <v>4887</v>
      </c>
      <c r="S454" t="s">
        <v>41</v>
      </c>
      <c r="T454" t="s">
        <v>4888</v>
      </c>
      <c r="U454" t="s">
        <v>5132</v>
      </c>
      <c r="V454" t="s">
        <v>5133</v>
      </c>
      <c r="W454" t="s">
        <v>5134</v>
      </c>
      <c r="X454" t="s">
        <v>43</v>
      </c>
      <c r="Y454" t="s">
        <v>5135</v>
      </c>
      <c r="Z454" t="s">
        <v>42</v>
      </c>
      <c r="AB454" t="str">
        <f>CONCATENATE(Table6[[#This Row],[Capacitance]],Table6[[#This Row],[Stock]])</f>
        <v>47ÂuF</v>
      </c>
    </row>
    <row r="455" spans="1:28">
      <c r="A455" t="s">
        <v>4878</v>
      </c>
      <c r="B455" t="s">
        <v>5127</v>
      </c>
      <c r="C455" t="s">
        <v>5225</v>
      </c>
      <c r="D455" t="s">
        <v>5226</v>
      </c>
      <c r="E455" t="s">
        <v>4882</v>
      </c>
      <c r="F455" t="s">
        <v>5227</v>
      </c>
      <c r="G455">
        <v>4003</v>
      </c>
      <c r="H455">
        <v>0</v>
      </c>
      <c r="I455">
        <v>2.2200000000000002</v>
      </c>
      <c r="J455">
        <v>0</v>
      </c>
      <c r="K455">
        <v>1</v>
      </c>
      <c r="L455" t="s">
        <v>34</v>
      </c>
      <c r="M455" t="s">
        <v>4884</v>
      </c>
      <c r="N455" t="s">
        <v>6773</v>
      </c>
      <c r="O455" t="s">
        <v>37</v>
      </c>
      <c r="P455" t="s">
        <v>83</v>
      </c>
      <c r="Q455" t="s">
        <v>5146</v>
      </c>
      <c r="R455" t="s">
        <v>4887</v>
      </c>
      <c r="S455" t="s">
        <v>41</v>
      </c>
      <c r="T455" t="s">
        <v>4888</v>
      </c>
      <c r="U455" t="s">
        <v>5132</v>
      </c>
      <c r="V455" t="s">
        <v>5133</v>
      </c>
      <c r="W455" t="s">
        <v>5207</v>
      </c>
      <c r="X455" t="s">
        <v>43</v>
      </c>
      <c r="Y455" t="s">
        <v>5208</v>
      </c>
      <c r="Z455" t="s">
        <v>42</v>
      </c>
      <c r="AB455" t="str">
        <f>CONCATENATE(Table6[[#This Row],[Capacitance]],Table6[[#This Row],[Stock]])</f>
        <v>47ÂuF</v>
      </c>
    </row>
    <row r="456" spans="1:28">
      <c r="A456" t="s">
        <v>4972</v>
      </c>
      <c r="B456" t="s">
        <v>5127</v>
      </c>
      <c r="C456" t="s">
        <v>5357</v>
      </c>
      <c r="D456" t="s">
        <v>5358</v>
      </c>
      <c r="E456" t="s">
        <v>4882</v>
      </c>
      <c r="F456" t="s">
        <v>5359</v>
      </c>
      <c r="G456">
        <v>494</v>
      </c>
      <c r="H456">
        <v>0</v>
      </c>
      <c r="I456">
        <v>4.95</v>
      </c>
      <c r="J456">
        <v>0</v>
      </c>
      <c r="K456">
        <v>1</v>
      </c>
      <c r="L456" t="s">
        <v>34</v>
      </c>
      <c r="M456" t="s">
        <v>4884</v>
      </c>
      <c r="N456" t="s">
        <v>828</v>
      </c>
      <c r="O456" t="s">
        <v>52</v>
      </c>
      <c r="P456" t="s">
        <v>730</v>
      </c>
      <c r="Q456" t="s">
        <v>5146</v>
      </c>
      <c r="R456" t="s">
        <v>4887</v>
      </c>
      <c r="S456" t="s">
        <v>41</v>
      </c>
      <c r="T456" t="s">
        <v>4888</v>
      </c>
      <c r="U456" t="s">
        <v>5132</v>
      </c>
      <c r="V456" t="s">
        <v>5133</v>
      </c>
      <c r="W456" t="s">
        <v>5259</v>
      </c>
      <c r="X456" t="s">
        <v>43</v>
      </c>
      <c r="Y456" t="s">
        <v>5260</v>
      </c>
      <c r="Z456" t="s">
        <v>42</v>
      </c>
      <c r="AB456" t="str">
        <f>CONCATENATE(Table6[[#This Row],[Capacitance]],Table6[[#This Row],[Stock]])</f>
        <v>47ÂµF</v>
      </c>
    </row>
    <row r="457" spans="1:28">
      <c r="A457" t="s">
        <v>4972</v>
      </c>
      <c r="B457" t="s">
        <v>5127</v>
      </c>
      <c r="C457" t="s">
        <v>5305</v>
      </c>
      <c r="D457" t="s">
        <v>5306</v>
      </c>
      <c r="E457" t="s">
        <v>4882</v>
      </c>
      <c r="F457" t="s">
        <v>5227</v>
      </c>
      <c r="G457">
        <v>6277</v>
      </c>
      <c r="H457">
        <v>0</v>
      </c>
      <c r="I457">
        <v>3.19</v>
      </c>
      <c r="J457">
        <v>0</v>
      </c>
      <c r="K457">
        <v>1</v>
      </c>
      <c r="L457" t="s">
        <v>34</v>
      </c>
      <c r="M457" t="s">
        <v>4884</v>
      </c>
      <c r="N457" t="s">
        <v>6773</v>
      </c>
      <c r="O457" t="s">
        <v>37</v>
      </c>
      <c r="P457" t="s">
        <v>83</v>
      </c>
      <c r="Q457" t="s">
        <v>5146</v>
      </c>
      <c r="R457" t="s">
        <v>4887</v>
      </c>
      <c r="S457" t="s">
        <v>41</v>
      </c>
      <c r="T457" t="s">
        <v>4888</v>
      </c>
      <c r="U457" t="s">
        <v>5132</v>
      </c>
      <c r="V457" t="s">
        <v>5133</v>
      </c>
      <c r="W457" t="s">
        <v>5134</v>
      </c>
      <c r="X457" t="s">
        <v>43</v>
      </c>
      <c r="Y457" t="s">
        <v>5135</v>
      </c>
      <c r="Z457" t="s">
        <v>42</v>
      </c>
      <c r="AB457" t="str">
        <f>CONCATENATE(Table6[[#This Row],[Capacitance]],Table6[[#This Row],[Stock]])</f>
        <v>47ÂuF</v>
      </c>
    </row>
    <row r="458" spans="1:28">
      <c r="A458" t="s">
        <v>4972</v>
      </c>
      <c r="B458" t="s">
        <v>5127</v>
      </c>
      <c r="C458" t="s">
        <v>6225</v>
      </c>
      <c r="D458" t="s">
        <v>6226</v>
      </c>
      <c r="E458" t="s">
        <v>4882</v>
      </c>
      <c r="F458" t="s">
        <v>5227</v>
      </c>
      <c r="G458">
        <v>1831</v>
      </c>
      <c r="H458">
        <v>0</v>
      </c>
      <c r="I458">
        <v>4.8600000000000003</v>
      </c>
      <c r="J458">
        <v>0</v>
      </c>
      <c r="K458">
        <v>1</v>
      </c>
      <c r="L458" t="s">
        <v>34</v>
      </c>
      <c r="M458" t="s">
        <v>4884</v>
      </c>
      <c r="N458" t="s">
        <v>6773</v>
      </c>
      <c r="O458" t="s">
        <v>37</v>
      </c>
      <c r="P458" t="s">
        <v>83</v>
      </c>
      <c r="Q458" t="s">
        <v>5146</v>
      </c>
      <c r="R458" t="s">
        <v>4887</v>
      </c>
      <c r="S458" t="s">
        <v>41</v>
      </c>
      <c r="T458" t="s">
        <v>4888</v>
      </c>
      <c r="U458" t="s">
        <v>5132</v>
      </c>
      <c r="V458" t="s">
        <v>5133</v>
      </c>
      <c r="W458" t="s">
        <v>5259</v>
      </c>
      <c r="X458" t="s">
        <v>43</v>
      </c>
      <c r="Y458" t="s">
        <v>5260</v>
      </c>
      <c r="Z458" t="s">
        <v>42</v>
      </c>
      <c r="AB458" t="str">
        <f>CONCATENATE(Table6[[#This Row],[Capacitance]],Table6[[#This Row],[Stock]])</f>
        <v>47ÂuF</v>
      </c>
    </row>
    <row r="459" spans="1:28">
      <c r="A459" t="s">
        <v>4972</v>
      </c>
      <c r="B459" t="s">
        <v>5127</v>
      </c>
      <c r="C459" t="s">
        <v>5143</v>
      </c>
      <c r="D459" t="s">
        <v>5144</v>
      </c>
      <c r="E459" t="s">
        <v>4882</v>
      </c>
      <c r="F459" t="s">
        <v>5145</v>
      </c>
      <c r="G459">
        <v>23390</v>
      </c>
      <c r="H459">
        <v>0</v>
      </c>
      <c r="I459">
        <v>1.07</v>
      </c>
      <c r="J459">
        <v>0</v>
      </c>
      <c r="K459">
        <v>1</v>
      </c>
      <c r="L459" t="s">
        <v>34</v>
      </c>
      <c r="M459" t="s">
        <v>4884</v>
      </c>
      <c r="N459" t="s">
        <v>6773</v>
      </c>
      <c r="O459" t="s">
        <v>37</v>
      </c>
      <c r="P459" t="s">
        <v>769</v>
      </c>
      <c r="Q459" t="s">
        <v>5146</v>
      </c>
      <c r="R459" t="s">
        <v>4887</v>
      </c>
      <c r="S459" t="s">
        <v>41</v>
      </c>
      <c r="T459" t="s">
        <v>4888</v>
      </c>
      <c r="U459" t="s">
        <v>5132</v>
      </c>
      <c r="V459" t="s">
        <v>5133</v>
      </c>
      <c r="W459" t="s">
        <v>5134</v>
      </c>
      <c r="X459" t="s">
        <v>43</v>
      </c>
      <c r="Y459" t="s">
        <v>5135</v>
      </c>
      <c r="Z459" t="s">
        <v>42</v>
      </c>
      <c r="AB459" t="str">
        <f>CONCATENATE(Table6[[#This Row],[Capacitance]],Table6[[#This Row],[Stock]])</f>
        <v>47ÂuF</v>
      </c>
    </row>
    <row r="460" spans="1:28">
      <c r="A460" t="s">
        <v>4972</v>
      </c>
      <c r="B460" t="s">
        <v>4989</v>
      </c>
      <c r="C460" t="s">
        <v>5564</v>
      </c>
      <c r="D460" t="s">
        <v>5565</v>
      </c>
      <c r="E460" t="s">
        <v>4882</v>
      </c>
      <c r="F460" t="s">
        <v>5566</v>
      </c>
      <c r="G460">
        <v>166188</v>
      </c>
      <c r="H460">
        <v>0</v>
      </c>
      <c r="I460">
        <v>0.81</v>
      </c>
      <c r="J460">
        <v>0</v>
      </c>
      <c r="K460">
        <v>1</v>
      </c>
      <c r="L460" t="s">
        <v>34</v>
      </c>
      <c r="M460" t="s">
        <v>4884</v>
      </c>
      <c r="N460" t="s">
        <v>828</v>
      </c>
      <c r="O460" t="s">
        <v>52</v>
      </c>
      <c r="P460" t="s">
        <v>53</v>
      </c>
      <c r="Q460" t="s">
        <v>5120</v>
      </c>
      <c r="R460" t="s">
        <v>4887</v>
      </c>
      <c r="S460" t="s">
        <v>41</v>
      </c>
      <c r="T460" t="s">
        <v>4888</v>
      </c>
      <c r="U460" t="s">
        <v>4993</v>
      </c>
      <c r="V460" t="s">
        <v>4994</v>
      </c>
      <c r="W460" t="s">
        <v>4995</v>
      </c>
      <c r="X460" t="s">
        <v>43</v>
      </c>
      <c r="Y460" t="s">
        <v>4996</v>
      </c>
      <c r="Z460" t="s">
        <v>42</v>
      </c>
      <c r="AB460" t="str">
        <f>CONCATENATE(Table6[[#This Row],[Capacitance]],Table6[[#This Row],[Stock]])</f>
        <v>47ÂµF</v>
      </c>
    </row>
    <row r="461" spans="1:28">
      <c r="A461" t="s">
        <v>4972</v>
      </c>
      <c r="B461" t="s">
        <v>5077</v>
      </c>
      <c r="C461" t="s">
        <v>5215</v>
      </c>
      <c r="D461" t="s">
        <v>5216</v>
      </c>
      <c r="E461" t="s">
        <v>4882</v>
      </c>
      <c r="F461" t="s">
        <v>5217</v>
      </c>
      <c r="G461">
        <v>5990</v>
      </c>
      <c r="H461">
        <v>0</v>
      </c>
      <c r="I461">
        <v>1.98</v>
      </c>
      <c r="J461">
        <v>0</v>
      </c>
      <c r="K461">
        <v>1</v>
      </c>
      <c r="L461" t="s">
        <v>34</v>
      </c>
      <c r="M461" t="s">
        <v>4884</v>
      </c>
      <c r="N461" t="s">
        <v>6773</v>
      </c>
      <c r="O461" t="s">
        <v>37</v>
      </c>
      <c r="P461" t="s">
        <v>769</v>
      </c>
      <c r="Q461" t="s">
        <v>5157</v>
      </c>
      <c r="R461" t="s">
        <v>4887</v>
      </c>
      <c r="S461" t="s">
        <v>41</v>
      </c>
      <c r="T461" t="s">
        <v>4888</v>
      </c>
      <c r="U461" t="s">
        <v>5081</v>
      </c>
      <c r="V461" t="s">
        <v>5082</v>
      </c>
      <c r="W461" t="s">
        <v>5083</v>
      </c>
      <c r="X461" t="s">
        <v>43</v>
      </c>
      <c r="Y461" t="s">
        <v>5084</v>
      </c>
      <c r="Z461" t="s">
        <v>42</v>
      </c>
      <c r="AB461" t="str">
        <f>CONCATENATE(Table6[[#This Row],[Capacitance]],Table6[[#This Row],[Stock]])</f>
        <v>47ÂuF</v>
      </c>
    </row>
    <row r="462" spans="1:28">
      <c r="A462" t="s">
        <v>4972</v>
      </c>
      <c r="B462" t="s">
        <v>4973</v>
      </c>
      <c r="C462" t="s">
        <v>5623</v>
      </c>
      <c r="D462" t="s">
        <v>5624</v>
      </c>
      <c r="E462" t="s">
        <v>4882</v>
      </c>
      <c r="F462" t="s">
        <v>5625</v>
      </c>
      <c r="G462">
        <v>21479</v>
      </c>
      <c r="H462">
        <v>0</v>
      </c>
      <c r="I462">
        <v>1.08</v>
      </c>
      <c r="J462">
        <v>0</v>
      </c>
      <c r="K462">
        <v>1</v>
      </c>
      <c r="L462" t="s">
        <v>34</v>
      </c>
      <c r="M462" t="s">
        <v>4884</v>
      </c>
      <c r="N462" t="s">
        <v>828</v>
      </c>
      <c r="O462" t="s">
        <v>52</v>
      </c>
      <c r="P462" t="s">
        <v>53</v>
      </c>
      <c r="Q462" t="s">
        <v>5099</v>
      </c>
      <c r="R462" t="s">
        <v>4887</v>
      </c>
      <c r="S462" t="s">
        <v>41</v>
      </c>
      <c r="T462" t="s">
        <v>4888</v>
      </c>
      <c r="U462" t="s">
        <v>4978</v>
      </c>
      <c r="V462" t="s">
        <v>4979</v>
      </c>
      <c r="W462" t="s">
        <v>4980</v>
      </c>
      <c r="X462" t="s">
        <v>43</v>
      </c>
      <c r="Y462" t="s">
        <v>4981</v>
      </c>
      <c r="Z462" t="s">
        <v>42</v>
      </c>
      <c r="AB462" t="str">
        <f>CONCATENATE(Table6[[#This Row],[Capacitance]],Table6[[#This Row],[Stock]])</f>
        <v>47ÂµF</v>
      </c>
    </row>
    <row r="463" spans="1:28">
      <c r="A463" t="s">
        <v>4972</v>
      </c>
      <c r="B463" t="s">
        <v>5127</v>
      </c>
      <c r="C463" t="s">
        <v>5653</v>
      </c>
      <c r="D463" t="s">
        <v>5654</v>
      </c>
      <c r="E463" t="s">
        <v>4882</v>
      </c>
      <c r="F463" t="s">
        <v>5655</v>
      </c>
      <c r="G463">
        <v>3995</v>
      </c>
      <c r="H463">
        <v>0</v>
      </c>
      <c r="I463">
        <v>1.03</v>
      </c>
      <c r="J463">
        <v>0</v>
      </c>
      <c r="K463">
        <v>1</v>
      </c>
      <c r="L463" t="s">
        <v>34</v>
      </c>
      <c r="M463" t="s">
        <v>4884</v>
      </c>
      <c r="N463" t="s">
        <v>6773</v>
      </c>
      <c r="O463" t="s">
        <v>52</v>
      </c>
      <c r="P463" t="s">
        <v>78</v>
      </c>
      <c r="Q463" t="s">
        <v>5131</v>
      </c>
      <c r="R463" t="s">
        <v>4887</v>
      </c>
      <c r="S463" t="s">
        <v>41</v>
      </c>
      <c r="T463" t="s">
        <v>4888</v>
      </c>
      <c r="U463" t="s">
        <v>5132</v>
      </c>
      <c r="V463" t="s">
        <v>5133</v>
      </c>
      <c r="W463" t="s">
        <v>5134</v>
      </c>
      <c r="X463" t="s">
        <v>43</v>
      </c>
      <c r="Y463" t="s">
        <v>5135</v>
      </c>
      <c r="Z463" t="s">
        <v>42</v>
      </c>
      <c r="AB463" t="str">
        <f>CONCATENATE(Table6[[#This Row],[Capacitance]],Table6[[#This Row],[Stock]])</f>
        <v>47ÂuF</v>
      </c>
    </row>
    <row r="464" spans="1:28">
      <c r="A464" t="s">
        <v>4972</v>
      </c>
      <c r="B464" t="s">
        <v>5127</v>
      </c>
      <c r="C464" t="s">
        <v>5671</v>
      </c>
      <c r="D464" t="s">
        <v>5672</v>
      </c>
      <c r="E464" t="s">
        <v>4882</v>
      </c>
      <c r="F464" t="s">
        <v>5673</v>
      </c>
      <c r="G464">
        <v>3058</v>
      </c>
      <c r="H464">
        <v>0</v>
      </c>
      <c r="I464">
        <v>1.07</v>
      </c>
      <c r="J464">
        <v>0</v>
      </c>
      <c r="K464">
        <v>1</v>
      </c>
      <c r="L464" t="s">
        <v>34</v>
      </c>
      <c r="M464" t="s">
        <v>4884</v>
      </c>
      <c r="N464" t="s">
        <v>6773</v>
      </c>
      <c r="O464" t="s">
        <v>52</v>
      </c>
      <c r="P464" t="s">
        <v>769</v>
      </c>
      <c r="Q464" t="s">
        <v>5146</v>
      </c>
      <c r="R464" t="s">
        <v>4887</v>
      </c>
      <c r="S464" t="s">
        <v>41</v>
      </c>
      <c r="T464" t="s">
        <v>4888</v>
      </c>
      <c r="U464" t="s">
        <v>5132</v>
      </c>
      <c r="V464" t="s">
        <v>5133</v>
      </c>
      <c r="W464" t="s">
        <v>5134</v>
      </c>
      <c r="X464" t="s">
        <v>43</v>
      </c>
      <c r="Y464" t="s">
        <v>5135</v>
      </c>
      <c r="Z464" t="s">
        <v>42</v>
      </c>
      <c r="AB464" t="str">
        <f>CONCATENATE(Table6[[#This Row],[Capacitance]],Table6[[#This Row],[Stock]])</f>
        <v>47ÂuF</v>
      </c>
    </row>
    <row r="465" spans="1:28">
      <c r="A465" t="s">
        <v>4878</v>
      </c>
      <c r="B465" t="s">
        <v>5127</v>
      </c>
      <c r="C465" t="s">
        <v>6041</v>
      </c>
      <c r="D465" t="s">
        <v>6042</v>
      </c>
      <c r="E465" t="s">
        <v>4882</v>
      </c>
      <c r="F465" t="s">
        <v>5145</v>
      </c>
      <c r="G465">
        <v>3000</v>
      </c>
      <c r="H465">
        <v>0</v>
      </c>
      <c r="I465">
        <v>2.46</v>
      </c>
      <c r="J465">
        <v>0</v>
      </c>
      <c r="K465">
        <v>1</v>
      </c>
      <c r="L465" t="s">
        <v>34</v>
      </c>
      <c r="M465" t="s">
        <v>4884</v>
      </c>
      <c r="N465" t="s">
        <v>6773</v>
      </c>
      <c r="O465" t="s">
        <v>37</v>
      </c>
      <c r="P465" t="s">
        <v>769</v>
      </c>
      <c r="Q465" t="s">
        <v>5146</v>
      </c>
      <c r="R465" t="s">
        <v>4887</v>
      </c>
      <c r="S465" t="s">
        <v>41</v>
      </c>
      <c r="T465" t="s">
        <v>4888</v>
      </c>
      <c r="U465" t="s">
        <v>5132</v>
      </c>
      <c r="V465" t="s">
        <v>5133</v>
      </c>
      <c r="W465" t="s">
        <v>5207</v>
      </c>
      <c r="X465" t="s">
        <v>43</v>
      </c>
      <c r="Y465" t="s">
        <v>5208</v>
      </c>
      <c r="Z465" t="s">
        <v>42</v>
      </c>
      <c r="AB465" t="str">
        <f>CONCATENATE(Table6[[#This Row],[Capacitance]],Table6[[#This Row],[Stock]])</f>
        <v>47ÂuF</v>
      </c>
    </row>
    <row r="466" spans="1:28">
      <c r="A466" t="s">
        <v>4972</v>
      </c>
      <c r="B466" t="s">
        <v>5077</v>
      </c>
      <c r="C466" t="s">
        <v>5693</v>
      </c>
      <c r="D466" t="s">
        <v>5694</v>
      </c>
      <c r="E466" t="s">
        <v>4882</v>
      </c>
      <c r="F466" t="s">
        <v>5695</v>
      </c>
      <c r="G466">
        <v>3129</v>
      </c>
      <c r="H466">
        <v>0</v>
      </c>
      <c r="I466">
        <v>1.1299999999999999</v>
      </c>
      <c r="J466">
        <v>0</v>
      </c>
      <c r="K466">
        <v>1</v>
      </c>
      <c r="L466" t="s">
        <v>34</v>
      </c>
      <c r="M466" t="s">
        <v>4884</v>
      </c>
      <c r="N466" t="s">
        <v>6773</v>
      </c>
      <c r="O466" t="s">
        <v>52</v>
      </c>
      <c r="P466" t="s">
        <v>78</v>
      </c>
      <c r="Q466" t="s">
        <v>5157</v>
      </c>
      <c r="R466" t="s">
        <v>4887</v>
      </c>
      <c r="S466" t="s">
        <v>41</v>
      </c>
      <c r="T466" t="s">
        <v>4888</v>
      </c>
      <c r="U466" t="s">
        <v>5081</v>
      </c>
      <c r="V466" t="s">
        <v>5082</v>
      </c>
      <c r="W466" t="s">
        <v>5083</v>
      </c>
      <c r="X466" t="s">
        <v>43</v>
      </c>
      <c r="Y466" t="s">
        <v>5084</v>
      </c>
      <c r="Z466" t="s">
        <v>42</v>
      </c>
      <c r="AB466" t="str">
        <f>CONCATENATE(Table6[[#This Row],[Capacitance]],Table6[[#This Row],[Stock]])</f>
        <v>47ÂuF</v>
      </c>
    </row>
    <row r="467" spans="1:28">
      <c r="A467" t="s">
        <v>4910</v>
      </c>
      <c r="B467" t="s">
        <v>4903</v>
      </c>
      <c r="C467" t="s">
        <v>5795</v>
      </c>
      <c r="D467" t="s">
        <v>5796</v>
      </c>
      <c r="E467" t="s">
        <v>4882</v>
      </c>
      <c r="F467" t="s">
        <v>5797</v>
      </c>
      <c r="G467">
        <v>9033</v>
      </c>
      <c r="H467">
        <v>0</v>
      </c>
      <c r="I467">
        <v>3.49</v>
      </c>
      <c r="J467">
        <v>0</v>
      </c>
      <c r="K467">
        <v>1</v>
      </c>
      <c r="L467" t="s">
        <v>34</v>
      </c>
      <c r="M467" t="s">
        <v>4913</v>
      </c>
      <c r="N467" t="s">
        <v>6773</v>
      </c>
      <c r="O467" t="s">
        <v>52</v>
      </c>
      <c r="P467" t="s">
        <v>53</v>
      </c>
      <c r="Q467" t="s">
        <v>4914</v>
      </c>
      <c r="R467" t="s">
        <v>4887</v>
      </c>
      <c r="S467" t="s">
        <v>41</v>
      </c>
      <c r="T467" t="s">
        <v>4888</v>
      </c>
      <c r="U467" t="s">
        <v>44</v>
      </c>
      <c r="V467" t="s">
        <v>4906</v>
      </c>
      <c r="W467" t="s">
        <v>4907</v>
      </c>
      <c r="X467" t="s">
        <v>43</v>
      </c>
      <c r="Y467" t="s">
        <v>4891</v>
      </c>
      <c r="Z467" t="s">
        <v>42</v>
      </c>
      <c r="AB467" t="str">
        <f>CONCATENATE(Table6[[#This Row],[Capacitance]],Table6[[#This Row],[Stock]])</f>
        <v>47ÂuF</v>
      </c>
    </row>
    <row r="468" spans="1:28">
      <c r="A468" t="s">
        <v>4910</v>
      </c>
      <c r="B468" t="s">
        <v>4973</v>
      </c>
      <c r="C468" t="s">
        <v>5801</v>
      </c>
      <c r="D468" t="s">
        <v>5802</v>
      </c>
      <c r="E468" t="s">
        <v>4882</v>
      </c>
      <c r="F468" t="s">
        <v>5625</v>
      </c>
      <c r="G468">
        <v>1163</v>
      </c>
      <c r="H468">
        <v>0</v>
      </c>
      <c r="I468">
        <v>3.96</v>
      </c>
      <c r="J468">
        <v>0</v>
      </c>
      <c r="K468">
        <v>1</v>
      </c>
      <c r="L468" t="s">
        <v>34</v>
      </c>
      <c r="M468" t="s">
        <v>4913</v>
      </c>
      <c r="N468" t="s">
        <v>828</v>
      </c>
      <c r="O468" t="s">
        <v>52</v>
      </c>
      <c r="P468" t="s">
        <v>53</v>
      </c>
      <c r="Q468" t="s">
        <v>5003</v>
      </c>
      <c r="R468" t="s">
        <v>4887</v>
      </c>
      <c r="S468" t="s">
        <v>41</v>
      </c>
      <c r="T468" t="s">
        <v>4888</v>
      </c>
      <c r="U468" t="s">
        <v>4978</v>
      </c>
      <c r="V468" t="s">
        <v>4979</v>
      </c>
      <c r="W468" t="s">
        <v>4980</v>
      </c>
      <c r="X468" t="s">
        <v>43</v>
      </c>
      <c r="Y468" t="s">
        <v>4981</v>
      </c>
      <c r="Z468" t="s">
        <v>42</v>
      </c>
      <c r="AB468" t="str">
        <f>CONCATENATE(Table6[[#This Row],[Capacitance]],Table6[[#This Row],[Stock]])</f>
        <v>47ÂµF</v>
      </c>
    </row>
    <row r="469" spans="1:28">
      <c r="A469" t="s">
        <v>4972</v>
      </c>
      <c r="B469" t="s">
        <v>4973</v>
      </c>
      <c r="C469" t="s">
        <v>5825</v>
      </c>
      <c r="D469" t="s">
        <v>5826</v>
      </c>
      <c r="E469" t="s">
        <v>4882</v>
      </c>
      <c r="F469" t="s">
        <v>5827</v>
      </c>
      <c r="G469">
        <v>3068</v>
      </c>
      <c r="H469">
        <v>0</v>
      </c>
      <c r="I469">
        <v>0.44</v>
      </c>
      <c r="J469">
        <v>0</v>
      </c>
      <c r="K469">
        <v>1</v>
      </c>
      <c r="L469" t="s">
        <v>34</v>
      </c>
      <c r="M469" t="s">
        <v>4884</v>
      </c>
      <c r="N469" t="s">
        <v>828</v>
      </c>
      <c r="O469" t="s">
        <v>52</v>
      </c>
      <c r="P469" t="s">
        <v>590</v>
      </c>
      <c r="Q469" t="s">
        <v>5438</v>
      </c>
      <c r="R469" t="s">
        <v>4887</v>
      </c>
      <c r="S469" t="s">
        <v>41</v>
      </c>
      <c r="T469" t="s">
        <v>4888</v>
      </c>
      <c r="U469" t="s">
        <v>4978</v>
      </c>
      <c r="V469" t="s">
        <v>4979</v>
      </c>
      <c r="W469" t="s">
        <v>4980</v>
      </c>
      <c r="X469" t="s">
        <v>43</v>
      </c>
      <c r="Y469" t="s">
        <v>4981</v>
      </c>
      <c r="Z469" t="s">
        <v>42</v>
      </c>
      <c r="AB469" t="str">
        <f>CONCATENATE(Table6[[#This Row],[Capacitance]],Table6[[#This Row],[Stock]])</f>
        <v>47ÂµF</v>
      </c>
    </row>
    <row r="470" spans="1:28">
      <c r="A470" t="s">
        <v>4972</v>
      </c>
      <c r="B470" t="s">
        <v>5127</v>
      </c>
      <c r="C470" t="s">
        <v>5999</v>
      </c>
      <c r="D470" t="s">
        <v>6000</v>
      </c>
      <c r="E470" t="s">
        <v>4882</v>
      </c>
      <c r="F470" t="s">
        <v>6001</v>
      </c>
      <c r="G470">
        <v>1564</v>
      </c>
      <c r="H470">
        <v>0</v>
      </c>
      <c r="I470">
        <v>1.03</v>
      </c>
      <c r="J470">
        <v>0</v>
      </c>
      <c r="K470">
        <v>1</v>
      </c>
      <c r="L470" t="s">
        <v>34</v>
      </c>
      <c r="M470" t="s">
        <v>4884</v>
      </c>
      <c r="N470" t="s">
        <v>6773</v>
      </c>
      <c r="O470" t="s">
        <v>52</v>
      </c>
      <c r="P470" t="s">
        <v>64</v>
      </c>
      <c r="Q470" t="s">
        <v>5295</v>
      </c>
      <c r="R470" t="s">
        <v>4887</v>
      </c>
      <c r="S470" t="s">
        <v>41</v>
      </c>
      <c r="T470" t="s">
        <v>4888</v>
      </c>
      <c r="U470" t="s">
        <v>5132</v>
      </c>
      <c r="V470" t="s">
        <v>5133</v>
      </c>
      <c r="W470" t="s">
        <v>5134</v>
      </c>
      <c r="X470" t="s">
        <v>43</v>
      </c>
      <c r="Y470" t="s">
        <v>5135</v>
      </c>
      <c r="Z470" t="s">
        <v>42</v>
      </c>
      <c r="AB470" t="str">
        <f>CONCATENATE(Table6[[#This Row],[Capacitance]],Table6[[#This Row],[Stock]])</f>
        <v>47ÂuF</v>
      </c>
    </row>
    <row r="471" spans="1:28">
      <c r="A471" t="s">
        <v>4878</v>
      </c>
      <c r="B471" t="s">
        <v>5127</v>
      </c>
      <c r="C471" t="s">
        <v>6384</v>
      </c>
      <c r="D471" t="s">
        <v>6385</v>
      </c>
      <c r="E471" t="s">
        <v>4882</v>
      </c>
      <c r="F471" t="s">
        <v>5145</v>
      </c>
      <c r="G471">
        <v>753</v>
      </c>
      <c r="H471">
        <v>0</v>
      </c>
      <c r="I471">
        <v>2.13</v>
      </c>
      <c r="J471">
        <v>0</v>
      </c>
      <c r="K471">
        <v>1</v>
      </c>
      <c r="L471" t="s">
        <v>34</v>
      </c>
      <c r="M471" t="s">
        <v>4884</v>
      </c>
      <c r="N471" t="s">
        <v>6773</v>
      </c>
      <c r="O471" t="s">
        <v>37</v>
      </c>
      <c r="P471" t="s">
        <v>769</v>
      </c>
      <c r="Q471" t="s">
        <v>5295</v>
      </c>
      <c r="R471" t="s">
        <v>4887</v>
      </c>
      <c r="S471" t="s">
        <v>41</v>
      </c>
      <c r="T471" t="s">
        <v>4888</v>
      </c>
      <c r="U471" t="s">
        <v>5132</v>
      </c>
      <c r="V471" t="s">
        <v>5133</v>
      </c>
      <c r="W471" t="s">
        <v>4907</v>
      </c>
      <c r="X471" t="s">
        <v>43</v>
      </c>
      <c r="Y471" t="s">
        <v>5749</v>
      </c>
      <c r="Z471" t="s">
        <v>42</v>
      </c>
      <c r="AB471" t="str">
        <f>CONCATENATE(Table6[[#This Row],[Capacitance]],Table6[[#This Row],[Stock]])</f>
        <v>47ÂuF</v>
      </c>
    </row>
    <row r="472" spans="1:28">
      <c r="A472" t="s">
        <v>4972</v>
      </c>
      <c r="B472" t="s">
        <v>5127</v>
      </c>
      <c r="C472" t="s">
        <v>6386</v>
      </c>
      <c r="D472" t="s">
        <v>6387</v>
      </c>
      <c r="E472" t="s">
        <v>4882</v>
      </c>
      <c r="F472" t="s">
        <v>5145</v>
      </c>
      <c r="G472">
        <v>376</v>
      </c>
      <c r="H472">
        <v>0</v>
      </c>
      <c r="I472">
        <v>2.4300000000000002</v>
      </c>
      <c r="J472">
        <v>0</v>
      </c>
      <c r="K472">
        <v>1</v>
      </c>
      <c r="L472" t="s">
        <v>34</v>
      </c>
      <c r="M472" t="s">
        <v>4884</v>
      </c>
      <c r="N472" t="s">
        <v>6773</v>
      </c>
      <c r="O472" t="s">
        <v>37</v>
      </c>
      <c r="P472" t="s">
        <v>769</v>
      </c>
      <c r="Q472" t="s">
        <v>5146</v>
      </c>
      <c r="R472" t="s">
        <v>4887</v>
      </c>
      <c r="S472" t="s">
        <v>41</v>
      </c>
      <c r="T472" t="s">
        <v>4888</v>
      </c>
      <c r="U472" t="s">
        <v>5132</v>
      </c>
      <c r="V472" t="s">
        <v>5133</v>
      </c>
      <c r="W472" t="s">
        <v>5259</v>
      </c>
      <c r="X472" t="s">
        <v>43</v>
      </c>
      <c r="Y472" t="s">
        <v>5260</v>
      </c>
      <c r="Z472" t="s">
        <v>42</v>
      </c>
      <c r="AB472" t="str">
        <f>CONCATENATE(Table6[[#This Row],[Capacitance]],Table6[[#This Row],[Stock]])</f>
        <v>47ÂuF</v>
      </c>
    </row>
    <row r="473" spans="1:28">
      <c r="A473" t="s">
        <v>4972</v>
      </c>
      <c r="B473" t="s">
        <v>5077</v>
      </c>
      <c r="C473" t="s">
        <v>6063</v>
      </c>
      <c r="D473" t="s">
        <v>6064</v>
      </c>
      <c r="E473" t="s">
        <v>4882</v>
      </c>
      <c r="F473" t="s">
        <v>6065</v>
      </c>
      <c r="G473">
        <v>1120</v>
      </c>
      <c r="H473">
        <v>0</v>
      </c>
      <c r="I473">
        <v>1.35</v>
      </c>
      <c r="J473">
        <v>0</v>
      </c>
      <c r="K473">
        <v>1</v>
      </c>
      <c r="L473" t="s">
        <v>34</v>
      </c>
      <c r="M473" t="s">
        <v>4884</v>
      </c>
      <c r="N473" t="s">
        <v>6773</v>
      </c>
      <c r="O473" t="s">
        <v>52</v>
      </c>
      <c r="P473" t="s">
        <v>769</v>
      </c>
      <c r="Q473" t="s">
        <v>5157</v>
      </c>
      <c r="R473" t="s">
        <v>4887</v>
      </c>
      <c r="S473" t="s">
        <v>41</v>
      </c>
      <c r="T473" t="s">
        <v>4888</v>
      </c>
      <c r="U473" t="s">
        <v>5081</v>
      </c>
      <c r="V473" t="s">
        <v>5082</v>
      </c>
      <c r="W473" t="s">
        <v>5083</v>
      </c>
      <c r="X473" t="s">
        <v>43</v>
      </c>
      <c r="Y473" t="s">
        <v>5084</v>
      </c>
      <c r="Z473" t="s">
        <v>42</v>
      </c>
      <c r="AB473" t="str">
        <f>CONCATENATE(Table6[[#This Row],[Capacitance]],Table6[[#This Row],[Stock]])</f>
        <v>47ÂuF</v>
      </c>
    </row>
    <row r="474" spans="1:28">
      <c r="A474" t="s">
        <v>4910</v>
      </c>
      <c r="B474" t="s">
        <v>4903</v>
      </c>
      <c r="C474" t="s">
        <v>6074</v>
      </c>
      <c r="D474" t="s">
        <v>6075</v>
      </c>
      <c r="E474" t="s">
        <v>4882</v>
      </c>
      <c r="F474" t="s">
        <v>6076</v>
      </c>
      <c r="G474">
        <v>1905</v>
      </c>
      <c r="H474">
        <v>0</v>
      </c>
      <c r="I474">
        <v>3.49</v>
      </c>
      <c r="J474">
        <v>0</v>
      </c>
      <c r="K474">
        <v>1</v>
      </c>
      <c r="L474" t="s">
        <v>34</v>
      </c>
      <c r="M474" t="s">
        <v>4913</v>
      </c>
      <c r="N474" t="s">
        <v>6773</v>
      </c>
      <c r="O474" t="s">
        <v>52</v>
      </c>
      <c r="P474" t="s">
        <v>590</v>
      </c>
      <c r="Q474" t="s">
        <v>4914</v>
      </c>
      <c r="R474" t="s">
        <v>4887</v>
      </c>
      <c r="S474" t="s">
        <v>41</v>
      </c>
      <c r="T474" t="s">
        <v>4888</v>
      </c>
      <c r="U474" t="s">
        <v>44</v>
      </c>
      <c r="V474" t="s">
        <v>4906</v>
      </c>
      <c r="W474" t="s">
        <v>4907</v>
      </c>
      <c r="X474" t="s">
        <v>43</v>
      </c>
      <c r="Y474" t="s">
        <v>4891</v>
      </c>
      <c r="Z474" t="s">
        <v>42</v>
      </c>
      <c r="AB474" t="str">
        <f>CONCATENATE(Table6[[#This Row],[Capacitance]],Table6[[#This Row],[Stock]])</f>
        <v>47ÂuF</v>
      </c>
    </row>
    <row r="475" spans="1:28">
      <c r="A475" t="s">
        <v>4972</v>
      </c>
      <c r="B475" t="s">
        <v>4973</v>
      </c>
      <c r="C475" t="s">
        <v>6443</v>
      </c>
      <c r="D475" t="s">
        <v>6444</v>
      </c>
      <c r="E475" t="s">
        <v>4882</v>
      </c>
      <c r="F475" t="s">
        <v>6445</v>
      </c>
      <c r="G475">
        <v>0</v>
      </c>
      <c r="H475">
        <v>0</v>
      </c>
      <c r="I475" t="s">
        <v>1067</v>
      </c>
      <c r="J475">
        <v>0</v>
      </c>
      <c r="K475">
        <v>1</v>
      </c>
      <c r="L475" t="s">
        <v>34</v>
      </c>
      <c r="M475" t="s">
        <v>4884</v>
      </c>
      <c r="N475" t="s">
        <v>828</v>
      </c>
      <c r="O475" t="s">
        <v>37</v>
      </c>
      <c r="P475" t="s">
        <v>783</v>
      </c>
      <c r="Q475" t="s">
        <v>4977</v>
      </c>
      <c r="R475" t="s">
        <v>4887</v>
      </c>
      <c r="S475" t="s">
        <v>41</v>
      </c>
      <c r="T475" t="s">
        <v>4888</v>
      </c>
      <c r="U475" t="s">
        <v>4978</v>
      </c>
      <c r="V475" t="s">
        <v>4979</v>
      </c>
      <c r="W475" t="s">
        <v>4980</v>
      </c>
      <c r="X475" t="s">
        <v>43</v>
      </c>
      <c r="Y475" t="s">
        <v>4981</v>
      </c>
      <c r="Z475" t="s">
        <v>42</v>
      </c>
      <c r="AB475" t="str">
        <f>CONCATENATE(Table6[[#This Row],[Capacitance]],Table6[[#This Row],[Stock]])</f>
        <v>47ÂµF</v>
      </c>
    </row>
    <row r="476" spans="1:28">
      <c r="A476" t="s">
        <v>4972</v>
      </c>
      <c r="B476" t="s">
        <v>5127</v>
      </c>
      <c r="C476" t="s">
        <v>5128</v>
      </c>
      <c r="D476" t="s">
        <v>5129</v>
      </c>
      <c r="E476" t="s">
        <v>4882</v>
      </c>
      <c r="F476" t="s">
        <v>5130</v>
      </c>
      <c r="G476">
        <v>107108</v>
      </c>
      <c r="H476">
        <v>0</v>
      </c>
      <c r="I476">
        <v>1.03</v>
      </c>
      <c r="J476">
        <v>0</v>
      </c>
      <c r="K476">
        <v>1</v>
      </c>
      <c r="L476" t="s">
        <v>34</v>
      </c>
      <c r="M476" t="s">
        <v>4884</v>
      </c>
      <c r="N476" t="s">
        <v>6773</v>
      </c>
      <c r="O476" t="s">
        <v>37</v>
      </c>
      <c r="P476" t="s">
        <v>78</v>
      </c>
      <c r="Q476" t="s">
        <v>5131</v>
      </c>
      <c r="R476" t="s">
        <v>4887</v>
      </c>
      <c r="S476" t="s">
        <v>41</v>
      </c>
      <c r="T476" t="s">
        <v>4888</v>
      </c>
      <c r="U476" t="s">
        <v>5132</v>
      </c>
      <c r="V476" t="s">
        <v>5133</v>
      </c>
      <c r="W476" t="s">
        <v>5134</v>
      </c>
      <c r="X476" t="s">
        <v>43</v>
      </c>
      <c r="Y476" t="s">
        <v>5135</v>
      </c>
      <c r="Z476" t="s">
        <v>42</v>
      </c>
      <c r="AB476" t="str">
        <f>CONCATENATE(Table6[[#This Row],[Capacitance]],Table6[[#This Row],[Stock]])</f>
        <v>47ÂuF</v>
      </c>
    </row>
    <row r="477" spans="1:28">
      <c r="A477" t="s">
        <v>4972</v>
      </c>
      <c r="B477" t="s">
        <v>5077</v>
      </c>
      <c r="C477" t="s">
        <v>5154</v>
      </c>
      <c r="D477" t="s">
        <v>5155</v>
      </c>
      <c r="E477" t="s">
        <v>4882</v>
      </c>
      <c r="F477" t="s">
        <v>5156</v>
      </c>
      <c r="G477">
        <v>8951</v>
      </c>
      <c r="H477">
        <v>0</v>
      </c>
      <c r="I477">
        <v>1.1299999999999999</v>
      </c>
      <c r="J477">
        <v>0</v>
      </c>
      <c r="K477">
        <v>1</v>
      </c>
      <c r="L477" t="s">
        <v>34</v>
      </c>
      <c r="M477" t="s">
        <v>4884</v>
      </c>
      <c r="N477" t="s">
        <v>6773</v>
      </c>
      <c r="O477" t="s">
        <v>37</v>
      </c>
      <c r="P477" t="s">
        <v>78</v>
      </c>
      <c r="Q477" t="s">
        <v>5157</v>
      </c>
      <c r="R477" t="s">
        <v>4887</v>
      </c>
      <c r="S477" t="s">
        <v>41</v>
      </c>
      <c r="T477" t="s">
        <v>4888</v>
      </c>
      <c r="U477" t="s">
        <v>5081</v>
      </c>
      <c r="V477" t="s">
        <v>5082</v>
      </c>
      <c r="W477" t="s">
        <v>5083</v>
      </c>
      <c r="X477" t="s">
        <v>43</v>
      </c>
      <c r="Y477" t="s">
        <v>5084</v>
      </c>
      <c r="Z477" t="s">
        <v>42</v>
      </c>
      <c r="AB477" t="str">
        <f>CONCATENATE(Table6[[#This Row],[Capacitance]],Table6[[#This Row],[Stock]])</f>
        <v>47ÂuF</v>
      </c>
    </row>
    <row r="478" spans="1:28">
      <c r="A478" t="s">
        <v>4878</v>
      </c>
      <c r="B478" t="s">
        <v>5127</v>
      </c>
      <c r="C478" t="s">
        <v>6479</v>
      </c>
      <c r="D478" t="s">
        <v>6480</v>
      </c>
      <c r="E478" t="s">
        <v>4882</v>
      </c>
      <c r="F478" t="s">
        <v>5130</v>
      </c>
      <c r="G478">
        <v>0</v>
      </c>
      <c r="H478">
        <v>0</v>
      </c>
      <c r="I478" t="s">
        <v>1067</v>
      </c>
      <c r="J478">
        <v>0</v>
      </c>
      <c r="K478">
        <v>1</v>
      </c>
      <c r="L478" t="s">
        <v>34</v>
      </c>
      <c r="M478" t="s">
        <v>4884</v>
      </c>
      <c r="N478" t="s">
        <v>828</v>
      </c>
      <c r="O478" t="s">
        <v>37</v>
      </c>
      <c r="P478" t="s">
        <v>78</v>
      </c>
      <c r="Q478" t="s">
        <v>5251</v>
      </c>
      <c r="R478" t="s">
        <v>4887</v>
      </c>
      <c r="S478" t="s">
        <v>41</v>
      </c>
      <c r="T478" t="s">
        <v>4888</v>
      </c>
      <c r="U478" t="s">
        <v>5132</v>
      </c>
      <c r="V478" t="s">
        <v>5133</v>
      </c>
      <c r="W478" t="s">
        <v>5207</v>
      </c>
      <c r="X478" t="s">
        <v>43</v>
      </c>
      <c r="Y478" t="s">
        <v>5208</v>
      </c>
      <c r="Z478" t="s">
        <v>42</v>
      </c>
      <c r="AB478" t="str">
        <f>CONCATENATE(Table6[[#This Row],[Capacitance]],Table6[[#This Row],[Stock]])</f>
        <v>47ÂµF</v>
      </c>
    </row>
    <row r="479" spans="1:28">
      <c r="A479" t="s">
        <v>5319</v>
      </c>
      <c r="B479" t="s">
        <v>5341</v>
      </c>
      <c r="C479" t="s">
        <v>6348</v>
      </c>
      <c r="D479" t="s">
        <v>6349</v>
      </c>
      <c r="E479" t="s">
        <v>4882</v>
      </c>
      <c r="F479" t="s">
        <v>5113</v>
      </c>
      <c r="G479">
        <v>864</v>
      </c>
      <c r="H479">
        <v>0</v>
      </c>
      <c r="I479">
        <v>4</v>
      </c>
      <c r="J479">
        <v>0</v>
      </c>
      <c r="K479">
        <v>1</v>
      </c>
      <c r="L479" t="s">
        <v>34</v>
      </c>
      <c r="M479" t="s">
        <v>4913</v>
      </c>
      <c r="N479" t="s">
        <v>828</v>
      </c>
      <c r="O479" t="s">
        <v>52</v>
      </c>
      <c r="P479" t="s">
        <v>64</v>
      </c>
      <c r="Q479" t="s">
        <v>5003</v>
      </c>
      <c r="R479" t="s">
        <v>4887</v>
      </c>
      <c r="S479" t="s">
        <v>41</v>
      </c>
      <c r="T479" t="s">
        <v>4888</v>
      </c>
      <c r="U479" t="s">
        <v>4993</v>
      </c>
      <c r="V479" t="s">
        <v>4994</v>
      </c>
      <c r="W479" t="s">
        <v>4890</v>
      </c>
      <c r="X479" t="s">
        <v>43</v>
      </c>
      <c r="Y479" t="s">
        <v>5345</v>
      </c>
      <c r="Z479" t="s">
        <v>42</v>
      </c>
      <c r="AB479" t="str">
        <f>CONCATENATE(Table6[[#This Row],[Capacitance]],Table6[[#This Row],[Stock]])</f>
        <v>47ÂµF</v>
      </c>
    </row>
    <row r="480" spans="1:28">
      <c r="A480" t="s">
        <v>4972</v>
      </c>
      <c r="B480" t="s">
        <v>4989</v>
      </c>
      <c r="C480" t="s">
        <v>5000</v>
      </c>
      <c r="D480" t="s">
        <v>5001</v>
      </c>
      <c r="E480" t="s">
        <v>4882</v>
      </c>
      <c r="F480" t="s">
        <v>5002</v>
      </c>
      <c r="G480">
        <v>40452</v>
      </c>
      <c r="H480">
        <v>0</v>
      </c>
      <c r="I480">
        <v>0.53</v>
      </c>
      <c r="J480">
        <v>0</v>
      </c>
      <c r="K480">
        <v>1</v>
      </c>
      <c r="L480" t="s">
        <v>34</v>
      </c>
      <c r="M480" t="s">
        <v>4884</v>
      </c>
      <c r="N480" t="s">
        <v>6773</v>
      </c>
      <c r="O480" t="s">
        <v>37</v>
      </c>
      <c r="P480" t="s">
        <v>64</v>
      </c>
      <c r="Q480" t="s">
        <v>5003</v>
      </c>
      <c r="R480" t="s">
        <v>4887</v>
      </c>
      <c r="S480" t="s">
        <v>41</v>
      </c>
      <c r="T480" t="s">
        <v>4888</v>
      </c>
      <c r="U480" t="s">
        <v>4993</v>
      </c>
      <c r="V480" t="s">
        <v>4994</v>
      </c>
      <c r="W480" t="s">
        <v>4995</v>
      </c>
      <c r="X480" t="s">
        <v>43</v>
      </c>
      <c r="Y480" t="s">
        <v>4996</v>
      </c>
      <c r="Z480" t="s">
        <v>42</v>
      </c>
      <c r="AB480" t="str">
        <f>CONCATENATE(Table6[[#This Row],[Capacitance]],Table6[[#This Row],[Stock]])</f>
        <v>47ÂuF</v>
      </c>
    </row>
    <row r="481" spans="1:28">
      <c r="A481" t="s">
        <v>4972</v>
      </c>
      <c r="B481" t="s">
        <v>5077</v>
      </c>
      <c r="C481" t="s">
        <v>5573</v>
      </c>
      <c r="D481" t="s">
        <v>5574</v>
      </c>
      <c r="E481" t="s">
        <v>4882</v>
      </c>
      <c r="F481" t="s">
        <v>5575</v>
      </c>
      <c r="G481">
        <v>58964</v>
      </c>
      <c r="H481">
        <v>0</v>
      </c>
      <c r="I481">
        <v>0.72</v>
      </c>
      <c r="J481">
        <v>0</v>
      </c>
      <c r="K481">
        <v>1</v>
      </c>
      <c r="L481" t="s">
        <v>34</v>
      </c>
      <c r="M481" t="s">
        <v>4884</v>
      </c>
      <c r="N481" t="s">
        <v>6773</v>
      </c>
      <c r="O481" t="s">
        <v>37</v>
      </c>
      <c r="P481" t="s">
        <v>64</v>
      </c>
      <c r="Q481" t="s">
        <v>5103</v>
      </c>
      <c r="R481" t="s">
        <v>4887</v>
      </c>
      <c r="S481" t="s">
        <v>41</v>
      </c>
      <c r="T481" t="s">
        <v>4888</v>
      </c>
      <c r="U481" t="s">
        <v>5081</v>
      </c>
      <c r="V481" t="s">
        <v>5082</v>
      </c>
      <c r="W481" t="s">
        <v>5083</v>
      </c>
      <c r="X481" t="s">
        <v>43</v>
      </c>
      <c r="Y481" t="s">
        <v>5084</v>
      </c>
      <c r="Z481" t="s">
        <v>42</v>
      </c>
      <c r="AB481" t="str">
        <f>CONCATENATE(Table6[[#This Row],[Capacitance]],Table6[[#This Row],[Stock]])</f>
        <v>47ÂuF</v>
      </c>
    </row>
    <row r="482" spans="1:28">
      <c r="A482" t="s">
        <v>4878</v>
      </c>
      <c r="B482" t="s">
        <v>5603</v>
      </c>
      <c r="C482" t="s">
        <v>6028</v>
      </c>
      <c r="D482" t="s">
        <v>6029</v>
      </c>
      <c r="E482" t="s">
        <v>4882</v>
      </c>
      <c r="F482" t="s">
        <v>5575</v>
      </c>
      <c r="G482">
        <v>6237</v>
      </c>
      <c r="H482">
        <v>0</v>
      </c>
      <c r="I482">
        <v>2.0299999999999998</v>
      </c>
      <c r="J482">
        <v>0</v>
      </c>
      <c r="K482">
        <v>1</v>
      </c>
      <c r="L482" t="s">
        <v>34</v>
      </c>
      <c r="M482" t="s">
        <v>4884</v>
      </c>
      <c r="N482" t="s">
        <v>6773</v>
      </c>
      <c r="O482" t="s">
        <v>37</v>
      </c>
      <c r="P482" t="s">
        <v>64</v>
      </c>
      <c r="Q482" t="s">
        <v>5110</v>
      </c>
      <c r="R482" t="s">
        <v>4887</v>
      </c>
      <c r="S482" t="s">
        <v>41</v>
      </c>
      <c r="T482" t="s">
        <v>4888</v>
      </c>
      <c r="U482" t="s">
        <v>5081</v>
      </c>
      <c r="V482" t="s">
        <v>5082</v>
      </c>
      <c r="W482" t="s">
        <v>4907</v>
      </c>
      <c r="X482" t="s">
        <v>43</v>
      </c>
      <c r="Y482" t="s">
        <v>5607</v>
      </c>
      <c r="Z482" t="s">
        <v>42</v>
      </c>
      <c r="AB482" t="str">
        <f>CONCATENATE(Table6[[#This Row],[Capacitance]],Table6[[#This Row],[Stock]])</f>
        <v>47ÂuF</v>
      </c>
    </row>
    <row r="483" spans="1:28">
      <c r="A483" t="s">
        <v>4878</v>
      </c>
      <c r="B483" t="s">
        <v>5341</v>
      </c>
      <c r="C483" t="s">
        <v>6154</v>
      </c>
      <c r="D483" t="s">
        <v>6155</v>
      </c>
      <c r="E483" t="s">
        <v>4882</v>
      </c>
      <c r="F483" t="s">
        <v>5002</v>
      </c>
      <c r="G483">
        <v>4281</v>
      </c>
      <c r="H483">
        <v>0</v>
      </c>
      <c r="I483">
        <v>2.04</v>
      </c>
      <c r="J483">
        <v>0</v>
      </c>
      <c r="K483">
        <v>1</v>
      </c>
      <c r="L483" t="s">
        <v>34</v>
      </c>
      <c r="M483" t="s">
        <v>4884</v>
      </c>
      <c r="N483" t="s">
        <v>6773</v>
      </c>
      <c r="O483" t="s">
        <v>37</v>
      </c>
      <c r="P483" t="s">
        <v>64</v>
      </c>
      <c r="Q483" t="s">
        <v>43</v>
      </c>
      <c r="R483" t="s">
        <v>4887</v>
      </c>
      <c r="S483" t="s">
        <v>41</v>
      </c>
      <c r="T483" t="s">
        <v>4888</v>
      </c>
      <c r="U483" t="s">
        <v>4993</v>
      </c>
      <c r="V483" t="s">
        <v>4994</v>
      </c>
      <c r="W483" t="s">
        <v>4907</v>
      </c>
      <c r="X483" t="s">
        <v>43</v>
      </c>
      <c r="Y483" t="s">
        <v>4909</v>
      </c>
      <c r="Z483" t="s">
        <v>42</v>
      </c>
      <c r="AB483" t="str">
        <f>CONCATENATE(Table6[[#This Row],[Capacitance]],Table6[[#This Row],[Stock]])</f>
        <v>47ÂuF</v>
      </c>
    </row>
    <row r="484" spans="1:28">
      <c r="A484" t="s">
        <v>4972</v>
      </c>
      <c r="B484" t="s">
        <v>5077</v>
      </c>
      <c r="C484" t="s">
        <v>6301</v>
      </c>
      <c r="D484" t="s">
        <v>6302</v>
      </c>
      <c r="E484" t="s">
        <v>4882</v>
      </c>
      <c r="F484" t="s">
        <v>5575</v>
      </c>
      <c r="G484">
        <v>1246</v>
      </c>
      <c r="H484">
        <v>0</v>
      </c>
      <c r="I484">
        <v>1.27</v>
      </c>
      <c r="J484">
        <v>0</v>
      </c>
      <c r="K484">
        <v>1</v>
      </c>
      <c r="L484" t="s">
        <v>34</v>
      </c>
      <c r="M484" t="s">
        <v>4884</v>
      </c>
      <c r="N484" t="s">
        <v>6773</v>
      </c>
      <c r="O484" t="s">
        <v>37</v>
      </c>
      <c r="P484" t="s">
        <v>64</v>
      </c>
      <c r="Q484" t="s">
        <v>5103</v>
      </c>
      <c r="R484" t="s">
        <v>4887</v>
      </c>
      <c r="S484" t="s">
        <v>41</v>
      </c>
      <c r="T484" t="s">
        <v>4888</v>
      </c>
      <c r="U484" t="s">
        <v>5081</v>
      </c>
      <c r="V484" t="s">
        <v>5082</v>
      </c>
      <c r="W484" t="s">
        <v>6289</v>
      </c>
      <c r="X484" t="s">
        <v>43</v>
      </c>
      <c r="Y484" t="s">
        <v>5084</v>
      </c>
      <c r="Z484" t="s">
        <v>42</v>
      </c>
      <c r="AB484" t="str">
        <f>CONCATENATE(Table6[[#This Row],[Capacitance]],Table6[[#This Row],[Stock]])</f>
        <v>47ÂuF</v>
      </c>
    </row>
    <row r="485" spans="1:28">
      <c r="A485" t="s">
        <v>4972</v>
      </c>
      <c r="B485" t="s">
        <v>5127</v>
      </c>
      <c r="C485" t="s">
        <v>6365</v>
      </c>
      <c r="D485" t="s">
        <v>6366</v>
      </c>
      <c r="E485" t="s">
        <v>4882</v>
      </c>
      <c r="F485" t="s">
        <v>6367</v>
      </c>
      <c r="G485">
        <v>5963</v>
      </c>
      <c r="H485">
        <v>0</v>
      </c>
      <c r="I485">
        <v>1.03</v>
      </c>
      <c r="J485">
        <v>0</v>
      </c>
      <c r="K485">
        <v>1</v>
      </c>
      <c r="L485" t="s">
        <v>34</v>
      </c>
      <c r="M485" t="s">
        <v>4884</v>
      </c>
      <c r="N485" t="s">
        <v>6773</v>
      </c>
      <c r="O485" t="s">
        <v>37</v>
      </c>
      <c r="P485" t="s">
        <v>64</v>
      </c>
      <c r="Q485" t="s">
        <v>5295</v>
      </c>
      <c r="R485" t="s">
        <v>4887</v>
      </c>
      <c r="S485" t="s">
        <v>41</v>
      </c>
      <c r="T485" t="s">
        <v>4888</v>
      </c>
      <c r="U485" t="s">
        <v>5132</v>
      </c>
      <c r="V485" t="s">
        <v>5133</v>
      </c>
      <c r="W485" t="s">
        <v>5134</v>
      </c>
      <c r="X485" t="s">
        <v>43</v>
      </c>
      <c r="Y485" t="s">
        <v>5135</v>
      </c>
      <c r="Z485" t="s">
        <v>42</v>
      </c>
      <c r="AB485" t="str">
        <f>CONCATENATE(Table6[[#This Row],[Capacitance]],Table6[[#This Row],[Stock]])</f>
        <v>47ÂuF</v>
      </c>
    </row>
    <row r="486" spans="1:28">
      <c r="A486" t="s">
        <v>4972</v>
      </c>
      <c r="B486" t="s">
        <v>4989</v>
      </c>
      <c r="C486" t="s">
        <v>5412</v>
      </c>
      <c r="D486" t="s">
        <v>5413</v>
      </c>
      <c r="E486" t="s">
        <v>4882</v>
      </c>
      <c r="F486" t="s">
        <v>5414</v>
      </c>
      <c r="G486">
        <v>8635</v>
      </c>
      <c r="H486">
        <v>0</v>
      </c>
      <c r="I486">
        <v>0.43</v>
      </c>
      <c r="J486">
        <v>0</v>
      </c>
      <c r="K486">
        <v>1</v>
      </c>
      <c r="L486" t="s">
        <v>34</v>
      </c>
      <c r="M486" t="s">
        <v>4884</v>
      </c>
      <c r="N486" t="s">
        <v>6775</v>
      </c>
      <c r="O486" t="s">
        <v>37</v>
      </c>
      <c r="P486" t="s">
        <v>769</v>
      </c>
      <c r="Q486" t="s">
        <v>4908</v>
      </c>
      <c r="R486" t="s">
        <v>4887</v>
      </c>
      <c r="S486" t="s">
        <v>41</v>
      </c>
      <c r="T486" t="s">
        <v>4888</v>
      </c>
      <c r="U486" t="s">
        <v>4993</v>
      </c>
      <c r="V486" t="s">
        <v>4994</v>
      </c>
      <c r="W486" t="s">
        <v>4995</v>
      </c>
      <c r="X486" t="s">
        <v>43</v>
      </c>
      <c r="Y486" t="s">
        <v>4996</v>
      </c>
      <c r="Z486" t="s">
        <v>42</v>
      </c>
      <c r="AB486" t="str">
        <f>CONCATENATE(Table6[[#This Row],[Capacitance]],Table6[[#This Row],[Stock]])</f>
        <v>6.8ÂuF</v>
      </c>
    </row>
    <row r="487" spans="1:28">
      <c r="A487" t="s">
        <v>4972</v>
      </c>
      <c r="B487" t="s">
        <v>4973</v>
      </c>
      <c r="C487" t="s">
        <v>5475</v>
      </c>
      <c r="D487" t="s">
        <v>5476</v>
      </c>
      <c r="E487" t="s">
        <v>4882</v>
      </c>
      <c r="F487" t="s">
        <v>5477</v>
      </c>
      <c r="G487">
        <v>20406</v>
      </c>
      <c r="H487">
        <v>0</v>
      </c>
      <c r="I487">
        <v>0.67</v>
      </c>
      <c r="J487">
        <v>0</v>
      </c>
      <c r="K487">
        <v>1</v>
      </c>
      <c r="L487" t="s">
        <v>34</v>
      </c>
      <c r="M487" t="s">
        <v>4884</v>
      </c>
      <c r="N487" t="s">
        <v>6775</v>
      </c>
      <c r="O487" t="s">
        <v>37</v>
      </c>
      <c r="P487" t="s">
        <v>78</v>
      </c>
      <c r="Q487" t="s">
        <v>4930</v>
      </c>
      <c r="R487" t="s">
        <v>4887</v>
      </c>
      <c r="S487" t="s">
        <v>41</v>
      </c>
      <c r="T487" t="s">
        <v>4888</v>
      </c>
      <c r="U487" t="s">
        <v>4978</v>
      </c>
      <c r="V487" t="s">
        <v>4979</v>
      </c>
      <c r="W487" t="s">
        <v>4980</v>
      </c>
      <c r="X487" t="s">
        <v>43</v>
      </c>
      <c r="Y487" t="s">
        <v>4981</v>
      </c>
      <c r="Z487" t="s">
        <v>42</v>
      </c>
      <c r="AB487" t="str">
        <f>CONCATENATE(Table6[[#This Row],[Capacitance]],Table6[[#This Row],[Stock]])</f>
        <v>6.8ÂuF</v>
      </c>
    </row>
    <row r="488" spans="1:28">
      <c r="A488" t="s">
        <v>4972</v>
      </c>
      <c r="B488" t="s">
        <v>4973</v>
      </c>
      <c r="C488" t="s">
        <v>5481</v>
      </c>
      <c r="D488" t="s">
        <v>5482</v>
      </c>
      <c r="E488" t="s">
        <v>4882</v>
      </c>
      <c r="F488" t="s">
        <v>5483</v>
      </c>
      <c r="G488">
        <v>18738</v>
      </c>
      <c r="H488">
        <v>0</v>
      </c>
      <c r="I488">
        <v>0.69</v>
      </c>
      <c r="J488">
        <v>0</v>
      </c>
      <c r="K488">
        <v>1</v>
      </c>
      <c r="L488" t="s">
        <v>34</v>
      </c>
      <c r="M488" t="s">
        <v>4884</v>
      </c>
      <c r="N488" t="s">
        <v>3358</v>
      </c>
      <c r="O488" t="s">
        <v>37</v>
      </c>
      <c r="P488" t="s">
        <v>769</v>
      </c>
      <c r="Q488" t="s">
        <v>5484</v>
      </c>
      <c r="R488" t="s">
        <v>4887</v>
      </c>
      <c r="S488" t="s">
        <v>41</v>
      </c>
      <c r="T488" t="s">
        <v>4888</v>
      </c>
      <c r="U488" t="s">
        <v>4978</v>
      </c>
      <c r="V488" t="s">
        <v>4979</v>
      </c>
      <c r="W488" t="s">
        <v>4980</v>
      </c>
      <c r="X488" t="s">
        <v>43</v>
      </c>
      <c r="Y488" t="s">
        <v>4981</v>
      </c>
      <c r="Z488" t="s">
        <v>42</v>
      </c>
      <c r="AB488" t="str">
        <f>CONCATENATE(Table6[[#This Row],[Capacitance]],Table6[[#This Row],[Stock]])</f>
        <v>6.8ÂµF</v>
      </c>
    </row>
    <row r="489" spans="1:28">
      <c r="A489" t="s">
        <v>4972</v>
      </c>
      <c r="B489" t="s">
        <v>4989</v>
      </c>
      <c r="C489" t="s">
        <v>5499</v>
      </c>
      <c r="D489" t="s">
        <v>5500</v>
      </c>
      <c r="E489" t="s">
        <v>4882</v>
      </c>
      <c r="F489" t="s">
        <v>5501</v>
      </c>
      <c r="G489">
        <v>10105</v>
      </c>
      <c r="H489">
        <v>0</v>
      </c>
      <c r="I489">
        <v>0.7</v>
      </c>
      <c r="J489">
        <v>0</v>
      </c>
      <c r="K489">
        <v>1</v>
      </c>
      <c r="L489" t="s">
        <v>34</v>
      </c>
      <c r="M489" t="s">
        <v>4884</v>
      </c>
      <c r="N489" t="s">
        <v>6775</v>
      </c>
      <c r="O489" t="s">
        <v>52</v>
      </c>
      <c r="P489" t="s">
        <v>78</v>
      </c>
      <c r="Q489" t="s">
        <v>4908</v>
      </c>
      <c r="R489" t="s">
        <v>4887</v>
      </c>
      <c r="S489" t="s">
        <v>41</v>
      </c>
      <c r="T489" t="s">
        <v>4888</v>
      </c>
      <c r="U489" t="s">
        <v>4993</v>
      </c>
      <c r="V489" t="s">
        <v>4994</v>
      </c>
      <c r="W489" t="s">
        <v>4995</v>
      </c>
      <c r="X489" t="s">
        <v>43</v>
      </c>
      <c r="Y489" t="s">
        <v>4996</v>
      </c>
      <c r="Z489" t="s">
        <v>42</v>
      </c>
      <c r="AB489" t="str">
        <f>CONCATENATE(Table6[[#This Row],[Capacitance]],Table6[[#This Row],[Stock]])</f>
        <v>6.8ÂuF</v>
      </c>
    </row>
    <row r="490" spans="1:28">
      <c r="A490" t="s">
        <v>4972</v>
      </c>
      <c r="B490" t="s">
        <v>4989</v>
      </c>
      <c r="C490" t="s">
        <v>5576</v>
      </c>
      <c r="D490" t="s">
        <v>5577</v>
      </c>
      <c r="E490" t="s">
        <v>4882</v>
      </c>
      <c r="F490" t="s">
        <v>5578</v>
      </c>
      <c r="G490">
        <v>14019</v>
      </c>
      <c r="H490">
        <v>0</v>
      </c>
      <c r="I490">
        <v>0.86</v>
      </c>
      <c r="J490">
        <v>0</v>
      </c>
      <c r="K490">
        <v>1</v>
      </c>
      <c r="L490" t="s">
        <v>34</v>
      </c>
      <c r="M490" t="s">
        <v>4884</v>
      </c>
      <c r="N490" t="s">
        <v>6775</v>
      </c>
      <c r="O490" t="s">
        <v>37</v>
      </c>
      <c r="P490" t="s">
        <v>83</v>
      </c>
      <c r="Q490" t="s">
        <v>5070</v>
      </c>
      <c r="R490" t="s">
        <v>4887</v>
      </c>
      <c r="S490" t="s">
        <v>41</v>
      </c>
      <c r="T490" t="s">
        <v>4888</v>
      </c>
      <c r="U490" t="s">
        <v>4993</v>
      </c>
      <c r="V490" t="s">
        <v>4994</v>
      </c>
      <c r="W490" t="s">
        <v>4995</v>
      </c>
      <c r="X490" t="s">
        <v>43</v>
      </c>
      <c r="Y490" t="s">
        <v>4996</v>
      </c>
      <c r="Z490" t="s">
        <v>42</v>
      </c>
      <c r="AB490" t="str">
        <f>CONCATENATE(Table6[[#This Row],[Capacitance]],Table6[[#This Row],[Stock]])</f>
        <v>6.8ÂuF</v>
      </c>
    </row>
    <row r="491" spans="1:28">
      <c r="A491" t="s">
        <v>4972</v>
      </c>
      <c r="B491" t="s">
        <v>5077</v>
      </c>
      <c r="C491" t="s">
        <v>5696</v>
      </c>
      <c r="D491" t="s">
        <v>5697</v>
      </c>
      <c r="E491" t="s">
        <v>4882</v>
      </c>
      <c r="F491" t="s">
        <v>5698</v>
      </c>
      <c r="G491">
        <v>21646</v>
      </c>
      <c r="H491">
        <v>0</v>
      </c>
      <c r="I491">
        <v>1.1299999999999999</v>
      </c>
      <c r="J491">
        <v>0</v>
      </c>
      <c r="K491">
        <v>1</v>
      </c>
      <c r="L491" t="s">
        <v>34</v>
      </c>
      <c r="M491" t="s">
        <v>4884</v>
      </c>
      <c r="N491" t="s">
        <v>6775</v>
      </c>
      <c r="O491" t="s">
        <v>37</v>
      </c>
      <c r="P491" t="s">
        <v>730</v>
      </c>
      <c r="Q491" t="s">
        <v>4905</v>
      </c>
      <c r="R491" t="s">
        <v>4887</v>
      </c>
      <c r="S491" t="s">
        <v>41</v>
      </c>
      <c r="T491" t="s">
        <v>4888</v>
      </c>
      <c r="U491" t="s">
        <v>5081</v>
      </c>
      <c r="V491" t="s">
        <v>5082</v>
      </c>
      <c r="W491" t="s">
        <v>5083</v>
      </c>
      <c r="X491" t="s">
        <v>43</v>
      </c>
      <c r="Y491" t="s">
        <v>5084</v>
      </c>
      <c r="Z491" t="s">
        <v>42</v>
      </c>
      <c r="AB491" t="str">
        <f>CONCATENATE(Table6[[#This Row],[Capacitance]],Table6[[#This Row],[Stock]])</f>
        <v>6.8ÂuF</v>
      </c>
    </row>
    <row r="492" spans="1:28">
      <c r="A492" t="s">
        <v>4972</v>
      </c>
      <c r="B492" t="s">
        <v>5077</v>
      </c>
      <c r="C492" t="s">
        <v>5723</v>
      </c>
      <c r="D492" t="s">
        <v>5724</v>
      </c>
      <c r="E492" t="s">
        <v>4882</v>
      </c>
      <c r="F492" t="s">
        <v>5725</v>
      </c>
      <c r="G492">
        <v>4483</v>
      </c>
      <c r="H492">
        <v>0</v>
      </c>
      <c r="I492">
        <v>1.46</v>
      </c>
      <c r="J492">
        <v>0</v>
      </c>
      <c r="K492">
        <v>1</v>
      </c>
      <c r="L492" t="s">
        <v>34</v>
      </c>
      <c r="M492" t="s">
        <v>4884</v>
      </c>
      <c r="N492" t="s">
        <v>3358</v>
      </c>
      <c r="O492" t="s">
        <v>37</v>
      </c>
      <c r="P492" t="s">
        <v>38</v>
      </c>
      <c r="Q492" t="s">
        <v>5003</v>
      </c>
      <c r="R492" t="s">
        <v>4887</v>
      </c>
      <c r="S492" t="s">
        <v>41</v>
      </c>
      <c r="T492" t="s">
        <v>4888</v>
      </c>
      <c r="U492" t="s">
        <v>5081</v>
      </c>
      <c r="V492" t="s">
        <v>5082</v>
      </c>
      <c r="W492" t="s">
        <v>5083</v>
      </c>
      <c r="X492" t="s">
        <v>43</v>
      </c>
      <c r="Y492" t="s">
        <v>5084</v>
      </c>
      <c r="Z492" t="s">
        <v>42</v>
      </c>
      <c r="AB492" t="str">
        <f>CONCATENATE(Table6[[#This Row],[Capacitance]],Table6[[#This Row],[Stock]])</f>
        <v>6.8ÂµF</v>
      </c>
    </row>
    <row r="493" spans="1:28">
      <c r="A493" t="s">
        <v>4972</v>
      </c>
      <c r="B493" t="s">
        <v>5127</v>
      </c>
      <c r="C493" t="s">
        <v>5798</v>
      </c>
      <c r="D493" t="s">
        <v>5799</v>
      </c>
      <c r="E493" t="s">
        <v>4882</v>
      </c>
      <c r="F493" t="s">
        <v>5800</v>
      </c>
      <c r="G493">
        <v>1882</v>
      </c>
      <c r="H493">
        <v>0</v>
      </c>
      <c r="I493">
        <v>3.78</v>
      </c>
      <c r="J493">
        <v>0</v>
      </c>
      <c r="K493">
        <v>1</v>
      </c>
      <c r="L493" t="s">
        <v>34</v>
      </c>
      <c r="M493" t="s">
        <v>4884</v>
      </c>
      <c r="N493" t="s">
        <v>6775</v>
      </c>
      <c r="O493" t="s">
        <v>37</v>
      </c>
      <c r="P493" t="s">
        <v>38</v>
      </c>
      <c r="Q493" t="s">
        <v>5003</v>
      </c>
      <c r="R493" t="s">
        <v>4887</v>
      </c>
      <c r="S493" t="s">
        <v>41</v>
      </c>
      <c r="T493" t="s">
        <v>4888</v>
      </c>
      <c r="U493" t="s">
        <v>5132</v>
      </c>
      <c r="V493" t="s">
        <v>5133</v>
      </c>
      <c r="W493" t="s">
        <v>5134</v>
      </c>
      <c r="X493" t="s">
        <v>43</v>
      </c>
      <c r="Y493" t="s">
        <v>5135</v>
      </c>
      <c r="Z493" t="s">
        <v>42</v>
      </c>
      <c r="AB493" t="str">
        <f>CONCATENATE(Table6[[#This Row],[Capacitance]],Table6[[#This Row],[Stock]])</f>
        <v>6.8ÂuF</v>
      </c>
    </row>
    <row r="494" spans="1:28">
      <c r="A494" t="s">
        <v>4972</v>
      </c>
      <c r="B494" t="s">
        <v>4973</v>
      </c>
      <c r="C494" t="s">
        <v>5816</v>
      </c>
      <c r="D494" t="s">
        <v>5817</v>
      </c>
      <c r="E494" t="s">
        <v>4882</v>
      </c>
      <c r="F494" t="s">
        <v>5818</v>
      </c>
      <c r="G494">
        <v>4220</v>
      </c>
      <c r="H494">
        <v>0</v>
      </c>
      <c r="I494">
        <v>0.37</v>
      </c>
      <c r="J494">
        <v>0</v>
      </c>
      <c r="K494">
        <v>1</v>
      </c>
      <c r="L494" t="s">
        <v>34</v>
      </c>
      <c r="M494" t="s">
        <v>4884</v>
      </c>
      <c r="N494" t="s">
        <v>3358</v>
      </c>
      <c r="O494" t="s">
        <v>37</v>
      </c>
      <c r="P494" t="s">
        <v>64</v>
      </c>
      <c r="Q494" t="s">
        <v>5015</v>
      </c>
      <c r="R494" t="s">
        <v>4887</v>
      </c>
      <c r="S494" t="s">
        <v>41</v>
      </c>
      <c r="T494" t="s">
        <v>4888</v>
      </c>
      <c r="U494" t="s">
        <v>4978</v>
      </c>
      <c r="V494" t="s">
        <v>4979</v>
      </c>
      <c r="W494" t="s">
        <v>4980</v>
      </c>
      <c r="X494" t="s">
        <v>43</v>
      </c>
      <c r="Y494" t="s">
        <v>4981</v>
      </c>
      <c r="Z494" t="s">
        <v>42</v>
      </c>
      <c r="AB494" t="str">
        <f>CONCATENATE(Table6[[#This Row],[Capacitance]],Table6[[#This Row],[Stock]])</f>
        <v>6.8ÂµF</v>
      </c>
    </row>
    <row r="495" spans="1:28">
      <c r="A495" t="s">
        <v>4972</v>
      </c>
      <c r="B495" t="s">
        <v>4989</v>
      </c>
      <c r="C495" t="s">
        <v>5884</v>
      </c>
      <c r="D495" t="s">
        <v>5885</v>
      </c>
      <c r="E495" t="s">
        <v>4882</v>
      </c>
      <c r="F495" t="s">
        <v>5886</v>
      </c>
      <c r="G495">
        <v>7057</v>
      </c>
      <c r="H495">
        <v>0</v>
      </c>
      <c r="I495">
        <v>0.7</v>
      </c>
      <c r="J495">
        <v>0</v>
      </c>
      <c r="K495">
        <v>1</v>
      </c>
      <c r="L495" t="s">
        <v>34</v>
      </c>
      <c r="M495" t="s">
        <v>4884</v>
      </c>
      <c r="N495" t="s">
        <v>6775</v>
      </c>
      <c r="O495" t="s">
        <v>37</v>
      </c>
      <c r="P495" t="s">
        <v>64</v>
      </c>
      <c r="Q495" t="s">
        <v>4977</v>
      </c>
      <c r="R495" t="s">
        <v>4887</v>
      </c>
      <c r="S495" t="s">
        <v>41</v>
      </c>
      <c r="T495" t="s">
        <v>4888</v>
      </c>
      <c r="U495" t="s">
        <v>4993</v>
      </c>
      <c r="V495" t="s">
        <v>4994</v>
      </c>
      <c r="W495" t="s">
        <v>4995</v>
      </c>
      <c r="X495" t="s">
        <v>43</v>
      </c>
      <c r="Y495" t="s">
        <v>4996</v>
      </c>
      <c r="Z495" t="s">
        <v>42</v>
      </c>
      <c r="AB495" t="str">
        <f>CONCATENATE(Table6[[#This Row],[Capacitance]],Table6[[#This Row],[Stock]])</f>
        <v>6.8ÂuF</v>
      </c>
    </row>
    <row r="496" spans="1:28">
      <c r="A496" t="s">
        <v>4972</v>
      </c>
      <c r="B496" t="s">
        <v>4989</v>
      </c>
      <c r="C496" t="s">
        <v>5905</v>
      </c>
      <c r="D496" t="s">
        <v>5906</v>
      </c>
      <c r="E496" t="s">
        <v>4882</v>
      </c>
      <c r="F496" t="s">
        <v>5907</v>
      </c>
      <c r="G496">
        <v>3199</v>
      </c>
      <c r="H496">
        <v>0</v>
      </c>
      <c r="I496">
        <v>0.7</v>
      </c>
      <c r="J496">
        <v>0</v>
      </c>
      <c r="K496">
        <v>1</v>
      </c>
      <c r="L496" t="s">
        <v>34</v>
      </c>
      <c r="M496" t="s">
        <v>4884</v>
      </c>
      <c r="N496" t="s">
        <v>6775</v>
      </c>
      <c r="O496" t="s">
        <v>52</v>
      </c>
      <c r="P496" t="s">
        <v>53</v>
      </c>
      <c r="Q496" t="s">
        <v>4977</v>
      </c>
      <c r="R496" t="s">
        <v>4887</v>
      </c>
      <c r="S496" t="s">
        <v>41</v>
      </c>
      <c r="T496" t="s">
        <v>4888</v>
      </c>
      <c r="U496" t="s">
        <v>4993</v>
      </c>
      <c r="V496" t="s">
        <v>4994</v>
      </c>
      <c r="W496" t="s">
        <v>4995</v>
      </c>
      <c r="X496" t="s">
        <v>43</v>
      </c>
      <c r="Y496" t="s">
        <v>4996</v>
      </c>
      <c r="Z496" t="s">
        <v>42</v>
      </c>
      <c r="AB496" t="str">
        <f>CONCATENATE(Table6[[#This Row],[Capacitance]],Table6[[#This Row],[Stock]])</f>
        <v>6.8ÂuF</v>
      </c>
    </row>
    <row r="497" spans="1:28">
      <c r="A497" t="s">
        <v>4972</v>
      </c>
      <c r="B497" t="s">
        <v>5077</v>
      </c>
      <c r="C497" t="s">
        <v>5952</v>
      </c>
      <c r="D497" t="s">
        <v>5953</v>
      </c>
      <c r="E497" t="s">
        <v>4882</v>
      </c>
      <c r="F497" t="s">
        <v>5954</v>
      </c>
      <c r="G497">
        <v>5305</v>
      </c>
      <c r="H497">
        <v>0</v>
      </c>
      <c r="I497">
        <v>0.77</v>
      </c>
      <c r="J497">
        <v>0</v>
      </c>
      <c r="K497">
        <v>1</v>
      </c>
      <c r="L497" t="s">
        <v>34</v>
      </c>
      <c r="M497" t="s">
        <v>4884</v>
      </c>
      <c r="N497" t="s">
        <v>6775</v>
      </c>
      <c r="O497" t="s">
        <v>37</v>
      </c>
      <c r="P497" t="s">
        <v>769</v>
      </c>
      <c r="Q497" t="s">
        <v>5120</v>
      </c>
      <c r="R497" t="s">
        <v>4887</v>
      </c>
      <c r="S497" t="s">
        <v>41</v>
      </c>
      <c r="T497" t="s">
        <v>4888</v>
      </c>
      <c r="U497" t="s">
        <v>5081</v>
      </c>
      <c r="V497" t="s">
        <v>5082</v>
      </c>
      <c r="W497" t="s">
        <v>5083</v>
      </c>
      <c r="X497" t="s">
        <v>43</v>
      </c>
      <c r="Y497" t="s">
        <v>5084</v>
      </c>
      <c r="Z497" t="s">
        <v>42</v>
      </c>
      <c r="AB497" t="str">
        <f>CONCATENATE(Table6[[#This Row],[Capacitance]],Table6[[#This Row],[Stock]])</f>
        <v>6.8ÂuF</v>
      </c>
    </row>
    <row r="498" spans="1:28">
      <c r="A498" t="s">
        <v>4972</v>
      </c>
      <c r="B498" t="s">
        <v>5077</v>
      </c>
      <c r="C498" t="s">
        <v>5968</v>
      </c>
      <c r="D498" t="s">
        <v>5969</v>
      </c>
      <c r="E498" t="s">
        <v>4882</v>
      </c>
      <c r="F498" t="s">
        <v>5970</v>
      </c>
      <c r="G498">
        <v>5476</v>
      </c>
      <c r="H498">
        <v>0</v>
      </c>
      <c r="I498">
        <v>0.9</v>
      </c>
      <c r="J498">
        <v>0</v>
      </c>
      <c r="K498">
        <v>1</v>
      </c>
      <c r="L498" t="s">
        <v>34</v>
      </c>
      <c r="M498" t="s">
        <v>4884</v>
      </c>
      <c r="N498" t="s">
        <v>3358</v>
      </c>
      <c r="O498" t="s">
        <v>37</v>
      </c>
      <c r="P498" t="s">
        <v>83</v>
      </c>
      <c r="Q498" t="s">
        <v>5120</v>
      </c>
      <c r="R498" t="s">
        <v>4887</v>
      </c>
      <c r="S498" t="s">
        <v>41</v>
      </c>
      <c r="T498" t="s">
        <v>4888</v>
      </c>
      <c r="U498" t="s">
        <v>5081</v>
      </c>
      <c r="V498" t="s">
        <v>5082</v>
      </c>
      <c r="W498" t="s">
        <v>5083</v>
      </c>
      <c r="X498" t="s">
        <v>43</v>
      </c>
      <c r="Y498" t="s">
        <v>5084</v>
      </c>
      <c r="Z498" t="s">
        <v>42</v>
      </c>
      <c r="AB498" t="str">
        <f>CONCATENATE(Table6[[#This Row],[Capacitance]],Table6[[#This Row],[Stock]])</f>
        <v>6.8ÂµF</v>
      </c>
    </row>
    <row r="499" spans="1:28">
      <c r="A499" t="s">
        <v>4972</v>
      </c>
      <c r="B499" t="s">
        <v>4973</v>
      </c>
      <c r="C499" t="s">
        <v>6116</v>
      </c>
      <c r="D499" t="s">
        <v>6117</v>
      </c>
      <c r="E499" t="s">
        <v>4882</v>
      </c>
      <c r="F499" t="s">
        <v>6118</v>
      </c>
      <c r="G499">
        <v>11103</v>
      </c>
      <c r="H499">
        <v>0</v>
      </c>
      <c r="I499">
        <v>0.34</v>
      </c>
      <c r="J499">
        <v>0</v>
      </c>
      <c r="K499">
        <v>1</v>
      </c>
      <c r="L499" t="s">
        <v>34</v>
      </c>
      <c r="M499" t="s">
        <v>4884</v>
      </c>
      <c r="N499" t="s">
        <v>6775</v>
      </c>
      <c r="O499" t="s">
        <v>52</v>
      </c>
      <c r="P499" t="s">
        <v>53</v>
      </c>
      <c r="Q499" t="s">
        <v>4914</v>
      </c>
      <c r="R499" t="s">
        <v>4887</v>
      </c>
      <c r="S499" t="s">
        <v>41</v>
      </c>
      <c r="T499" t="s">
        <v>4888</v>
      </c>
      <c r="U499" t="s">
        <v>4978</v>
      </c>
      <c r="V499" t="s">
        <v>4979</v>
      </c>
      <c r="W499" t="s">
        <v>4980</v>
      </c>
      <c r="X499" t="s">
        <v>43</v>
      </c>
      <c r="Y499" t="s">
        <v>4981</v>
      </c>
      <c r="Z499" t="s">
        <v>42</v>
      </c>
      <c r="AB499" t="str">
        <f>CONCATENATE(Table6[[#This Row],[Capacitance]],Table6[[#This Row],[Stock]])</f>
        <v>6.8ÂuF</v>
      </c>
    </row>
    <row r="500" spans="1:28">
      <c r="A500" t="s">
        <v>4972</v>
      </c>
      <c r="B500" t="s">
        <v>4989</v>
      </c>
      <c r="C500" t="s">
        <v>6127</v>
      </c>
      <c r="D500" t="s">
        <v>6128</v>
      </c>
      <c r="E500" t="s">
        <v>4882</v>
      </c>
      <c r="F500" t="s">
        <v>6129</v>
      </c>
      <c r="G500">
        <v>16560</v>
      </c>
      <c r="H500">
        <v>0</v>
      </c>
      <c r="I500">
        <v>0.7</v>
      </c>
      <c r="J500">
        <v>0</v>
      </c>
      <c r="K500">
        <v>1</v>
      </c>
      <c r="L500" t="s">
        <v>34</v>
      </c>
      <c r="M500" t="s">
        <v>4884</v>
      </c>
      <c r="N500" t="s">
        <v>6775</v>
      </c>
      <c r="O500" t="s">
        <v>52</v>
      </c>
      <c r="P500" t="s">
        <v>64</v>
      </c>
      <c r="Q500" t="s">
        <v>4977</v>
      </c>
      <c r="R500" t="s">
        <v>4887</v>
      </c>
      <c r="S500" t="s">
        <v>41</v>
      </c>
      <c r="T500" t="s">
        <v>4888</v>
      </c>
      <c r="U500" t="s">
        <v>4993</v>
      </c>
      <c r="V500" t="s">
        <v>4994</v>
      </c>
      <c r="W500" t="s">
        <v>4995</v>
      </c>
      <c r="X500" t="s">
        <v>43</v>
      </c>
      <c r="Y500" t="s">
        <v>4996</v>
      </c>
      <c r="Z500" t="s">
        <v>42</v>
      </c>
      <c r="AB500" t="str">
        <f>CONCATENATE(Table6[[#This Row],[Capacitance]],Table6[[#This Row],[Stock]])</f>
        <v>6.8ÂuF</v>
      </c>
    </row>
    <row r="501" spans="1:28">
      <c r="A501" t="s">
        <v>4972</v>
      </c>
      <c r="B501" t="s">
        <v>5077</v>
      </c>
      <c r="C501" t="s">
        <v>6142</v>
      </c>
      <c r="D501" t="s">
        <v>6143</v>
      </c>
      <c r="E501" t="s">
        <v>4882</v>
      </c>
      <c r="F501" t="s">
        <v>6144</v>
      </c>
      <c r="G501">
        <v>3478</v>
      </c>
      <c r="H501">
        <v>0</v>
      </c>
      <c r="I501">
        <v>1.02</v>
      </c>
      <c r="J501">
        <v>0</v>
      </c>
      <c r="K501">
        <v>1</v>
      </c>
      <c r="L501" t="s">
        <v>34</v>
      </c>
      <c r="M501" t="s">
        <v>4884</v>
      </c>
      <c r="N501" t="s">
        <v>6775</v>
      </c>
      <c r="O501" t="s">
        <v>52</v>
      </c>
      <c r="P501" t="s">
        <v>78</v>
      </c>
      <c r="Q501" t="s">
        <v>43</v>
      </c>
      <c r="R501" t="s">
        <v>4887</v>
      </c>
      <c r="S501" t="s">
        <v>41</v>
      </c>
      <c r="T501" t="s">
        <v>4888</v>
      </c>
      <c r="U501" t="s">
        <v>5081</v>
      </c>
      <c r="V501" t="s">
        <v>5082</v>
      </c>
      <c r="W501" t="s">
        <v>5083</v>
      </c>
      <c r="X501" t="s">
        <v>43</v>
      </c>
      <c r="Y501" t="s">
        <v>5084</v>
      </c>
      <c r="Z501" t="s">
        <v>42</v>
      </c>
      <c r="AB501" t="str">
        <f>CONCATENATE(Table6[[#This Row],[Capacitance]],Table6[[#This Row],[Stock]])</f>
        <v>6.8ÂuF</v>
      </c>
    </row>
    <row r="502" spans="1:28">
      <c r="A502" t="s">
        <v>4972</v>
      </c>
      <c r="B502" t="s">
        <v>5127</v>
      </c>
      <c r="C502" t="s">
        <v>6194</v>
      </c>
      <c r="D502" t="s">
        <v>6195</v>
      </c>
      <c r="E502" t="s">
        <v>4882</v>
      </c>
      <c r="F502" t="s">
        <v>6196</v>
      </c>
      <c r="G502">
        <v>1155</v>
      </c>
      <c r="H502">
        <v>0</v>
      </c>
      <c r="I502">
        <v>1.26</v>
      </c>
      <c r="J502">
        <v>0</v>
      </c>
      <c r="K502">
        <v>1</v>
      </c>
      <c r="L502" t="s">
        <v>34</v>
      </c>
      <c r="M502" t="s">
        <v>4884</v>
      </c>
      <c r="N502" t="s">
        <v>6775</v>
      </c>
      <c r="O502" t="s">
        <v>37</v>
      </c>
      <c r="P502" t="s">
        <v>730</v>
      </c>
      <c r="Q502" t="s">
        <v>5641</v>
      </c>
      <c r="R502" t="s">
        <v>4887</v>
      </c>
      <c r="S502" t="s">
        <v>41</v>
      </c>
      <c r="T502" t="s">
        <v>4888</v>
      </c>
      <c r="U502" t="s">
        <v>5132</v>
      </c>
      <c r="V502" t="s">
        <v>5133</v>
      </c>
      <c r="W502" t="s">
        <v>5134</v>
      </c>
      <c r="X502" t="s">
        <v>43</v>
      </c>
      <c r="Y502" t="s">
        <v>5135</v>
      </c>
      <c r="Z502" t="s">
        <v>42</v>
      </c>
      <c r="AB502" t="str">
        <f>CONCATENATE(Table6[[#This Row],[Capacitance]],Table6[[#This Row],[Stock]])</f>
        <v>6.8ÂuF</v>
      </c>
    </row>
    <row r="503" spans="1:28">
      <c r="A503" t="s">
        <v>4972</v>
      </c>
      <c r="B503" t="s">
        <v>4989</v>
      </c>
      <c r="C503" t="s">
        <v>6234</v>
      </c>
      <c r="D503" t="s">
        <v>6235</v>
      </c>
      <c r="E503" t="s">
        <v>4882</v>
      </c>
      <c r="F503" t="s">
        <v>6236</v>
      </c>
      <c r="G503">
        <v>3330</v>
      </c>
      <c r="H503">
        <v>0</v>
      </c>
      <c r="I503">
        <v>0.7</v>
      </c>
      <c r="J503">
        <v>0</v>
      </c>
      <c r="K503">
        <v>1</v>
      </c>
      <c r="L503" t="s">
        <v>34</v>
      </c>
      <c r="M503" t="s">
        <v>4884</v>
      </c>
      <c r="N503" t="s">
        <v>6775</v>
      </c>
      <c r="O503" t="s">
        <v>37</v>
      </c>
      <c r="P503" t="s">
        <v>78</v>
      </c>
      <c r="Q503" t="s">
        <v>4908</v>
      </c>
      <c r="R503" t="s">
        <v>4887</v>
      </c>
      <c r="S503" t="s">
        <v>41</v>
      </c>
      <c r="T503" t="s">
        <v>4888</v>
      </c>
      <c r="U503" t="s">
        <v>4993</v>
      </c>
      <c r="V503" t="s">
        <v>4994</v>
      </c>
      <c r="W503" t="s">
        <v>4995</v>
      </c>
      <c r="X503" t="s">
        <v>43</v>
      </c>
      <c r="Y503" t="s">
        <v>4996</v>
      </c>
      <c r="Z503" t="s">
        <v>42</v>
      </c>
      <c r="AB503" t="str">
        <f>CONCATENATE(Table6[[#This Row],[Capacitance]],Table6[[#This Row],[Stock]])</f>
        <v>6.8ÂuF</v>
      </c>
    </row>
    <row r="504" spans="1:28">
      <c r="A504" t="s">
        <v>4972</v>
      </c>
      <c r="B504" t="s">
        <v>5077</v>
      </c>
      <c r="C504" t="s">
        <v>6260</v>
      </c>
      <c r="D504" t="s">
        <v>6261</v>
      </c>
      <c r="E504" t="s">
        <v>4882</v>
      </c>
      <c r="F504" t="s">
        <v>6262</v>
      </c>
      <c r="G504">
        <v>4950</v>
      </c>
      <c r="H504">
        <v>0</v>
      </c>
      <c r="I504">
        <v>1.37</v>
      </c>
      <c r="J504">
        <v>0</v>
      </c>
      <c r="K504">
        <v>1</v>
      </c>
      <c r="L504" t="s">
        <v>34</v>
      </c>
      <c r="M504" t="s">
        <v>4884</v>
      </c>
      <c r="N504" t="s">
        <v>6775</v>
      </c>
      <c r="O504" t="s">
        <v>52</v>
      </c>
      <c r="P504" t="s">
        <v>730</v>
      </c>
      <c r="Q504" t="s">
        <v>4905</v>
      </c>
      <c r="R504" t="s">
        <v>4887</v>
      </c>
      <c r="S504" t="s">
        <v>41</v>
      </c>
      <c r="T504" t="s">
        <v>4888</v>
      </c>
      <c r="U504" t="s">
        <v>5081</v>
      </c>
      <c r="V504" t="s">
        <v>5082</v>
      </c>
      <c r="W504" t="s">
        <v>5083</v>
      </c>
      <c r="X504" t="s">
        <v>43</v>
      </c>
      <c r="Y504" t="s">
        <v>5084</v>
      </c>
      <c r="Z504" t="s">
        <v>42</v>
      </c>
      <c r="AB504" t="str">
        <f>CONCATENATE(Table6[[#This Row],[Capacitance]],Table6[[#This Row],[Stock]])</f>
        <v>6.8ÂuF</v>
      </c>
    </row>
    <row r="505" spans="1:28">
      <c r="A505" t="s">
        <v>4972</v>
      </c>
      <c r="B505" t="s">
        <v>4973</v>
      </c>
      <c r="C505" t="s">
        <v>6319</v>
      </c>
      <c r="D505" t="s">
        <v>6320</v>
      </c>
      <c r="E505" t="s">
        <v>4882</v>
      </c>
      <c r="F505" t="s">
        <v>6321</v>
      </c>
      <c r="G505">
        <v>1500</v>
      </c>
      <c r="H505">
        <v>0</v>
      </c>
      <c r="I505">
        <v>0.45</v>
      </c>
      <c r="J505">
        <v>0</v>
      </c>
      <c r="K505">
        <v>1</v>
      </c>
      <c r="L505" t="s">
        <v>34</v>
      </c>
      <c r="M505" t="s">
        <v>4884</v>
      </c>
      <c r="N505" t="s">
        <v>3358</v>
      </c>
      <c r="O505" t="s">
        <v>37</v>
      </c>
      <c r="P505" t="s">
        <v>53</v>
      </c>
      <c r="Q505" t="s">
        <v>4914</v>
      </c>
      <c r="R505" t="s">
        <v>4887</v>
      </c>
      <c r="S505" t="s">
        <v>41</v>
      </c>
      <c r="T505" t="s">
        <v>4888</v>
      </c>
      <c r="U505" t="s">
        <v>4978</v>
      </c>
      <c r="V505" t="s">
        <v>4979</v>
      </c>
      <c r="W505" t="s">
        <v>4980</v>
      </c>
      <c r="X505" t="s">
        <v>43</v>
      </c>
      <c r="Y505" t="s">
        <v>4981</v>
      </c>
      <c r="Z505" t="s">
        <v>42</v>
      </c>
      <c r="AB505" t="str">
        <f>CONCATENATE(Table6[[#This Row],[Capacitance]],Table6[[#This Row],[Stock]])</f>
        <v>6.8ÂµF</v>
      </c>
    </row>
    <row r="506" spans="1:28">
      <c r="A506" t="s">
        <v>4972</v>
      </c>
      <c r="B506" t="s">
        <v>5127</v>
      </c>
      <c r="C506" t="s">
        <v>6388</v>
      </c>
      <c r="D506" t="s">
        <v>6389</v>
      </c>
      <c r="E506" t="s">
        <v>4882</v>
      </c>
      <c r="F506" t="s">
        <v>6390</v>
      </c>
      <c r="G506">
        <v>194</v>
      </c>
      <c r="H506">
        <v>0</v>
      </c>
      <c r="I506">
        <v>3.38</v>
      </c>
      <c r="J506">
        <v>0</v>
      </c>
      <c r="K506">
        <v>1</v>
      </c>
      <c r="L506" t="s">
        <v>34</v>
      </c>
      <c r="M506" t="s">
        <v>4884</v>
      </c>
      <c r="N506" t="s">
        <v>3358</v>
      </c>
      <c r="O506" t="s">
        <v>52</v>
      </c>
      <c r="P506" t="s">
        <v>38</v>
      </c>
      <c r="Q506" t="s">
        <v>5003</v>
      </c>
      <c r="R506" t="s">
        <v>4887</v>
      </c>
      <c r="S506" t="s">
        <v>41</v>
      </c>
      <c r="T506" t="s">
        <v>4888</v>
      </c>
      <c r="U506" t="s">
        <v>5132</v>
      </c>
      <c r="V506" t="s">
        <v>5133</v>
      </c>
      <c r="W506" t="s">
        <v>5134</v>
      </c>
      <c r="X506" t="s">
        <v>43</v>
      </c>
      <c r="Y506" t="s">
        <v>5135</v>
      </c>
      <c r="Z506" t="s">
        <v>42</v>
      </c>
      <c r="AB506" t="str">
        <f>CONCATENATE(Table6[[#This Row],[Capacitance]],Table6[[#This Row],[Stock]])</f>
        <v>6.8ÂµF</v>
      </c>
    </row>
    <row r="507" spans="1:28">
      <c r="A507" t="s">
        <v>4972</v>
      </c>
      <c r="B507" t="s">
        <v>5127</v>
      </c>
      <c r="C507" t="s">
        <v>6416</v>
      </c>
      <c r="D507" t="s">
        <v>6417</v>
      </c>
      <c r="E507" t="s">
        <v>4882</v>
      </c>
      <c r="F507" t="s">
        <v>6418</v>
      </c>
      <c r="G507">
        <v>293</v>
      </c>
      <c r="H507">
        <v>0</v>
      </c>
      <c r="I507">
        <v>1.25</v>
      </c>
      <c r="J507">
        <v>0</v>
      </c>
      <c r="K507">
        <v>1</v>
      </c>
      <c r="L507" t="s">
        <v>34</v>
      </c>
      <c r="M507" t="s">
        <v>4884</v>
      </c>
      <c r="N507" t="s">
        <v>6775</v>
      </c>
      <c r="O507" t="s">
        <v>52</v>
      </c>
      <c r="P507" t="s">
        <v>730</v>
      </c>
      <c r="Q507" t="s">
        <v>5641</v>
      </c>
      <c r="R507" t="s">
        <v>4887</v>
      </c>
      <c r="S507" t="s">
        <v>41</v>
      </c>
      <c r="T507" t="s">
        <v>4888</v>
      </c>
      <c r="U507" t="s">
        <v>5132</v>
      </c>
      <c r="V507" t="s">
        <v>5133</v>
      </c>
      <c r="W507" t="s">
        <v>5134</v>
      </c>
      <c r="X507" t="s">
        <v>43</v>
      </c>
      <c r="Y507" t="s">
        <v>5135</v>
      </c>
      <c r="Z507" t="s">
        <v>42</v>
      </c>
      <c r="AB507" t="str">
        <f>CONCATENATE(Table6[[#This Row],[Capacitance]],Table6[[#This Row],[Stock]])</f>
        <v>6.8ÂuF</v>
      </c>
    </row>
    <row r="508" spans="1:28">
      <c r="A508" t="s">
        <v>4878</v>
      </c>
      <c r="B508" t="s">
        <v>5127</v>
      </c>
      <c r="C508" t="s">
        <v>5202</v>
      </c>
      <c r="D508" t="s">
        <v>5203</v>
      </c>
      <c r="E508" t="s">
        <v>4882</v>
      </c>
      <c r="F508" t="s">
        <v>5204</v>
      </c>
      <c r="G508">
        <v>7606</v>
      </c>
      <c r="H508">
        <v>0</v>
      </c>
      <c r="I508">
        <v>2.0299999999999998</v>
      </c>
      <c r="J508">
        <v>0</v>
      </c>
      <c r="K508">
        <v>1</v>
      </c>
      <c r="L508" t="s">
        <v>34</v>
      </c>
      <c r="M508" t="s">
        <v>4884</v>
      </c>
      <c r="N508" t="s">
        <v>6787</v>
      </c>
      <c r="O508" t="s">
        <v>37</v>
      </c>
      <c r="P508" t="s">
        <v>53</v>
      </c>
      <c r="Q508" t="s">
        <v>5206</v>
      </c>
      <c r="R508" t="s">
        <v>4887</v>
      </c>
      <c r="S508" t="s">
        <v>41</v>
      </c>
      <c r="T508" t="s">
        <v>4888</v>
      </c>
      <c r="U508" t="s">
        <v>5132</v>
      </c>
      <c r="V508" t="s">
        <v>5133</v>
      </c>
      <c r="W508" t="s">
        <v>5207</v>
      </c>
      <c r="X508" t="s">
        <v>43</v>
      </c>
      <c r="Y508" t="s">
        <v>5208</v>
      </c>
      <c r="Z508" t="s">
        <v>42</v>
      </c>
      <c r="AA508" t="s">
        <v>1247</v>
      </c>
      <c r="AB508" t="str">
        <f>CONCATENATE(Table6[[#This Row],[Capacitance]],Table6[[#This Row],[Stock]])</f>
        <v>470ÂuFSTOCK</v>
      </c>
    </row>
    <row r="509" spans="1:28">
      <c r="A509" t="s">
        <v>4972</v>
      </c>
      <c r="B509" t="s">
        <v>5127</v>
      </c>
      <c r="C509" t="s">
        <v>5792</v>
      </c>
      <c r="D509" t="s">
        <v>5793</v>
      </c>
      <c r="E509" t="s">
        <v>4882</v>
      </c>
      <c r="F509" t="s">
        <v>5794</v>
      </c>
      <c r="G509">
        <v>2294</v>
      </c>
      <c r="H509">
        <v>0</v>
      </c>
      <c r="I509">
        <v>2.99</v>
      </c>
      <c r="J509">
        <v>0</v>
      </c>
      <c r="K509">
        <v>1</v>
      </c>
      <c r="L509" t="s">
        <v>34</v>
      </c>
      <c r="M509" t="s">
        <v>4884</v>
      </c>
      <c r="N509" t="s">
        <v>6788</v>
      </c>
      <c r="O509" t="s">
        <v>37</v>
      </c>
      <c r="P509" t="s">
        <v>590</v>
      </c>
      <c r="Q509" t="s">
        <v>5157</v>
      </c>
      <c r="R509" t="s">
        <v>4887</v>
      </c>
      <c r="S509" t="s">
        <v>41</v>
      </c>
      <c r="T509" t="s">
        <v>4888</v>
      </c>
      <c r="U509" t="s">
        <v>5132</v>
      </c>
      <c r="V509" t="s">
        <v>5133</v>
      </c>
      <c r="W509" t="s">
        <v>5134</v>
      </c>
      <c r="X509" t="s">
        <v>43</v>
      </c>
      <c r="Y509" t="s">
        <v>5135</v>
      </c>
      <c r="Z509" t="s">
        <v>42</v>
      </c>
      <c r="AB509" t="str">
        <f>CONCATENATE(Table6[[#This Row],[Capacitance]],Table6[[#This Row],[Stock]])</f>
        <v>680ÂuF</v>
      </c>
    </row>
    <row r="510" spans="1:28">
      <c r="A510" t="s">
        <v>4972</v>
      </c>
      <c r="B510" t="s">
        <v>5127</v>
      </c>
      <c r="C510" t="s">
        <v>6311</v>
      </c>
      <c r="D510" t="s">
        <v>6312</v>
      </c>
      <c r="E510" t="s">
        <v>4882</v>
      </c>
      <c r="F510" t="s">
        <v>6313</v>
      </c>
      <c r="G510">
        <v>737</v>
      </c>
      <c r="H510">
        <v>0</v>
      </c>
      <c r="I510">
        <v>5.54</v>
      </c>
      <c r="J510">
        <v>0</v>
      </c>
      <c r="K510">
        <v>1</v>
      </c>
      <c r="L510" t="s">
        <v>34</v>
      </c>
      <c r="M510" t="s">
        <v>4884</v>
      </c>
      <c r="N510" t="s">
        <v>5302</v>
      </c>
      <c r="O510" t="s">
        <v>52</v>
      </c>
      <c r="P510" t="s">
        <v>53</v>
      </c>
      <c r="Q510" t="s">
        <v>5157</v>
      </c>
      <c r="R510" t="s">
        <v>4887</v>
      </c>
      <c r="S510" t="s">
        <v>41</v>
      </c>
      <c r="T510" t="s">
        <v>4888</v>
      </c>
      <c r="U510" t="s">
        <v>5132</v>
      </c>
      <c r="V510" t="s">
        <v>5133</v>
      </c>
      <c r="W510" t="s">
        <v>5259</v>
      </c>
      <c r="X510" t="s">
        <v>43</v>
      </c>
      <c r="Y510" t="s">
        <v>5260</v>
      </c>
      <c r="Z510" t="s">
        <v>42</v>
      </c>
      <c r="AB510" t="str">
        <f>CONCATENATE(Table6[[#This Row],[Capacitance]],Table6[[#This Row],[Stock]])</f>
        <v>680ÂµF</v>
      </c>
    </row>
    <row r="511" spans="1:28">
      <c r="A511" t="s">
        <v>4972</v>
      </c>
      <c r="B511" t="s">
        <v>5077</v>
      </c>
      <c r="C511" t="s">
        <v>6362</v>
      </c>
      <c r="D511" t="s">
        <v>6363</v>
      </c>
      <c r="E511" t="s">
        <v>4882</v>
      </c>
      <c r="F511" t="s">
        <v>6364</v>
      </c>
      <c r="G511">
        <v>570</v>
      </c>
      <c r="H511">
        <v>0</v>
      </c>
      <c r="I511">
        <v>2.5499999999999998</v>
      </c>
      <c r="J511">
        <v>0</v>
      </c>
      <c r="K511">
        <v>1</v>
      </c>
      <c r="L511" t="s">
        <v>34</v>
      </c>
      <c r="M511" t="s">
        <v>4884</v>
      </c>
      <c r="N511" t="s">
        <v>6788</v>
      </c>
      <c r="O511" t="s">
        <v>37</v>
      </c>
      <c r="P511" t="s">
        <v>783</v>
      </c>
      <c r="Q511" t="s">
        <v>5206</v>
      </c>
      <c r="R511" t="s">
        <v>4887</v>
      </c>
      <c r="S511" t="s">
        <v>41</v>
      </c>
      <c r="T511" t="s">
        <v>4888</v>
      </c>
      <c r="U511" t="s">
        <v>5081</v>
      </c>
      <c r="V511" t="s">
        <v>5082</v>
      </c>
      <c r="W511" t="s">
        <v>5083</v>
      </c>
      <c r="X511" t="s">
        <v>43</v>
      </c>
      <c r="Y511" t="s">
        <v>5084</v>
      </c>
      <c r="Z511" t="s">
        <v>42</v>
      </c>
      <c r="AB511" t="str">
        <f>CONCATENATE(Table6[[#This Row],[Capacitance]],Table6[[#This Row],[Stock]])</f>
        <v>680ÂuF</v>
      </c>
    </row>
    <row r="512" spans="1:28">
      <c r="A512" t="s">
        <v>4972</v>
      </c>
      <c r="B512" t="s">
        <v>5127</v>
      </c>
      <c r="C512" t="s">
        <v>5299</v>
      </c>
      <c r="D512" t="s">
        <v>5300</v>
      </c>
      <c r="E512" t="s">
        <v>4882</v>
      </c>
      <c r="F512" t="s">
        <v>5301</v>
      </c>
      <c r="G512">
        <v>3291</v>
      </c>
      <c r="H512">
        <v>0</v>
      </c>
      <c r="I512">
        <v>2.67</v>
      </c>
      <c r="J512">
        <v>0</v>
      </c>
      <c r="K512">
        <v>1</v>
      </c>
      <c r="L512" t="s">
        <v>34</v>
      </c>
      <c r="M512" t="s">
        <v>4884</v>
      </c>
      <c r="N512" t="s">
        <v>6788</v>
      </c>
      <c r="O512" t="s">
        <v>37</v>
      </c>
      <c r="P512" t="s">
        <v>53</v>
      </c>
      <c r="Q512" t="s">
        <v>5157</v>
      </c>
      <c r="R512" t="s">
        <v>4887</v>
      </c>
      <c r="S512" t="s">
        <v>41</v>
      </c>
      <c r="T512" t="s">
        <v>4888</v>
      </c>
      <c r="U512" t="s">
        <v>5132</v>
      </c>
      <c r="V512" t="s">
        <v>5133</v>
      </c>
      <c r="W512" t="s">
        <v>5259</v>
      </c>
      <c r="X512" t="s">
        <v>43</v>
      </c>
      <c r="Y512" t="s">
        <v>5260</v>
      </c>
      <c r="Z512" t="s">
        <v>42</v>
      </c>
      <c r="AA512" t="s">
        <v>1247</v>
      </c>
      <c r="AB512" t="str">
        <f>CONCATENATE(Table6[[#This Row],[Capacitance]],Table6[[#This Row],[Stock]])</f>
        <v>680ÂuFSTOCK</v>
      </c>
    </row>
    <row r="513" spans="1:28">
      <c r="A513" t="s">
        <v>4972</v>
      </c>
      <c r="B513" t="s">
        <v>4989</v>
      </c>
      <c r="C513" t="s">
        <v>5923</v>
      </c>
      <c r="D513" t="s">
        <v>5924</v>
      </c>
      <c r="E513" t="s">
        <v>4882</v>
      </c>
      <c r="F513" t="s">
        <v>5925</v>
      </c>
      <c r="G513">
        <v>5317</v>
      </c>
      <c r="H513">
        <v>0</v>
      </c>
      <c r="I513">
        <v>0.79</v>
      </c>
      <c r="J513">
        <v>0</v>
      </c>
      <c r="K513">
        <v>1</v>
      </c>
      <c r="L513" t="s">
        <v>34</v>
      </c>
      <c r="M513" t="s">
        <v>4884</v>
      </c>
      <c r="N513" t="s">
        <v>6778</v>
      </c>
      <c r="O513" t="s">
        <v>37</v>
      </c>
      <c r="P513" t="s">
        <v>590</v>
      </c>
      <c r="Q513" t="s">
        <v>4905</v>
      </c>
      <c r="R513" t="s">
        <v>4887</v>
      </c>
      <c r="S513" t="s">
        <v>41</v>
      </c>
      <c r="T513" t="s">
        <v>4888</v>
      </c>
      <c r="U513" t="s">
        <v>4993</v>
      </c>
      <c r="V513" t="s">
        <v>4994</v>
      </c>
      <c r="W513" t="s">
        <v>4995</v>
      </c>
      <c r="X513" t="s">
        <v>43</v>
      </c>
      <c r="Y513" t="s">
        <v>4996</v>
      </c>
      <c r="Z513" t="s">
        <v>42</v>
      </c>
      <c r="AB513" t="str">
        <f>CONCATENATE(Table6[[#This Row],[Capacitance]],Table6[[#This Row],[Stock]])</f>
        <v>68ÂuF</v>
      </c>
    </row>
    <row r="514" spans="1:28">
      <c r="A514" t="s">
        <v>4972</v>
      </c>
      <c r="B514" t="s">
        <v>5127</v>
      </c>
      <c r="C514" t="s">
        <v>6113</v>
      </c>
      <c r="D514" t="s">
        <v>6114</v>
      </c>
      <c r="E514" t="s">
        <v>4882</v>
      </c>
      <c r="F514" t="s">
        <v>6115</v>
      </c>
      <c r="G514">
        <v>1073</v>
      </c>
      <c r="H514">
        <v>0</v>
      </c>
      <c r="I514">
        <v>3.31</v>
      </c>
      <c r="J514">
        <v>0</v>
      </c>
      <c r="K514">
        <v>1</v>
      </c>
      <c r="L514" t="s">
        <v>34</v>
      </c>
      <c r="M514" t="s">
        <v>4884</v>
      </c>
      <c r="N514" t="s">
        <v>6778</v>
      </c>
      <c r="O514" t="s">
        <v>37</v>
      </c>
      <c r="P514" t="s">
        <v>83</v>
      </c>
      <c r="Q514" t="s">
        <v>5146</v>
      </c>
      <c r="R514" t="s">
        <v>4887</v>
      </c>
      <c r="S514" t="s">
        <v>41</v>
      </c>
      <c r="T514" t="s">
        <v>4888</v>
      </c>
      <c r="U514" t="s">
        <v>5132</v>
      </c>
      <c r="V514" t="s">
        <v>5133</v>
      </c>
      <c r="W514" t="s">
        <v>5259</v>
      </c>
      <c r="X514" t="s">
        <v>43</v>
      </c>
      <c r="Y514" t="s">
        <v>5260</v>
      </c>
      <c r="Z514" t="s">
        <v>42</v>
      </c>
      <c r="AB514" t="str">
        <f>CONCATENATE(Table6[[#This Row],[Capacitance]],Table6[[#This Row],[Stock]])</f>
        <v>68ÂuF</v>
      </c>
    </row>
    <row r="515" spans="1:28">
      <c r="A515" t="s">
        <v>4972</v>
      </c>
      <c r="B515" t="s">
        <v>5127</v>
      </c>
      <c r="C515" t="s">
        <v>5760</v>
      </c>
      <c r="D515" t="s">
        <v>5761</v>
      </c>
      <c r="E515" t="s">
        <v>4882</v>
      </c>
      <c r="F515" t="s">
        <v>5762</v>
      </c>
      <c r="G515">
        <v>6135</v>
      </c>
      <c r="H515">
        <v>0</v>
      </c>
      <c r="I515">
        <v>2.2999999999999998</v>
      </c>
      <c r="J515">
        <v>0</v>
      </c>
      <c r="K515">
        <v>1</v>
      </c>
      <c r="L515" t="s">
        <v>34</v>
      </c>
      <c r="M515" t="s">
        <v>4884</v>
      </c>
      <c r="N515" t="s">
        <v>6778</v>
      </c>
      <c r="O515" t="s">
        <v>37</v>
      </c>
      <c r="P515" t="s">
        <v>769</v>
      </c>
      <c r="Q515" t="s">
        <v>5295</v>
      </c>
      <c r="R515" t="s">
        <v>4887</v>
      </c>
      <c r="S515" t="s">
        <v>41</v>
      </c>
      <c r="T515" t="s">
        <v>4888</v>
      </c>
      <c r="U515" t="s">
        <v>5132</v>
      </c>
      <c r="V515" t="s">
        <v>5133</v>
      </c>
      <c r="W515" t="s">
        <v>5134</v>
      </c>
      <c r="X515" t="s">
        <v>43</v>
      </c>
      <c r="Y515" t="s">
        <v>5135</v>
      </c>
      <c r="Z515" t="s">
        <v>42</v>
      </c>
      <c r="AB515" t="str">
        <f>CONCATENATE(Table6[[#This Row],[Capacitance]],Table6[[#This Row],[Stock]])</f>
        <v>68ÂuF</v>
      </c>
    </row>
    <row r="516" spans="1:28">
      <c r="A516" t="s">
        <v>4972</v>
      </c>
      <c r="B516" t="s">
        <v>5127</v>
      </c>
      <c r="C516" t="s">
        <v>6108</v>
      </c>
      <c r="D516" t="s">
        <v>6109</v>
      </c>
      <c r="E516" t="s">
        <v>4882</v>
      </c>
      <c r="F516" t="s">
        <v>5762</v>
      </c>
      <c r="G516">
        <v>1207</v>
      </c>
      <c r="H516">
        <v>0</v>
      </c>
      <c r="I516">
        <v>2.62</v>
      </c>
      <c r="J516">
        <v>0</v>
      </c>
      <c r="K516">
        <v>1</v>
      </c>
      <c r="L516" t="s">
        <v>34</v>
      </c>
      <c r="M516" t="s">
        <v>4884</v>
      </c>
      <c r="N516" t="s">
        <v>6778</v>
      </c>
      <c r="O516" t="s">
        <v>37</v>
      </c>
      <c r="P516" t="s">
        <v>769</v>
      </c>
      <c r="Q516" t="s">
        <v>5146</v>
      </c>
      <c r="R516" t="s">
        <v>4887</v>
      </c>
      <c r="S516" t="s">
        <v>41</v>
      </c>
      <c r="T516" t="s">
        <v>4888</v>
      </c>
      <c r="U516" t="s">
        <v>5132</v>
      </c>
      <c r="V516" t="s">
        <v>5133</v>
      </c>
      <c r="W516" t="s">
        <v>5259</v>
      </c>
      <c r="X516" t="s">
        <v>43</v>
      </c>
      <c r="Y516" t="s">
        <v>5260</v>
      </c>
      <c r="Z516" t="s">
        <v>42</v>
      </c>
      <c r="AB516" t="str">
        <f>CONCATENATE(Table6[[#This Row],[Capacitance]],Table6[[#This Row],[Stock]])</f>
        <v>68ÂuF</v>
      </c>
    </row>
    <row r="517" spans="1:28">
      <c r="A517" t="s">
        <v>4972</v>
      </c>
      <c r="B517" t="s">
        <v>4989</v>
      </c>
      <c r="C517" t="s">
        <v>5933</v>
      </c>
      <c r="D517" t="s">
        <v>5934</v>
      </c>
      <c r="E517" t="s">
        <v>4882</v>
      </c>
      <c r="F517" t="s">
        <v>5935</v>
      </c>
      <c r="G517">
        <v>3873</v>
      </c>
      <c r="H517">
        <v>0</v>
      </c>
      <c r="I517">
        <v>0.87</v>
      </c>
      <c r="J517">
        <v>0</v>
      </c>
      <c r="K517">
        <v>1</v>
      </c>
      <c r="L517" t="s">
        <v>34</v>
      </c>
      <c r="M517" t="s">
        <v>4884</v>
      </c>
      <c r="N517" t="s">
        <v>3599</v>
      </c>
      <c r="O517" t="s">
        <v>52</v>
      </c>
      <c r="P517" t="s">
        <v>53</v>
      </c>
      <c r="Q517" t="s">
        <v>5146</v>
      </c>
      <c r="R517" t="s">
        <v>4887</v>
      </c>
      <c r="S517" t="s">
        <v>41</v>
      </c>
      <c r="T517" t="s">
        <v>4888</v>
      </c>
      <c r="U517" t="s">
        <v>4993</v>
      </c>
      <c r="V517" t="s">
        <v>4994</v>
      </c>
      <c r="W517" t="s">
        <v>4995</v>
      </c>
      <c r="X517" t="s">
        <v>43</v>
      </c>
      <c r="Y517" t="s">
        <v>4996</v>
      </c>
      <c r="Z517" t="s">
        <v>42</v>
      </c>
      <c r="AB517" t="str">
        <f>CONCATENATE(Table6[[#This Row],[Capacitance]],Table6[[#This Row],[Stock]])</f>
        <v>68ÂµF</v>
      </c>
    </row>
    <row r="518" spans="1:28">
      <c r="A518" t="s">
        <v>4878</v>
      </c>
      <c r="B518" t="s">
        <v>5127</v>
      </c>
      <c r="C518" t="s">
        <v>6303</v>
      </c>
      <c r="D518" t="s">
        <v>6304</v>
      </c>
      <c r="E518" t="s">
        <v>4882</v>
      </c>
      <c r="F518" t="s">
        <v>5762</v>
      </c>
      <c r="G518">
        <v>1895</v>
      </c>
      <c r="H518">
        <v>0</v>
      </c>
      <c r="I518">
        <v>2.21</v>
      </c>
      <c r="J518">
        <v>0</v>
      </c>
      <c r="K518">
        <v>1</v>
      </c>
      <c r="L518" t="s">
        <v>34</v>
      </c>
      <c r="M518" t="s">
        <v>4884</v>
      </c>
      <c r="N518" t="s">
        <v>6778</v>
      </c>
      <c r="O518" t="s">
        <v>37</v>
      </c>
      <c r="P518" t="s">
        <v>769</v>
      </c>
      <c r="Q518" t="s">
        <v>5146</v>
      </c>
      <c r="R518" t="s">
        <v>4887</v>
      </c>
      <c r="S518" t="s">
        <v>41</v>
      </c>
      <c r="T518" t="s">
        <v>4888</v>
      </c>
      <c r="U518" t="s">
        <v>5132</v>
      </c>
      <c r="V518" t="s">
        <v>5133</v>
      </c>
      <c r="W518" t="s">
        <v>5207</v>
      </c>
      <c r="X518" t="s">
        <v>43</v>
      </c>
      <c r="Y518" t="s">
        <v>5208</v>
      </c>
      <c r="Z518" t="s">
        <v>42</v>
      </c>
      <c r="AB518" t="str">
        <f>CONCATENATE(Table6[[#This Row],[Capacitance]],Table6[[#This Row],[Stock]])</f>
        <v>68ÂuF</v>
      </c>
    </row>
    <row r="519" spans="1:28">
      <c r="A519" t="s">
        <v>4972</v>
      </c>
      <c r="B519" t="s">
        <v>5127</v>
      </c>
      <c r="C519" t="s">
        <v>5732</v>
      </c>
      <c r="D519" t="s">
        <v>5733</v>
      </c>
      <c r="E519" t="s">
        <v>4882</v>
      </c>
      <c r="F519" t="s">
        <v>5734</v>
      </c>
      <c r="G519">
        <v>5288</v>
      </c>
      <c r="H519">
        <v>0</v>
      </c>
      <c r="I519">
        <v>1.6</v>
      </c>
      <c r="J519">
        <v>0</v>
      </c>
      <c r="K519">
        <v>1</v>
      </c>
      <c r="L519" t="s">
        <v>34</v>
      </c>
      <c r="M519" t="s">
        <v>4884</v>
      </c>
      <c r="N519" t="s">
        <v>6778</v>
      </c>
      <c r="O519" t="s">
        <v>37</v>
      </c>
      <c r="P519" t="s">
        <v>78</v>
      </c>
      <c r="Q519" t="s">
        <v>5146</v>
      </c>
      <c r="R519" t="s">
        <v>4887</v>
      </c>
      <c r="S519" t="s">
        <v>41</v>
      </c>
      <c r="T519" t="s">
        <v>4888</v>
      </c>
      <c r="U519" t="s">
        <v>5132</v>
      </c>
      <c r="V519" t="s">
        <v>5133</v>
      </c>
      <c r="W519" t="s">
        <v>5134</v>
      </c>
      <c r="X519" t="s">
        <v>43</v>
      </c>
      <c r="Y519" t="s">
        <v>5135</v>
      </c>
      <c r="Z519" t="s">
        <v>42</v>
      </c>
      <c r="AB519" t="str">
        <f>CONCATENATE(Table6[[#This Row],[Capacitance]],Table6[[#This Row],[Stock]])</f>
        <v>68ÂuF</v>
      </c>
    </row>
    <row r="520" spans="1:28">
      <c r="A520" t="s">
        <v>4972</v>
      </c>
      <c r="B520" t="s">
        <v>5077</v>
      </c>
      <c r="C520" t="s">
        <v>6060</v>
      </c>
      <c r="D520" t="s">
        <v>6061</v>
      </c>
      <c r="E520" t="s">
        <v>4882</v>
      </c>
      <c r="F520" t="s">
        <v>6062</v>
      </c>
      <c r="G520">
        <v>1544</v>
      </c>
      <c r="H520">
        <v>0</v>
      </c>
      <c r="I520">
        <v>1.21</v>
      </c>
      <c r="J520">
        <v>0</v>
      </c>
      <c r="K520">
        <v>1</v>
      </c>
      <c r="L520" t="s">
        <v>34</v>
      </c>
      <c r="M520" t="s">
        <v>4884</v>
      </c>
      <c r="N520" t="s">
        <v>3599</v>
      </c>
      <c r="O520" t="s">
        <v>52</v>
      </c>
      <c r="P520" t="s">
        <v>769</v>
      </c>
      <c r="Q520" t="s">
        <v>5157</v>
      </c>
      <c r="R520" t="s">
        <v>4887</v>
      </c>
      <c r="S520" t="s">
        <v>41</v>
      </c>
      <c r="T520" t="s">
        <v>4888</v>
      </c>
      <c r="U520" t="s">
        <v>5081</v>
      </c>
      <c r="V520" t="s">
        <v>5082</v>
      </c>
      <c r="W520" t="s">
        <v>5083</v>
      </c>
      <c r="X520" t="s">
        <v>43</v>
      </c>
      <c r="Y520" t="s">
        <v>5084</v>
      </c>
      <c r="Z520" t="s">
        <v>42</v>
      </c>
      <c r="AB520" t="str">
        <f>CONCATENATE(Table6[[#This Row],[Capacitance]],Table6[[#This Row],[Stock]])</f>
        <v>68ÂµF</v>
      </c>
    </row>
    <row r="521" spans="1:28">
      <c r="A521" t="s">
        <v>4972</v>
      </c>
      <c r="B521" t="s">
        <v>5077</v>
      </c>
      <c r="C521" t="s">
        <v>6022</v>
      </c>
      <c r="D521" t="s">
        <v>6023</v>
      </c>
      <c r="E521" t="s">
        <v>4882</v>
      </c>
      <c r="F521" t="s">
        <v>6024</v>
      </c>
      <c r="G521">
        <v>8485</v>
      </c>
      <c r="H521">
        <v>0</v>
      </c>
      <c r="I521">
        <v>1.62</v>
      </c>
      <c r="J521">
        <v>0</v>
      </c>
      <c r="K521">
        <v>1</v>
      </c>
      <c r="L521" t="s">
        <v>34</v>
      </c>
      <c r="M521" t="s">
        <v>4884</v>
      </c>
      <c r="N521" t="s">
        <v>6778</v>
      </c>
      <c r="O521" t="s">
        <v>37</v>
      </c>
      <c r="P521" t="s">
        <v>78</v>
      </c>
      <c r="Q521" t="s">
        <v>5641</v>
      </c>
      <c r="R521" t="s">
        <v>4887</v>
      </c>
      <c r="S521" t="s">
        <v>41</v>
      </c>
      <c r="T521" t="s">
        <v>4888</v>
      </c>
      <c r="U521" t="s">
        <v>5081</v>
      </c>
      <c r="V521" t="s">
        <v>5082</v>
      </c>
      <c r="W521" t="s">
        <v>5083</v>
      </c>
      <c r="X521" t="s">
        <v>43</v>
      </c>
      <c r="Y521" t="s">
        <v>5084</v>
      </c>
      <c r="Z521" t="s">
        <v>42</v>
      </c>
      <c r="AB521" t="str">
        <f>CONCATENATE(Table6[[#This Row],[Capacitance]],Table6[[#This Row],[Stock]])</f>
        <v>68ÂuF</v>
      </c>
    </row>
    <row r="522" spans="1:28">
      <c r="A522" t="s">
        <v>4878</v>
      </c>
      <c r="B522" t="s">
        <v>5127</v>
      </c>
      <c r="C522" t="s">
        <v>6421</v>
      </c>
      <c r="D522" t="s">
        <v>6422</v>
      </c>
      <c r="E522" t="s">
        <v>4882</v>
      </c>
      <c r="F522" t="s">
        <v>5734</v>
      </c>
      <c r="G522">
        <v>780</v>
      </c>
      <c r="H522">
        <v>0</v>
      </c>
      <c r="I522">
        <v>2.46</v>
      </c>
      <c r="J522">
        <v>0</v>
      </c>
      <c r="K522">
        <v>1</v>
      </c>
      <c r="L522" t="s">
        <v>34</v>
      </c>
      <c r="M522" t="s">
        <v>4884</v>
      </c>
      <c r="N522" t="s">
        <v>6778</v>
      </c>
      <c r="O522" t="s">
        <v>37</v>
      </c>
      <c r="P522" t="s">
        <v>78</v>
      </c>
      <c r="Q522" t="s">
        <v>5146</v>
      </c>
      <c r="R522" t="s">
        <v>4887</v>
      </c>
      <c r="S522" t="s">
        <v>41</v>
      </c>
      <c r="T522" t="s">
        <v>4888</v>
      </c>
      <c r="U522" t="s">
        <v>5132</v>
      </c>
      <c r="V522" t="s">
        <v>5133</v>
      </c>
      <c r="W522" t="s">
        <v>5207</v>
      </c>
      <c r="X522" t="s">
        <v>43</v>
      </c>
      <c r="Y522" t="s">
        <v>5208</v>
      </c>
      <c r="Z522" t="s">
        <v>42</v>
      </c>
      <c r="AB522" t="str">
        <f>CONCATENATE(Table6[[#This Row],[Capacitance]],Table6[[#This Row],[Stock]])</f>
        <v>68ÂuF</v>
      </c>
    </row>
    <row r="523" spans="1:28">
      <c r="A523" t="s">
        <v>4972</v>
      </c>
      <c r="B523" t="s">
        <v>4989</v>
      </c>
      <c r="C523" t="s">
        <v>5107</v>
      </c>
      <c r="D523" t="s">
        <v>5108</v>
      </c>
      <c r="E523" t="s">
        <v>4882</v>
      </c>
      <c r="F523" t="s">
        <v>5109</v>
      </c>
      <c r="G523">
        <v>23125</v>
      </c>
      <c r="H523">
        <v>0</v>
      </c>
      <c r="I523">
        <v>1.04</v>
      </c>
      <c r="J523">
        <v>0</v>
      </c>
      <c r="K523">
        <v>1</v>
      </c>
      <c r="L523" t="s">
        <v>34</v>
      </c>
      <c r="M523" t="s">
        <v>4884</v>
      </c>
      <c r="N523" t="s">
        <v>6778</v>
      </c>
      <c r="O523" t="s">
        <v>37</v>
      </c>
      <c r="P523" t="s">
        <v>64</v>
      </c>
      <c r="Q523" t="s">
        <v>5110</v>
      </c>
      <c r="R523" t="s">
        <v>4887</v>
      </c>
      <c r="S523" t="s">
        <v>41</v>
      </c>
      <c r="T523" t="s">
        <v>4888</v>
      </c>
      <c r="U523" t="s">
        <v>4993</v>
      </c>
      <c r="V523" t="s">
        <v>4994</v>
      </c>
      <c r="W523" t="s">
        <v>4995</v>
      </c>
      <c r="X523" t="s">
        <v>43</v>
      </c>
      <c r="Y523" t="s">
        <v>4996</v>
      </c>
      <c r="Z523" t="s">
        <v>42</v>
      </c>
      <c r="AB523" t="str">
        <f>CONCATENATE(Table6[[#This Row],[Capacitance]],Table6[[#This Row],[Stock]])</f>
        <v>68ÂuF</v>
      </c>
    </row>
    <row r="524" spans="1:28">
      <c r="A524" t="s">
        <v>4972</v>
      </c>
      <c r="B524" t="s">
        <v>5127</v>
      </c>
      <c r="C524" t="s">
        <v>6197</v>
      </c>
      <c r="D524" t="s">
        <v>6198</v>
      </c>
      <c r="E524" t="s">
        <v>4882</v>
      </c>
      <c r="F524" t="s">
        <v>6199</v>
      </c>
      <c r="G524">
        <v>1498</v>
      </c>
      <c r="H524">
        <v>0</v>
      </c>
      <c r="I524">
        <v>1.53</v>
      </c>
      <c r="J524">
        <v>0</v>
      </c>
      <c r="K524">
        <v>1</v>
      </c>
      <c r="L524" t="s">
        <v>34</v>
      </c>
      <c r="M524" t="s">
        <v>4884</v>
      </c>
      <c r="N524" t="s">
        <v>3599</v>
      </c>
      <c r="O524" t="s">
        <v>52</v>
      </c>
      <c r="P524" t="s">
        <v>64</v>
      </c>
      <c r="Q524" t="s">
        <v>5146</v>
      </c>
      <c r="R524" t="s">
        <v>4887</v>
      </c>
      <c r="S524" t="s">
        <v>41</v>
      </c>
      <c r="T524" t="s">
        <v>4888</v>
      </c>
      <c r="U524" t="s">
        <v>5132</v>
      </c>
      <c r="V524" t="s">
        <v>5133</v>
      </c>
      <c r="W524" t="s">
        <v>5134</v>
      </c>
      <c r="X524" t="s">
        <v>43</v>
      </c>
      <c r="Y524" t="s">
        <v>5135</v>
      </c>
      <c r="Z524" t="s">
        <v>42</v>
      </c>
      <c r="AB524" t="str">
        <f>CONCATENATE(Table6[[#This Row],[Capacitance]],Table6[[#This Row],[Stock]])</f>
        <v>68ÂµF</v>
      </c>
    </row>
    <row r="525" spans="1:28">
      <c r="A525" t="s">
        <v>4972</v>
      </c>
      <c r="B525" t="s">
        <v>5127</v>
      </c>
      <c r="C525" t="s">
        <v>6202</v>
      </c>
      <c r="D525" t="s">
        <v>6203</v>
      </c>
      <c r="E525" t="s">
        <v>4882</v>
      </c>
      <c r="F525" t="s">
        <v>6204</v>
      </c>
      <c r="G525">
        <v>1100</v>
      </c>
      <c r="H525">
        <v>0</v>
      </c>
      <c r="I525">
        <v>1.6</v>
      </c>
      <c r="J525">
        <v>0</v>
      </c>
      <c r="K525">
        <v>1</v>
      </c>
      <c r="L525" t="s">
        <v>34</v>
      </c>
      <c r="M525" t="s">
        <v>4884</v>
      </c>
      <c r="N525" t="s">
        <v>6778</v>
      </c>
      <c r="O525" t="s">
        <v>52</v>
      </c>
      <c r="P525" t="s">
        <v>78</v>
      </c>
      <c r="Q525" t="s">
        <v>5146</v>
      </c>
      <c r="R525" t="s">
        <v>4887</v>
      </c>
      <c r="S525" t="s">
        <v>41</v>
      </c>
      <c r="T525" t="s">
        <v>4888</v>
      </c>
      <c r="U525" t="s">
        <v>5132</v>
      </c>
      <c r="V525" t="s">
        <v>5133</v>
      </c>
      <c r="W525" t="s">
        <v>5134</v>
      </c>
      <c r="X525" t="s">
        <v>43</v>
      </c>
      <c r="Y525" t="s">
        <v>5135</v>
      </c>
      <c r="Z525" t="s">
        <v>42</v>
      </c>
      <c r="AB525" t="str">
        <f>CONCATENATE(Table6[[#This Row],[Capacitance]],Table6[[#This Row],[Stock]])</f>
        <v>68ÂuF</v>
      </c>
    </row>
    <row r="526" spans="1:28">
      <c r="A526" t="s">
        <v>4972</v>
      </c>
      <c r="B526" t="s">
        <v>5127</v>
      </c>
      <c r="C526" t="s">
        <v>6016</v>
      </c>
      <c r="D526" t="s">
        <v>6017</v>
      </c>
      <c r="E526" t="s">
        <v>4882</v>
      </c>
      <c r="F526" t="s">
        <v>6018</v>
      </c>
      <c r="G526">
        <v>1843</v>
      </c>
      <c r="H526">
        <v>0</v>
      </c>
      <c r="I526">
        <v>1.5</v>
      </c>
      <c r="J526">
        <v>0</v>
      </c>
      <c r="K526">
        <v>1</v>
      </c>
      <c r="L526" t="s">
        <v>34</v>
      </c>
      <c r="M526" t="s">
        <v>4884</v>
      </c>
      <c r="N526" t="s">
        <v>6778</v>
      </c>
      <c r="O526" t="s">
        <v>37</v>
      </c>
      <c r="P526" t="s">
        <v>64</v>
      </c>
      <c r="Q526" t="s">
        <v>5146</v>
      </c>
      <c r="R526" t="s">
        <v>4887</v>
      </c>
      <c r="S526" t="s">
        <v>41</v>
      </c>
      <c r="T526" t="s">
        <v>4888</v>
      </c>
      <c r="U526" t="s">
        <v>5132</v>
      </c>
      <c r="V526" t="s">
        <v>5133</v>
      </c>
      <c r="W526" t="s">
        <v>5134</v>
      </c>
      <c r="X526" t="s">
        <v>43</v>
      </c>
      <c r="Y526" t="s">
        <v>5135</v>
      </c>
      <c r="Z526" t="s">
        <v>42</v>
      </c>
      <c r="AB526" t="str">
        <f>CONCATENATE(Table6[[#This Row],[Capacitance]],Table6[[#This Row],[Stock]])</f>
        <v>68ÂuF</v>
      </c>
    </row>
    <row r="527" spans="1:28">
      <c r="A527" t="s">
        <v>4972</v>
      </c>
      <c r="B527" t="s">
        <v>5077</v>
      </c>
      <c r="C527" t="s">
        <v>6191</v>
      </c>
      <c r="D527" t="s">
        <v>6192</v>
      </c>
      <c r="E527" t="s">
        <v>4882</v>
      </c>
      <c r="F527" t="s">
        <v>6193</v>
      </c>
      <c r="G527">
        <v>1106</v>
      </c>
      <c r="H527">
        <v>0</v>
      </c>
      <c r="I527">
        <v>1.25</v>
      </c>
      <c r="J527">
        <v>0</v>
      </c>
      <c r="K527">
        <v>1</v>
      </c>
      <c r="L527" t="s">
        <v>34</v>
      </c>
      <c r="M527" t="s">
        <v>4884</v>
      </c>
      <c r="N527" t="s">
        <v>6778</v>
      </c>
      <c r="O527" t="s">
        <v>37</v>
      </c>
      <c r="P527" t="s">
        <v>64</v>
      </c>
      <c r="Q527" t="s">
        <v>5641</v>
      </c>
      <c r="R527" t="s">
        <v>4887</v>
      </c>
      <c r="S527" t="s">
        <v>41</v>
      </c>
      <c r="T527" t="s">
        <v>4888</v>
      </c>
      <c r="U527" t="s">
        <v>5081</v>
      </c>
      <c r="V527" t="s">
        <v>5082</v>
      </c>
      <c r="W527" t="s">
        <v>5083</v>
      </c>
      <c r="X527" t="s">
        <v>43</v>
      </c>
      <c r="Y527" t="s">
        <v>5084</v>
      </c>
      <c r="Z527" t="s">
        <v>42</v>
      </c>
      <c r="AB527" t="str">
        <f>CONCATENATE(Table6[[#This Row],[Capacitance]],Table6[[#This Row],[Stock]])</f>
        <v>68ÂuF</v>
      </c>
    </row>
    <row r="528" spans="1:28">
      <c r="A528" t="s">
        <v>4972</v>
      </c>
      <c r="B528" t="s">
        <v>5127</v>
      </c>
      <c r="C528" t="s">
        <v>6342</v>
      </c>
      <c r="D528" t="s">
        <v>6343</v>
      </c>
      <c r="E528" t="s">
        <v>4882</v>
      </c>
      <c r="F528" t="s">
        <v>6344</v>
      </c>
      <c r="G528">
        <v>2017</v>
      </c>
      <c r="H528">
        <v>0</v>
      </c>
      <c r="I528">
        <v>2.4</v>
      </c>
      <c r="J528">
        <v>0</v>
      </c>
      <c r="K528">
        <v>1</v>
      </c>
      <c r="L528" t="s">
        <v>34</v>
      </c>
      <c r="M528" t="s">
        <v>4884</v>
      </c>
      <c r="N528" t="s">
        <v>6778</v>
      </c>
      <c r="O528" t="s">
        <v>52</v>
      </c>
      <c r="P528" t="s">
        <v>83</v>
      </c>
      <c r="Q528" t="s">
        <v>5146</v>
      </c>
      <c r="R528" t="s">
        <v>4887</v>
      </c>
      <c r="S528" t="s">
        <v>41</v>
      </c>
      <c r="T528" t="s">
        <v>4888</v>
      </c>
      <c r="U528" t="s">
        <v>5132</v>
      </c>
      <c r="V528" t="s">
        <v>5133</v>
      </c>
      <c r="W528" t="s">
        <v>5259</v>
      </c>
      <c r="X528" t="s">
        <v>43</v>
      </c>
      <c r="Y528" t="s">
        <v>5260</v>
      </c>
      <c r="Z528" t="s">
        <v>42</v>
      </c>
      <c r="AB528" t="str">
        <f>CONCATENATE(Table6[[#This Row],[Capacitance]],Table6[[#This Row],[Stock]])</f>
        <v>68ÂuF</v>
      </c>
    </row>
    <row r="529" spans="1:28">
      <c r="A529" t="s">
        <v>4972</v>
      </c>
      <c r="B529" t="s">
        <v>5127</v>
      </c>
      <c r="C529" t="s">
        <v>6405</v>
      </c>
      <c r="D529" t="s">
        <v>6406</v>
      </c>
      <c r="E529" t="s">
        <v>4882</v>
      </c>
      <c r="F529" t="s">
        <v>6407</v>
      </c>
      <c r="G529">
        <v>970</v>
      </c>
      <c r="H529">
        <v>0</v>
      </c>
      <c r="I529">
        <v>2.13</v>
      </c>
      <c r="J529">
        <v>0</v>
      </c>
      <c r="K529">
        <v>1</v>
      </c>
      <c r="L529" t="s">
        <v>34</v>
      </c>
      <c r="M529" t="s">
        <v>4884</v>
      </c>
      <c r="N529" t="s">
        <v>6778</v>
      </c>
      <c r="O529" t="s">
        <v>52</v>
      </c>
      <c r="P529" t="s">
        <v>769</v>
      </c>
      <c r="Q529" t="s">
        <v>5295</v>
      </c>
      <c r="R529" t="s">
        <v>4887</v>
      </c>
      <c r="S529" t="s">
        <v>41</v>
      </c>
      <c r="T529" t="s">
        <v>4888</v>
      </c>
      <c r="U529" t="s">
        <v>5132</v>
      </c>
      <c r="V529" t="s">
        <v>5133</v>
      </c>
      <c r="W529" t="s">
        <v>5134</v>
      </c>
      <c r="X529" t="s">
        <v>43</v>
      </c>
      <c r="Y529" t="s">
        <v>5135</v>
      </c>
      <c r="Z529" t="s">
        <v>42</v>
      </c>
      <c r="AB529" t="str">
        <f>CONCATENATE(Table6[[#This Row],[Capacitance]],Table6[[#This Row],[Stock]])</f>
        <v>68ÂuF</v>
      </c>
    </row>
    <row r="530" spans="1:28">
      <c r="A530" t="s">
        <v>4878</v>
      </c>
      <c r="B530" t="s">
        <v>5127</v>
      </c>
      <c r="C530" t="s">
        <v>6282</v>
      </c>
      <c r="D530" t="s">
        <v>6283</v>
      </c>
      <c r="E530" t="s">
        <v>4882</v>
      </c>
      <c r="F530" t="s">
        <v>6018</v>
      </c>
      <c r="G530">
        <v>2000</v>
      </c>
      <c r="H530">
        <v>0</v>
      </c>
      <c r="I530">
        <v>2.46</v>
      </c>
      <c r="J530">
        <v>0</v>
      </c>
      <c r="K530">
        <v>1</v>
      </c>
      <c r="L530" t="s">
        <v>34</v>
      </c>
      <c r="M530" t="s">
        <v>4884</v>
      </c>
      <c r="N530" t="s">
        <v>6778</v>
      </c>
      <c r="O530" t="s">
        <v>37</v>
      </c>
      <c r="P530" t="s">
        <v>64</v>
      </c>
      <c r="Q530" t="s">
        <v>5146</v>
      </c>
      <c r="R530" t="s">
        <v>4887</v>
      </c>
      <c r="S530" t="s">
        <v>41</v>
      </c>
      <c r="T530" t="s">
        <v>4888</v>
      </c>
      <c r="U530" t="s">
        <v>5132</v>
      </c>
      <c r="V530" t="s">
        <v>5133</v>
      </c>
      <c r="W530" t="s">
        <v>5207</v>
      </c>
      <c r="X530" t="s">
        <v>43</v>
      </c>
      <c r="Y530" t="s">
        <v>5208</v>
      </c>
      <c r="Z530" t="s">
        <v>42</v>
      </c>
      <c r="AB530" t="str">
        <f>CONCATENATE(Table6[[#This Row],[Capacitance]],Table6[[#This Row],[Stock]])</f>
        <v>68ÂuF</v>
      </c>
    </row>
    <row r="531" spans="1:28">
      <c r="A531" t="s">
        <v>4972</v>
      </c>
      <c r="B531" t="s">
        <v>5077</v>
      </c>
      <c r="C531" t="s">
        <v>6467</v>
      </c>
      <c r="D531" t="s">
        <v>6468</v>
      </c>
      <c r="E531" t="s">
        <v>4882</v>
      </c>
      <c r="F531" t="s">
        <v>6469</v>
      </c>
      <c r="G531">
        <v>0</v>
      </c>
      <c r="H531">
        <v>0</v>
      </c>
      <c r="I531" t="s">
        <v>1067</v>
      </c>
      <c r="J531">
        <v>0</v>
      </c>
      <c r="K531">
        <v>1</v>
      </c>
      <c r="L531" t="s">
        <v>34</v>
      </c>
      <c r="M531" t="s">
        <v>4884</v>
      </c>
      <c r="N531" t="s">
        <v>3599</v>
      </c>
      <c r="O531" t="s">
        <v>52</v>
      </c>
      <c r="P531" t="s">
        <v>64</v>
      </c>
      <c r="Q531" t="s">
        <v>5641</v>
      </c>
      <c r="R531" t="s">
        <v>4887</v>
      </c>
      <c r="S531" t="s">
        <v>41</v>
      </c>
      <c r="T531" t="s">
        <v>4888</v>
      </c>
      <c r="U531" t="s">
        <v>5081</v>
      </c>
      <c r="V531" t="s">
        <v>5082</v>
      </c>
      <c r="W531" t="s">
        <v>5083</v>
      </c>
      <c r="X531" t="s">
        <v>43</v>
      </c>
      <c r="Y531" t="s">
        <v>5084</v>
      </c>
      <c r="Z531" t="s">
        <v>42</v>
      </c>
      <c r="AB531" t="str">
        <f>CONCATENATE(Table6[[#This Row],[Capacitance]],Table6[[#This Row],[Stock]])</f>
        <v>68ÂµF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opLeftCell="U1" workbookViewId="0">
      <pane xSplit="20440" ySplit="560" topLeftCell="Z1" activePane="bottomLeft"/>
      <selection activeCell="P189" sqref="P189"/>
      <selection pane="topRight" activeCell="Z189" sqref="Z189"/>
      <selection pane="bottomLeft" activeCell="AA14" sqref="AA14"/>
      <selection pane="bottomRight" activeCell="AA74" sqref="AA74"/>
    </sheetView>
  </sheetViews>
  <sheetFormatPr baseColWidth="10" defaultRowHeight="15" x14ac:dyDescent="0"/>
  <cols>
    <col min="1" max="9" width="11" customWidth="1"/>
    <col min="10" max="20" width="12" customWidth="1"/>
    <col min="21" max="21" width="15.1640625" customWidth="1"/>
    <col min="22" max="22" width="19" customWidth="1"/>
    <col min="23" max="31" width="12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4875</v>
      </c>
      <c r="R1" t="s">
        <v>4876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4877</v>
      </c>
      <c r="Z1" t="s">
        <v>26</v>
      </c>
      <c r="AA1" t="s">
        <v>1290</v>
      </c>
      <c r="AB1" t="s">
        <v>1296</v>
      </c>
      <c r="AC1" t="s">
        <v>1248</v>
      </c>
      <c r="AD1" t="s">
        <v>1291</v>
      </c>
      <c r="AE1" t="s">
        <v>6501</v>
      </c>
    </row>
    <row r="2" spans="1:31">
      <c r="A2" s="10" t="s">
        <v>6504</v>
      </c>
      <c r="B2" s="10" t="s">
        <v>6505</v>
      </c>
      <c r="C2" s="10" t="s">
        <v>6684</v>
      </c>
      <c r="D2" s="10" t="s">
        <v>6685</v>
      </c>
      <c r="E2" s="10" t="s">
        <v>4882</v>
      </c>
      <c r="F2" s="10" t="s">
        <v>6686</v>
      </c>
      <c r="G2" s="10">
        <v>743</v>
      </c>
      <c r="H2" s="10">
        <v>0</v>
      </c>
      <c r="I2" s="10">
        <v>0.61</v>
      </c>
      <c r="J2" s="10">
        <v>0</v>
      </c>
      <c r="K2" s="10">
        <v>1</v>
      </c>
      <c r="L2" s="10" t="s">
        <v>34</v>
      </c>
      <c r="M2" s="10" t="s">
        <v>6509</v>
      </c>
      <c r="N2" s="10" t="s">
        <v>6746</v>
      </c>
      <c r="O2" s="10" t="s">
        <v>37</v>
      </c>
      <c r="P2" s="10" t="s">
        <v>730</v>
      </c>
      <c r="Q2" s="10" t="s">
        <v>6687</v>
      </c>
      <c r="R2" s="10" t="s">
        <v>6510</v>
      </c>
      <c r="S2" s="10" t="s">
        <v>41</v>
      </c>
      <c r="T2" s="10" t="s">
        <v>2723</v>
      </c>
      <c r="U2" s="10" t="s">
        <v>2724</v>
      </c>
      <c r="V2" s="10" t="s">
        <v>6511</v>
      </c>
      <c r="W2" s="10" t="s">
        <v>2810</v>
      </c>
      <c r="X2" s="10" t="s">
        <v>2727</v>
      </c>
      <c r="Y2" s="10" t="s">
        <v>4981</v>
      </c>
      <c r="Z2" s="10" t="s">
        <v>42</v>
      </c>
      <c r="AB2" s="4" t="str">
        <f>CONCATENATE(Table69[[#This Row],[Capacitance]],Table69[[#This Row],[Stock]])</f>
        <v>0.22ÂuF</v>
      </c>
    </row>
    <row r="3" spans="1:31">
      <c r="A3" s="10" t="s">
        <v>6504</v>
      </c>
      <c r="B3" s="10" t="s">
        <v>6505</v>
      </c>
      <c r="C3" s="10" t="s">
        <v>6556</v>
      </c>
      <c r="D3" s="10" t="s">
        <v>6557</v>
      </c>
      <c r="E3" s="10" t="s">
        <v>4882</v>
      </c>
      <c r="F3" s="10" t="s">
        <v>6558</v>
      </c>
      <c r="G3" s="10">
        <v>2688</v>
      </c>
      <c r="H3" s="10">
        <v>0</v>
      </c>
      <c r="I3" s="10">
        <v>0.83</v>
      </c>
      <c r="J3" s="10">
        <v>0</v>
      </c>
      <c r="K3" s="10">
        <v>1</v>
      </c>
      <c r="L3" s="10" t="s">
        <v>34</v>
      </c>
      <c r="M3" s="10" t="s">
        <v>6509</v>
      </c>
      <c r="N3" s="10" t="s">
        <v>6747</v>
      </c>
      <c r="O3" s="10" t="s">
        <v>37</v>
      </c>
      <c r="P3" s="10" t="s">
        <v>730</v>
      </c>
      <c r="Q3" s="10" t="s">
        <v>5421</v>
      </c>
      <c r="R3" s="10" t="s">
        <v>6510</v>
      </c>
      <c r="S3" s="10" t="s">
        <v>41</v>
      </c>
      <c r="T3" s="10" t="s">
        <v>2723</v>
      </c>
      <c r="U3" s="10" t="s">
        <v>2724</v>
      </c>
      <c r="V3" s="10" t="s">
        <v>6511</v>
      </c>
      <c r="W3" s="10" t="s">
        <v>2810</v>
      </c>
      <c r="X3" s="10" t="s">
        <v>2727</v>
      </c>
      <c r="Y3" s="10" t="s">
        <v>4981</v>
      </c>
      <c r="Z3" s="10" t="s">
        <v>42</v>
      </c>
      <c r="AB3" s="4" t="str">
        <f>CONCATENATE(Table69[[#This Row],[Capacitance]],Table69[[#This Row],[Stock]])</f>
        <v>0.33ÂuF</v>
      </c>
    </row>
    <row r="4" spans="1:31">
      <c r="A4" s="10" t="s">
        <v>6504</v>
      </c>
      <c r="B4" s="10" t="s">
        <v>6505</v>
      </c>
      <c r="C4" s="10" t="s">
        <v>6651</v>
      </c>
      <c r="D4" s="10" t="s">
        <v>6652</v>
      </c>
      <c r="E4" s="10" t="s">
        <v>4882</v>
      </c>
      <c r="F4" s="10" t="s">
        <v>6653</v>
      </c>
      <c r="G4" s="10">
        <v>1407</v>
      </c>
      <c r="H4" s="10">
        <v>0</v>
      </c>
      <c r="I4" s="10">
        <v>0.88</v>
      </c>
      <c r="J4" s="10">
        <v>0</v>
      </c>
      <c r="K4" s="10">
        <v>1</v>
      </c>
      <c r="L4" s="10" t="s">
        <v>34</v>
      </c>
      <c r="M4" s="10" t="s">
        <v>6509</v>
      </c>
      <c r="N4" s="10" t="s">
        <v>6766</v>
      </c>
      <c r="O4" s="10" t="s">
        <v>37</v>
      </c>
      <c r="P4" s="10" t="s">
        <v>38</v>
      </c>
      <c r="Q4" s="10" t="s">
        <v>6619</v>
      </c>
      <c r="R4" s="10" t="s">
        <v>6510</v>
      </c>
      <c r="S4" s="10" t="s">
        <v>41</v>
      </c>
      <c r="T4" s="10" t="s">
        <v>2723</v>
      </c>
      <c r="U4" s="10" t="s">
        <v>2724</v>
      </c>
      <c r="V4" s="10" t="s">
        <v>6511</v>
      </c>
      <c r="W4" s="10" t="s">
        <v>6512</v>
      </c>
      <c r="X4" s="10" t="s">
        <v>2727</v>
      </c>
      <c r="Y4" s="10" t="s">
        <v>4981</v>
      </c>
      <c r="Z4" s="10" t="s">
        <v>42</v>
      </c>
      <c r="AB4" s="4" t="str">
        <f>CONCATENATE(Table69[[#This Row],[Capacitance]],Table69[[#This Row],[Stock]])</f>
        <v>0.47ÂuF</v>
      </c>
    </row>
    <row r="5" spans="1:31">
      <c r="A5" s="10" t="s">
        <v>6504</v>
      </c>
      <c r="B5" s="10" t="s">
        <v>6525</v>
      </c>
      <c r="C5" s="10" t="s">
        <v>6665</v>
      </c>
      <c r="D5" s="10" t="s">
        <v>6666</v>
      </c>
      <c r="E5" s="10" t="s">
        <v>4882</v>
      </c>
      <c r="F5" s="10" t="s">
        <v>6667</v>
      </c>
      <c r="G5" s="10">
        <v>2896</v>
      </c>
      <c r="H5" s="10">
        <v>0</v>
      </c>
      <c r="I5" s="10">
        <v>0.5</v>
      </c>
      <c r="J5" s="10">
        <v>0</v>
      </c>
      <c r="K5" s="10">
        <v>1</v>
      </c>
      <c r="L5" s="10" t="s">
        <v>34</v>
      </c>
      <c r="M5" s="10" t="s">
        <v>6509</v>
      </c>
      <c r="N5" s="10" t="s">
        <v>6766</v>
      </c>
      <c r="O5" s="10" t="s">
        <v>52</v>
      </c>
      <c r="P5" s="10" t="s">
        <v>38</v>
      </c>
      <c r="Q5" s="10" t="s">
        <v>6619</v>
      </c>
      <c r="R5" s="10" t="s">
        <v>6510</v>
      </c>
      <c r="S5" s="10" t="s">
        <v>41</v>
      </c>
      <c r="T5" s="10" t="s">
        <v>2723</v>
      </c>
      <c r="U5" s="10" t="s">
        <v>2724</v>
      </c>
      <c r="V5" s="10" t="s">
        <v>6511</v>
      </c>
      <c r="W5" s="10" t="s">
        <v>6512</v>
      </c>
      <c r="X5" s="10" t="s">
        <v>3107</v>
      </c>
      <c r="Y5" s="10" t="s">
        <v>4981</v>
      </c>
      <c r="Z5" s="10" t="s">
        <v>42</v>
      </c>
      <c r="AB5" s="4" t="str">
        <f>CONCATENATE(Table69[[#This Row],[Capacitance]],Table69[[#This Row],[Stock]])</f>
        <v>0.47ÂuF</v>
      </c>
    </row>
    <row r="6" spans="1:31">
      <c r="A6" s="10" t="s">
        <v>6504</v>
      </c>
      <c r="B6" s="10" t="s">
        <v>6505</v>
      </c>
      <c r="C6" s="10" t="s">
        <v>6616</v>
      </c>
      <c r="D6" s="10" t="s">
        <v>6617</v>
      </c>
      <c r="E6" s="10" t="s">
        <v>4882</v>
      </c>
      <c r="F6" s="10" t="s">
        <v>6618</v>
      </c>
      <c r="G6" s="10">
        <v>5950</v>
      </c>
      <c r="H6" s="10">
        <v>0</v>
      </c>
      <c r="I6" s="10">
        <v>0.81</v>
      </c>
      <c r="J6" s="10">
        <v>0</v>
      </c>
      <c r="K6" s="10">
        <v>1</v>
      </c>
      <c r="L6" s="10" t="s">
        <v>34</v>
      </c>
      <c r="M6" s="10" t="s">
        <v>6509</v>
      </c>
      <c r="N6" s="10" t="s">
        <v>6766</v>
      </c>
      <c r="O6" s="10" t="s">
        <v>52</v>
      </c>
      <c r="P6" s="10" t="s">
        <v>730</v>
      </c>
      <c r="Q6" s="10" t="s">
        <v>6619</v>
      </c>
      <c r="R6" s="10" t="s">
        <v>6510</v>
      </c>
      <c r="S6" s="10" t="s">
        <v>41</v>
      </c>
      <c r="T6" s="10" t="s">
        <v>2723</v>
      </c>
      <c r="U6" s="10" t="s">
        <v>2724</v>
      </c>
      <c r="V6" s="10" t="s">
        <v>6511</v>
      </c>
      <c r="W6" s="10" t="s">
        <v>2810</v>
      </c>
      <c r="X6" s="10" t="s">
        <v>2727</v>
      </c>
      <c r="Y6" s="10" t="s">
        <v>4981</v>
      </c>
      <c r="Z6" s="10" t="s">
        <v>42</v>
      </c>
      <c r="AB6" s="4" t="str">
        <f>CONCATENATE(Table69[[#This Row],[Capacitance]],Table69[[#This Row],[Stock]])</f>
        <v>0.47ÂuF</v>
      </c>
    </row>
    <row r="7" spans="1:31">
      <c r="A7" s="10" t="s">
        <v>6504</v>
      </c>
      <c r="B7" s="10" t="s">
        <v>6525</v>
      </c>
      <c r="C7" s="10" t="s">
        <v>6623</v>
      </c>
      <c r="D7" s="10" t="s">
        <v>6624</v>
      </c>
      <c r="E7" s="10" t="s">
        <v>4882</v>
      </c>
      <c r="F7" s="10" t="s">
        <v>6618</v>
      </c>
      <c r="G7" s="10">
        <v>4425</v>
      </c>
      <c r="H7" s="10">
        <v>0</v>
      </c>
      <c r="I7" s="10">
        <v>0.81</v>
      </c>
      <c r="J7" s="10">
        <v>0</v>
      </c>
      <c r="K7" s="10">
        <v>1</v>
      </c>
      <c r="L7" s="10" t="s">
        <v>34</v>
      </c>
      <c r="M7" s="10" t="s">
        <v>6509</v>
      </c>
      <c r="N7" s="10" t="s">
        <v>6766</v>
      </c>
      <c r="O7" s="10" t="s">
        <v>52</v>
      </c>
      <c r="P7" s="10" t="s">
        <v>730</v>
      </c>
      <c r="Q7" s="10" t="s">
        <v>6619</v>
      </c>
      <c r="R7" s="10" t="s">
        <v>6510</v>
      </c>
      <c r="S7" s="10" t="s">
        <v>41</v>
      </c>
      <c r="T7" s="10" t="s">
        <v>2723</v>
      </c>
      <c r="U7" s="10" t="s">
        <v>2724</v>
      </c>
      <c r="V7" s="10" t="s">
        <v>6511</v>
      </c>
      <c r="W7" s="10" t="s">
        <v>6512</v>
      </c>
      <c r="X7" s="10" t="s">
        <v>3107</v>
      </c>
      <c r="Y7" s="10" t="s">
        <v>4981</v>
      </c>
      <c r="Z7" s="10" t="s">
        <v>42</v>
      </c>
      <c r="AB7" s="4" t="str">
        <f>CONCATENATE(Table69[[#This Row],[Capacitance]],Table69[[#This Row],[Stock]])</f>
        <v>0.47ÂuF</v>
      </c>
    </row>
    <row r="8" spans="1:31">
      <c r="A8" s="10" t="s">
        <v>6504</v>
      </c>
      <c r="B8" s="10" t="s">
        <v>6660</v>
      </c>
      <c r="C8" s="10" t="s">
        <v>6661</v>
      </c>
      <c r="D8" s="10" t="s">
        <v>6662</v>
      </c>
      <c r="E8" s="10" t="s">
        <v>4882</v>
      </c>
      <c r="F8" s="10" t="s">
        <v>6663</v>
      </c>
      <c r="G8" s="10">
        <v>1470</v>
      </c>
      <c r="H8" s="10">
        <v>0</v>
      </c>
      <c r="I8" s="10">
        <v>0.44</v>
      </c>
      <c r="J8" s="10">
        <v>0</v>
      </c>
      <c r="K8" s="10">
        <v>1</v>
      </c>
      <c r="L8" s="10" t="s">
        <v>34</v>
      </c>
      <c r="M8" s="10" t="s">
        <v>6509</v>
      </c>
      <c r="N8" s="10" t="s">
        <v>6766</v>
      </c>
      <c r="O8" s="10" t="s">
        <v>37</v>
      </c>
      <c r="P8" s="10" t="s">
        <v>730</v>
      </c>
      <c r="Q8" s="10" t="s">
        <v>6619</v>
      </c>
      <c r="R8" s="10" t="s">
        <v>6510</v>
      </c>
      <c r="S8" s="10" t="s">
        <v>41</v>
      </c>
      <c r="T8" s="10" t="s">
        <v>2723</v>
      </c>
      <c r="U8" s="10" t="s">
        <v>2724</v>
      </c>
      <c r="V8" s="10" t="s">
        <v>6511</v>
      </c>
      <c r="W8" s="10" t="s">
        <v>6512</v>
      </c>
      <c r="X8" s="10" t="s">
        <v>6664</v>
      </c>
      <c r="Y8" s="10" t="s">
        <v>4981</v>
      </c>
      <c r="Z8" s="10" t="s">
        <v>42</v>
      </c>
      <c r="AB8" s="4" t="str">
        <f>CONCATENATE(Table69[[#This Row],[Capacitance]],Table69[[#This Row],[Stock]])</f>
        <v>0.47ÂuF</v>
      </c>
    </row>
    <row r="9" spans="1:31">
      <c r="A9" s="10" t="s">
        <v>6504</v>
      </c>
      <c r="B9" s="10" t="s">
        <v>6505</v>
      </c>
      <c r="C9" s="10" t="s">
        <v>6668</v>
      </c>
      <c r="D9" s="10" t="s">
        <v>6669</v>
      </c>
      <c r="E9" s="10" t="s">
        <v>4882</v>
      </c>
      <c r="F9" s="10" t="s">
        <v>6670</v>
      </c>
      <c r="G9" s="10">
        <v>1489</v>
      </c>
      <c r="H9" s="10">
        <v>0</v>
      </c>
      <c r="I9" s="10">
        <v>0.83</v>
      </c>
      <c r="J9" s="10">
        <v>0</v>
      </c>
      <c r="K9" s="10">
        <v>1</v>
      </c>
      <c r="L9" s="10" t="s">
        <v>34</v>
      </c>
      <c r="M9" s="10" t="s">
        <v>6509</v>
      </c>
      <c r="N9" s="10" t="s">
        <v>6766</v>
      </c>
      <c r="O9" s="10" t="s">
        <v>37</v>
      </c>
      <c r="P9" s="10" t="s">
        <v>730</v>
      </c>
      <c r="Q9" s="10" t="s">
        <v>6619</v>
      </c>
      <c r="R9" s="10" t="s">
        <v>6510</v>
      </c>
      <c r="S9" s="10" t="s">
        <v>41</v>
      </c>
      <c r="T9" s="10" t="s">
        <v>2723</v>
      </c>
      <c r="U9" s="10" t="s">
        <v>2724</v>
      </c>
      <c r="V9" s="10" t="s">
        <v>6511</v>
      </c>
      <c r="W9" s="10" t="s">
        <v>2810</v>
      </c>
      <c r="X9" s="10" t="s">
        <v>2727</v>
      </c>
      <c r="Y9" s="10" t="s">
        <v>4981</v>
      </c>
      <c r="Z9" s="10" t="s">
        <v>42</v>
      </c>
      <c r="AB9" s="4" t="str">
        <f>CONCATENATE(Table69[[#This Row],[Capacitance]],Table69[[#This Row],[Stock]])</f>
        <v>0.47ÂuF</v>
      </c>
    </row>
    <row r="10" spans="1:31">
      <c r="A10" s="10" t="s">
        <v>6504</v>
      </c>
      <c r="B10" s="10" t="s">
        <v>6549</v>
      </c>
      <c r="C10" s="10" t="s">
        <v>6563</v>
      </c>
      <c r="D10" s="10" t="s">
        <v>6564</v>
      </c>
      <c r="E10" s="10" t="s">
        <v>4882</v>
      </c>
      <c r="F10" s="10" t="s">
        <v>6565</v>
      </c>
      <c r="G10" s="10">
        <v>2400</v>
      </c>
      <c r="H10" s="10">
        <v>0</v>
      </c>
      <c r="I10" s="10">
        <v>0.97</v>
      </c>
      <c r="J10" s="10">
        <v>0</v>
      </c>
      <c r="K10" s="10">
        <v>1</v>
      </c>
      <c r="L10" s="10" t="s">
        <v>34</v>
      </c>
      <c r="M10" s="10" t="s">
        <v>6509</v>
      </c>
      <c r="N10" s="10" t="s">
        <v>6789</v>
      </c>
      <c r="O10" s="10" t="s">
        <v>52</v>
      </c>
      <c r="P10" s="10" t="s">
        <v>38</v>
      </c>
      <c r="Q10" s="10" t="s">
        <v>4895</v>
      </c>
      <c r="R10" s="10" t="s">
        <v>6510</v>
      </c>
      <c r="S10" s="10" t="s">
        <v>41</v>
      </c>
      <c r="T10" s="10" t="s">
        <v>2723</v>
      </c>
      <c r="U10" s="10" t="s">
        <v>2724</v>
      </c>
      <c r="V10" s="10" t="s">
        <v>6520</v>
      </c>
      <c r="W10" s="10" t="s">
        <v>6512</v>
      </c>
      <c r="X10" s="10" t="s">
        <v>3107</v>
      </c>
      <c r="Y10" s="10" t="s">
        <v>5084</v>
      </c>
      <c r="Z10" s="10" t="s">
        <v>42</v>
      </c>
      <c r="AB10" s="4" t="str">
        <f>CONCATENATE(Table69[[#This Row],[Capacitance]],Table69[[#This Row],[Stock]])</f>
        <v>1.0ÂuF</v>
      </c>
    </row>
    <row r="11" spans="1:31">
      <c r="A11" s="10" t="s">
        <v>6504</v>
      </c>
      <c r="B11" s="10" t="s">
        <v>6569</v>
      </c>
      <c r="C11" s="10" t="s">
        <v>6576</v>
      </c>
      <c r="D11" s="10" t="s">
        <v>6577</v>
      </c>
      <c r="E11" s="10" t="s">
        <v>4882</v>
      </c>
      <c r="F11" s="10" t="s">
        <v>6578</v>
      </c>
      <c r="G11" s="10">
        <v>1026</v>
      </c>
      <c r="H11" s="10">
        <v>0</v>
      </c>
      <c r="I11" s="10">
        <v>1.03</v>
      </c>
      <c r="J11" s="10">
        <v>0</v>
      </c>
      <c r="K11" s="10">
        <v>1</v>
      </c>
      <c r="L11" s="10" t="s">
        <v>34</v>
      </c>
      <c r="M11" s="10" t="s">
        <v>6509</v>
      </c>
      <c r="N11" s="10" t="s">
        <v>6789</v>
      </c>
      <c r="O11" s="10" t="s">
        <v>37</v>
      </c>
      <c r="P11" s="10" t="s">
        <v>38</v>
      </c>
      <c r="Q11" s="10" t="s">
        <v>4895</v>
      </c>
      <c r="R11" s="10" t="s">
        <v>6510</v>
      </c>
      <c r="S11" s="10" t="s">
        <v>41</v>
      </c>
      <c r="T11" s="10" t="s">
        <v>2723</v>
      </c>
      <c r="U11" s="10" t="s">
        <v>2724</v>
      </c>
      <c r="V11" s="10" t="s">
        <v>6520</v>
      </c>
      <c r="W11" s="10" t="s">
        <v>6512</v>
      </c>
      <c r="X11" s="10" t="s">
        <v>2727</v>
      </c>
      <c r="Y11" s="10" t="s">
        <v>5084</v>
      </c>
      <c r="Z11" s="10" t="s">
        <v>42</v>
      </c>
      <c r="AB11" s="4" t="str">
        <f>CONCATENATE(Table69[[#This Row],[Capacitance]],Table69[[#This Row],[Stock]])</f>
        <v>1.0ÂuF</v>
      </c>
    </row>
    <row r="12" spans="1:31">
      <c r="A12" s="10" t="s">
        <v>6504</v>
      </c>
      <c r="B12" s="10" t="s">
        <v>6505</v>
      </c>
      <c r="C12" s="10" t="s">
        <v>6513</v>
      </c>
      <c r="D12" s="10" t="s">
        <v>6514</v>
      </c>
      <c r="E12" s="10" t="s">
        <v>4882</v>
      </c>
      <c r="F12" s="10" t="s">
        <v>6515</v>
      </c>
      <c r="G12" s="10">
        <v>3851</v>
      </c>
      <c r="H12" s="10">
        <v>0</v>
      </c>
      <c r="I12" s="10">
        <v>0.81</v>
      </c>
      <c r="J12" s="10">
        <v>0</v>
      </c>
      <c r="K12" s="10">
        <v>1</v>
      </c>
      <c r="L12" s="10" t="s">
        <v>34</v>
      </c>
      <c r="M12" s="10" t="s">
        <v>6509</v>
      </c>
      <c r="N12" s="10" t="s">
        <v>6789</v>
      </c>
      <c r="O12" s="10" t="s">
        <v>37</v>
      </c>
      <c r="P12" s="10" t="s">
        <v>730</v>
      </c>
      <c r="Q12" s="10" t="s">
        <v>4895</v>
      </c>
      <c r="R12" s="10" t="s">
        <v>6510</v>
      </c>
      <c r="S12" s="10" t="s">
        <v>41</v>
      </c>
      <c r="T12" s="10" t="s">
        <v>2723</v>
      </c>
      <c r="U12" s="10" t="s">
        <v>2724</v>
      </c>
      <c r="V12" s="10" t="s">
        <v>6511</v>
      </c>
      <c r="W12" s="10" t="s">
        <v>2810</v>
      </c>
      <c r="X12" s="10" t="s">
        <v>2727</v>
      </c>
      <c r="Y12" s="10" t="s">
        <v>4981</v>
      </c>
      <c r="Z12" s="10" t="s">
        <v>42</v>
      </c>
      <c r="AB12" s="4" t="str">
        <f>CONCATENATE(Table69[[#This Row],[Capacitance]],Table69[[#This Row],[Stock]])</f>
        <v>1.0ÂuF</v>
      </c>
    </row>
    <row r="13" spans="1:31">
      <c r="A13" s="10" t="s">
        <v>6504</v>
      </c>
      <c r="B13" s="10" t="s">
        <v>6549</v>
      </c>
      <c r="C13" s="10" t="s">
        <v>6550</v>
      </c>
      <c r="D13" s="10" t="s">
        <v>6551</v>
      </c>
      <c r="E13" s="10" t="s">
        <v>4882</v>
      </c>
      <c r="F13" s="10" t="s">
        <v>6552</v>
      </c>
      <c r="G13" s="10">
        <v>2334</v>
      </c>
      <c r="H13" s="10">
        <v>0</v>
      </c>
      <c r="I13" s="10">
        <v>0.81</v>
      </c>
      <c r="J13" s="10">
        <v>0</v>
      </c>
      <c r="K13" s="10">
        <v>1</v>
      </c>
      <c r="L13" s="10" t="s">
        <v>34</v>
      </c>
      <c r="M13" s="10" t="s">
        <v>6509</v>
      </c>
      <c r="N13" s="10" t="s">
        <v>6789</v>
      </c>
      <c r="O13" s="10" t="s">
        <v>52</v>
      </c>
      <c r="P13" s="10" t="s">
        <v>730</v>
      </c>
      <c r="Q13" s="10" t="s">
        <v>4895</v>
      </c>
      <c r="R13" s="10" t="s">
        <v>6510</v>
      </c>
      <c r="S13" s="10" t="s">
        <v>41</v>
      </c>
      <c r="T13" s="10" t="s">
        <v>2723</v>
      </c>
      <c r="U13" s="10" t="s">
        <v>2724</v>
      </c>
      <c r="V13" s="10" t="s">
        <v>6511</v>
      </c>
      <c r="W13" s="10" t="s">
        <v>2810</v>
      </c>
      <c r="X13" s="10" t="s">
        <v>3107</v>
      </c>
      <c r="Y13" s="10" t="s">
        <v>4981</v>
      </c>
      <c r="Z13" s="10" t="s">
        <v>42</v>
      </c>
      <c r="AB13" s="4" t="str">
        <f>CONCATENATE(Table69[[#This Row],[Capacitance]],Table69[[#This Row],[Stock]])</f>
        <v>1.0ÂuF</v>
      </c>
    </row>
    <row r="14" spans="1:31">
      <c r="A14" s="10" t="s">
        <v>6504</v>
      </c>
      <c r="B14" s="10" t="s">
        <v>6525</v>
      </c>
      <c r="C14" s="10" t="s">
        <v>6595</v>
      </c>
      <c r="D14" s="10" t="s">
        <v>6596</v>
      </c>
      <c r="E14" s="10" t="s">
        <v>4882</v>
      </c>
      <c r="F14" s="10" t="s">
        <v>6515</v>
      </c>
      <c r="G14" s="10">
        <v>1244</v>
      </c>
      <c r="H14" s="10">
        <v>0</v>
      </c>
      <c r="I14" s="10">
        <v>0.79</v>
      </c>
      <c r="J14" s="10">
        <v>0</v>
      </c>
      <c r="K14" s="10">
        <v>1</v>
      </c>
      <c r="L14" s="10" t="s">
        <v>34</v>
      </c>
      <c r="M14" s="10" t="s">
        <v>6509</v>
      </c>
      <c r="N14" s="10" t="s">
        <v>6789</v>
      </c>
      <c r="O14" s="10" t="s">
        <v>37</v>
      </c>
      <c r="P14" s="10" t="s">
        <v>730</v>
      </c>
      <c r="Q14" s="10" t="s">
        <v>4895</v>
      </c>
      <c r="R14" s="10" t="s">
        <v>6510</v>
      </c>
      <c r="S14" s="10" t="s">
        <v>41</v>
      </c>
      <c r="T14" s="10" t="s">
        <v>2723</v>
      </c>
      <c r="U14" s="10" t="s">
        <v>2724</v>
      </c>
      <c r="V14" s="10" t="s">
        <v>6511</v>
      </c>
      <c r="W14" s="10" t="s">
        <v>6512</v>
      </c>
      <c r="X14" s="10" t="s">
        <v>3107</v>
      </c>
      <c r="Y14" s="10" t="s">
        <v>4981</v>
      </c>
      <c r="Z14" s="10" t="s">
        <v>42</v>
      </c>
      <c r="AB14" s="4" t="str">
        <f>CONCATENATE(Table69[[#This Row],[Capacitance]],Table69[[#This Row],[Stock]])</f>
        <v>1.0ÂuF</v>
      </c>
    </row>
    <row r="15" spans="1:31">
      <c r="A15" s="10" t="s">
        <v>6504</v>
      </c>
      <c r="B15" s="10" t="s">
        <v>6627</v>
      </c>
      <c r="C15" s="10" t="s">
        <v>6628</v>
      </c>
      <c r="D15" s="10" t="s">
        <v>6629</v>
      </c>
      <c r="E15" s="10" t="s">
        <v>4882</v>
      </c>
      <c r="F15" s="10" t="s">
        <v>6515</v>
      </c>
      <c r="G15" s="10">
        <v>2980</v>
      </c>
      <c r="H15" s="10">
        <v>0</v>
      </c>
      <c r="I15" s="10">
        <v>0.83</v>
      </c>
      <c r="J15" s="10">
        <v>0</v>
      </c>
      <c r="K15" s="10">
        <v>1</v>
      </c>
      <c r="L15" s="10" t="s">
        <v>34</v>
      </c>
      <c r="M15" s="10" t="s">
        <v>6509</v>
      </c>
      <c r="N15" s="10" t="s">
        <v>6789</v>
      </c>
      <c r="O15" s="10" t="s">
        <v>37</v>
      </c>
      <c r="P15" s="10" t="s">
        <v>730</v>
      </c>
      <c r="Q15" s="10" t="s">
        <v>4895</v>
      </c>
      <c r="R15" s="10" t="s">
        <v>6510</v>
      </c>
      <c r="S15" s="10" t="s">
        <v>41</v>
      </c>
      <c r="T15" s="10" t="s">
        <v>2723</v>
      </c>
      <c r="U15" s="10" t="s">
        <v>2724</v>
      </c>
      <c r="V15" s="10" t="s">
        <v>6511</v>
      </c>
      <c r="W15" s="10" t="s">
        <v>2810</v>
      </c>
      <c r="X15" s="10" t="s">
        <v>2727</v>
      </c>
      <c r="Y15" s="10" t="s">
        <v>4981</v>
      </c>
      <c r="Z15" s="10" t="s">
        <v>42</v>
      </c>
      <c r="AB15" s="4" t="str">
        <f>CONCATENATE(Table69[[#This Row],[Capacitance]],Table69[[#This Row],[Stock]])</f>
        <v>1.0ÂuF</v>
      </c>
    </row>
    <row r="16" spans="1:31">
      <c r="A16" s="10" t="s">
        <v>6504</v>
      </c>
      <c r="B16" s="10" t="s">
        <v>6549</v>
      </c>
      <c r="C16" s="10" t="s">
        <v>6620</v>
      </c>
      <c r="D16" s="10" t="s">
        <v>6621</v>
      </c>
      <c r="E16" s="10" t="s">
        <v>4882</v>
      </c>
      <c r="F16" s="10" t="s">
        <v>6622</v>
      </c>
      <c r="G16" s="10">
        <v>5993</v>
      </c>
      <c r="H16" s="10">
        <v>0</v>
      </c>
      <c r="I16" s="10">
        <v>0.83</v>
      </c>
      <c r="J16" s="10">
        <v>0</v>
      </c>
      <c r="K16" s="10">
        <v>1</v>
      </c>
      <c r="L16" s="10" t="s">
        <v>34</v>
      </c>
      <c r="M16" s="10" t="s">
        <v>6509</v>
      </c>
      <c r="N16" s="10" t="s">
        <v>6789</v>
      </c>
      <c r="O16" s="10" t="s">
        <v>37</v>
      </c>
      <c r="P16" s="10" t="s">
        <v>83</v>
      </c>
      <c r="Q16" s="10" t="s">
        <v>5846</v>
      </c>
      <c r="R16" s="10" t="s">
        <v>6510</v>
      </c>
      <c r="S16" s="10" t="s">
        <v>41</v>
      </c>
      <c r="T16" s="10" t="s">
        <v>2723</v>
      </c>
      <c r="U16" s="10" t="s">
        <v>2724</v>
      </c>
      <c r="V16" s="10" t="s">
        <v>6511</v>
      </c>
      <c r="W16" s="10" t="s">
        <v>2810</v>
      </c>
      <c r="X16" s="10" t="s">
        <v>3107</v>
      </c>
      <c r="Y16" s="10" t="s">
        <v>4981</v>
      </c>
      <c r="Z16" s="10" t="s">
        <v>42</v>
      </c>
      <c r="AB16" s="4" t="str">
        <f>CONCATENATE(Table69[[#This Row],[Capacitance]],Table69[[#This Row],[Stock]])</f>
        <v>1.0ÂuF</v>
      </c>
    </row>
    <row r="17" spans="1:31">
      <c r="A17" s="10" t="s">
        <v>6504</v>
      </c>
      <c r="B17" s="10" t="s">
        <v>6549</v>
      </c>
      <c r="C17" s="10" t="s">
        <v>6625</v>
      </c>
      <c r="D17" s="10" t="s">
        <v>6626</v>
      </c>
      <c r="E17" s="10" t="s">
        <v>4882</v>
      </c>
      <c r="F17" s="10" t="s">
        <v>6622</v>
      </c>
      <c r="G17" s="10">
        <v>1500</v>
      </c>
      <c r="H17" s="10">
        <v>0</v>
      </c>
      <c r="I17" s="10">
        <v>0.83</v>
      </c>
      <c r="J17" s="10">
        <v>0</v>
      </c>
      <c r="K17" s="10">
        <v>1</v>
      </c>
      <c r="L17" s="10" t="s">
        <v>34</v>
      </c>
      <c r="M17" s="10" t="s">
        <v>6509</v>
      </c>
      <c r="N17" s="10" t="s">
        <v>6789</v>
      </c>
      <c r="O17" s="10" t="s">
        <v>37</v>
      </c>
      <c r="P17" s="10" t="s">
        <v>83</v>
      </c>
      <c r="Q17" s="10" t="s">
        <v>5846</v>
      </c>
      <c r="R17" s="10" t="s">
        <v>6510</v>
      </c>
      <c r="S17" s="10" t="s">
        <v>41</v>
      </c>
      <c r="T17" s="10" t="s">
        <v>2723</v>
      </c>
      <c r="U17" s="10" t="s">
        <v>2724</v>
      </c>
      <c r="V17" s="10" t="s">
        <v>6511</v>
      </c>
      <c r="W17" s="10" t="s">
        <v>2810</v>
      </c>
      <c r="X17" s="10" t="s">
        <v>3107</v>
      </c>
      <c r="Y17" s="10" t="s">
        <v>4981</v>
      </c>
      <c r="Z17" s="10" t="s">
        <v>42</v>
      </c>
      <c r="AB17" s="4" t="str">
        <f>CONCATENATE(Table69[[#This Row],[Capacitance]],Table69[[#This Row],[Stock]])</f>
        <v>1.0ÂuF</v>
      </c>
    </row>
    <row r="18" spans="1:31">
      <c r="A18" s="10" t="s">
        <v>6504</v>
      </c>
      <c r="B18" s="10" t="s">
        <v>6525</v>
      </c>
      <c r="C18" s="10" t="s">
        <v>6649</v>
      </c>
      <c r="D18" s="10" t="s">
        <v>6650</v>
      </c>
      <c r="E18" s="10" t="s">
        <v>4882</v>
      </c>
      <c r="F18" s="10" t="s">
        <v>6622</v>
      </c>
      <c r="G18" s="10">
        <v>1277</v>
      </c>
      <c r="H18" s="10">
        <v>0</v>
      </c>
      <c r="I18" s="10">
        <v>0.79</v>
      </c>
      <c r="J18" s="10">
        <v>0</v>
      </c>
      <c r="K18" s="10">
        <v>1</v>
      </c>
      <c r="L18" s="10" t="s">
        <v>34</v>
      </c>
      <c r="M18" s="10" t="s">
        <v>6509</v>
      </c>
      <c r="N18" s="10" t="s">
        <v>6789</v>
      </c>
      <c r="O18" s="10" t="s">
        <v>37</v>
      </c>
      <c r="P18" s="10" t="s">
        <v>83</v>
      </c>
      <c r="Q18" s="10" t="s">
        <v>5846</v>
      </c>
      <c r="R18" s="10" t="s">
        <v>6510</v>
      </c>
      <c r="S18" s="10" t="s">
        <v>41</v>
      </c>
      <c r="T18" s="10" t="s">
        <v>2723</v>
      </c>
      <c r="U18" s="10" t="s">
        <v>2724</v>
      </c>
      <c r="V18" s="10" t="s">
        <v>6511</v>
      </c>
      <c r="W18" s="10" t="s">
        <v>6512</v>
      </c>
      <c r="X18" s="10" t="s">
        <v>3107</v>
      </c>
      <c r="Y18" s="10" t="s">
        <v>4981</v>
      </c>
      <c r="Z18" s="10" t="s">
        <v>42</v>
      </c>
      <c r="AB18" s="4" t="str">
        <f>CONCATENATE(Table69[[#This Row],[Capacitance]],Table69[[#This Row],[Stock]])</f>
        <v>1.0ÂuF</v>
      </c>
    </row>
    <row r="19" spans="1:31">
      <c r="A19" s="10" t="s">
        <v>6504</v>
      </c>
      <c r="B19" s="10" t="s">
        <v>6505</v>
      </c>
      <c r="C19" s="10" t="s">
        <v>6592</v>
      </c>
      <c r="D19" s="10" t="s">
        <v>6593</v>
      </c>
      <c r="E19" s="10" t="s">
        <v>4882</v>
      </c>
      <c r="F19" s="10" t="s">
        <v>6594</v>
      </c>
      <c r="G19" s="10">
        <v>2096</v>
      </c>
      <c r="H19" s="10">
        <v>0</v>
      </c>
      <c r="I19" s="10">
        <v>0.9</v>
      </c>
      <c r="J19" s="10">
        <v>0</v>
      </c>
      <c r="K19" s="10">
        <v>1</v>
      </c>
      <c r="L19" s="10" t="s">
        <v>34</v>
      </c>
      <c r="M19" s="10" t="s">
        <v>6509</v>
      </c>
      <c r="N19" s="10" t="s">
        <v>6770</v>
      </c>
      <c r="O19" s="10" t="s">
        <v>37</v>
      </c>
      <c r="P19" s="10" t="s">
        <v>730</v>
      </c>
      <c r="Q19" s="10" t="s">
        <v>4922</v>
      </c>
      <c r="R19" s="10" t="s">
        <v>6510</v>
      </c>
      <c r="S19" s="10" t="s">
        <v>41</v>
      </c>
      <c r="T19" s="10" t="s">
        <v>2723</v>
      </c>
      <c r="U19" s="10" t="s">
        <v>2724</v>
      </c>
      <c r="V19" s="10" t="s">
        <v>6511</v>
      </c>
      <c r="W19" s="10" t="s">
        <v>6512</v>
      </c>
      <c r="X19" s="10" t="s">
        <v>3107</v>
      </c>
      <c r="Y19" s="10" t="s">
        <v>4981</v>
      </c>
      <c r="Z19" s="10" t="s">
        <v>42</v>
      </c>
      <c r="AB19" s="4" t="str">
        <f>CONCATENATE(Table69[[#This Row],[Capacitance]],Table69[[#This Row],[Stock]])</f>
        <v>1.5ÂuF</v>
      </c>
    </row>
    <row r="20" spans="1:31">
      <c r="A20" s="10" t="s">
        <v>6504</v>
      </c>
      <c r="B20" s="10" t="s">
        <v>6505</v>
      </c>
      <c r="C20" s="10" t="s">
        <v>6723</v>
      </c>
      <c r="D20" s="10" t="s">
        <v>6724</v>
      </c>
      <c r="E20" s="10" t="s">
        <v>4882</v>
      </c>
      <c r="F20" s="10" t="s">
        <v>6725</v>
      </c>
      <c r="G20" s="10">
        <v>725</v>
      </c>
      <c r="H20" s="10">
        <v>0</v>
      </c>
      <c r="I20" s="10">
        <v>2.0299999999999998</v>
      </c>
      <c r="J20" s="10">
        <v>0</v>
      </c>
      <c r="K20" s="10">
        <v>1</v>
      </c>
      <c r="L20" s="10" t="s">
        <v>34</v>
      </c>
      <c r="M20" s="10" t="s">
        <v>6509</v>
      </c>
      <c r="N20" s="10" t="s">
        <v>6776</v>
      </c>
      <c r="O20" s="10" t="s">
        <v>37</v>
      </c>
      <c r="P20" s="10" t="s">
        <v>83</v>
      </c>
      <c r="Q20" s="10" t="s">
        <v>5120</v>
      </c>
      <c r="R20" s="10" t="s">
        <v>6510</v>
      </c>
      <c r="S20" s="10" t="s">
        <v>41</v>
      </c>
      <c r="T20" s="10" t="s">
        <v>2723</v>
      </c>
      <c r="U20" s="10" t="s">
        <v>2724</v>
      </c>
      <c r="V20" s="10" t="s">
        <v>6529</v>
      </c>
      <c r="W20" s="10" t="s">
        <v>6539</v>
      </c>
      <c r="X20" s="10" t="s">
        <v>2727</v>
      </c>
      <c r="Y20" s="10" t="s">
        <v>6213</v>
      </c>
      <c r="Z20" s="10" t="s">
        <v>42</v>
      </c>
      <c r="AA20" t="s">
        <v>1247</v>
      </c>
      <c r="AB20" s="4" t="str">
        <f>CONCATENATE(Table69[[#This Row],[Capacitance]],Table69[[#This Row],[Stock]])</f>
        <v>15ÂuFSTOCK</v>
      </c>
    </row>
    <row r="21" spans="1:31">
      <c r="A21" s="10" t="s">
        <v>6504</v>
      </c>
      <c r="B21" s="10" t="s">
        <v>6505</v>
      </c>
      <c r="C21" s="10" t="s">
        <v>6728</v>
      </c>
      <c r="D21" s="10" t="s">
        <v>6729</v>
      </c>
      <c r="E21" s="10" t="s">
        <v>4882</v>
      </c>
      <c r="F21" s="10" t="s">
        <v>6663</v>
      </c>
      <c r="G21" s="10">
        <v>664</v>
      </c>
      <c r="H21" s="10">
        <v>0</v>
      </c>
      <c r="I21" s="10">
        <v>2.16</v>
      </c>
      <c r="J21" s="10">
        <v>0</v>
      </c>
      <c r="K21" s="10">
        <v>1</v>
      </c>
      <c r="L21" s="10" t="s">
        <v>34</v>
      </c>
      <c r="M21" s="10" t="s">
        <v>6509</v>
      </c>
      <c r="N21" s="10" t="s">
        <v>6777</v>
      </c>
      <c r="O21" s="10" t="s">
        <v>37</v>
      </c>
      <c r="P21" s="10" t="s">
        <v>78</v>
      </c>
      <c r="Q21" s="10" t="s">
        <v>5099</v>
      </c>
      <c r="R21" s="10" t="s">
        <v>6510</v>
      </c>
      <c r="S21" s="10" t="s">
        <v>41</v>
      </c>
      <c r="T21" s="10" t="s">
        <v>2723</v>
      </c>
      <c r="U21" s="10" t="s">
        <v>2724</v>
      </c>
      <c r="V21" s="10" t="s">
        <v>6529</v>
      </c>
      <c r="W21" s="10" t="s">
        <v>6539</v>
      </c>
      <c r="X21" s="10" t="s">
        <v>2727</v>
      </c>
      <c r="Y21" s="10" t="s">
        <v>6213</v>
      </c>
      <c r="Z21" s="10" t="s">
        <v>42</v>
      </c>
      <c r="AA21" t="s">
        <v>1247</v>
      </c>
      <c r="AB21" s="4" t="str">
        <f>CONCATENATE(Table69[[#This Row],[Capacitance]],Table69[[#This Row],[Stock]])</f>
        <v>33ÂuFSTOCK</v>
      </c>
    </row>
    <row r="22" spans="1:31">
      <c r="A22" s="10" t="s">
        <v>6504</v>
      </c>
      <c r="B22" s="10" t="s">
        <v>6505</v>
      </c>
      <c r="C22" s="10" t="s">
        <v>6540</v>
      </c>
      <c r="D22" s="10" t="s">
        <v>6541</v>
      </c>
      <c r="E22" s="10" t="s">
        <v>4882</v>
      </c>
      <c r="F22" s="10" t="s">
        <v>6542</v>
      </c>
      <c r="G22" s="10">
        <v>2309</v>
      </c>
      <c r="H22" s="10">
        <v>0</v>
      </c>
      <c r="I22" s="10">
        <v>2.13</v>
      </c>
      <c r="J22" s="10">
        <v>0</v>
      </c>
      <c r="K22" s="10">
        <v>1</v>
      </c>
      <c r="L22" s="10" t="s">
        <v>34</v>
      </c>
      <c r="M22" s="10" t="s">
        <v>6509</v>
      </c>
      <c r="N22" s="10" t="s">
        <v>6748</v>
      </c>
      <c r="O22" s="10" t="s">
        <v>37</v>
      </c>
      <c r="P22" s="10" t="s">
        <v>730</v>
      </c>
      <c r="Q22" s="10" t="s">
        <v>5120</v>
      </c>
      <c r="R22" s="10" t="s">
        <v>6510</v>
      </c>
      <c r="S22" s="10" t="s">
        <v>41</v>
      </c>
      <c r="T22" s="10" t="s">
        <v>2723</v>
      </c>
      <c r="U22" s="10" t="s">
        <v>2724</v>
      </c>
      <c r="V22" s="10" t="s">
        <v>6529</v>
      </c>
      <c r="W22" s="10" t="s">
        <v>6539</v>
      </c>
      <c r="X22" s="10" t="s">
        <v>2727</v>
      </c>
      <c r="Y22" s="10" t="s">
        <v>6213</v>
      </c>
      <c r="Z22" s="10" t="s">
        <v>42</v>
      </c>
      <c r="AB22" s="4" t="str">
        <f>CONCATENATE(Table69[[#This Row],[Capacitance]],Table69[[#This Row],[Stock]])</f>
        <v>10ÂuF</v>
      </c>
    </row>
    <row r="23" spans="1:31">
      <c r="A23" s="10" t="s">
        <v>6504</v>
      </c>
      <c r="B23" s="10" t="s">
        <v>6525</v>
      </c>
      <c r="C23" s="10" t="s">
        <v>6573</v>
      </c>
      <c r="D23" s="10" t="s">
        <v>6574</v>
      </c>
      <c r="E23" s="10" t="s">
        <v>4882</v>
      </c>
      <c r="F23" s="10" t="s">
        <v>6575</v>
      </c>
      <c r="G23" s="10">
        <v>2644</v>
      </c>
      <c r="H23" s="10">
        <v>0</v>
      </c>
      <c r="I23" s="10">
        <v>2.08</v>
      </c>
      <c r="J23" s="10">
        <v>0</v>
      </c>
      <c r="K23" s="10">
        <v>1</v>
      </c>
      <c r="L23" s="10" t="s">
        <v>34</v>
      </c>
      <c r="M23" s="10" t="s">
        <v>6509</v>
      </c>
      <c r="N23" s="10" t="s">
        <v>6748</v>
      </c>
      <c r="O23" s="10" t="s">
        <v>52</v>
      </c>
      <c r="P23" s="10" t="s">
        <v>730</v>
      </c>
      <c r="Q23" s="10" t="s">
        <v>5120</v>
      </c>
      <c r="R23" s="10" t="s">
        <v>6510</v>
      </c>
      <c r="S23" s="10" t="s">
        <v>41</v>
      </c>
      <c r="T23" s="10" t="s">
        <v>2723</v>
      </c>
      <c r="U23" s="10" t="s">
        <v>2724</v>
      </c>
      <c r="V23" s="10" t="s">
        <v>6529</v>
      </c>
      <c r="W23" s="10" t="s">
        <v>6530</v>
      </c>
      <c r="X23" s="10" t="s">
        <v>3107</v>
      </c>
      <c r="Y23" s="10" t="s">
        <v>6213</v>
      </c>
      <c r="Z23" s="10" t="s">
        <v>42</v>
      </c>
      <c r="AB23" s="4" t="str">
        <f>CONCATENATE(Table69[[#This Row],[Capacitance]],Table69[[#This Row],[Stock]])</f>
        <v>10ÂuF</v>
      </c>
    </row>
    <row r="24" spans="1:31">
      <c r="A24" s="10" t="s">
        <v>6504</v>
      </c>
      <c r="B24" s="10" t="s">
        <v>6525</v>
      </c>
      <c r="C24" s="10" t="s">
        <v>6579</v>
      </c>
      <c r="D24" s="10" t="s">
        <v>6580</v>
      </c>
      <c r="E24" s="10" t="s">
        <v>4882</v>
      </c>
      <c r="F24" s="10" t="s">
        <v>6542</v>
      </c>
      <c r="G24" s="10">
        <v>1882</v>
      </c>
      <c r="H24" s="10">
        <v>0</v>
      </c>
      <c r="I24" s="10">
        <v>1.81</v>
      </c>
      <c r="J24" s="10">
        <v>0</v>
      </c>
      <c r="K24" s="10">
        <v>1</v>
      </c>
      <c r="L24" s="10" t="s">
        <v>34</v>
      </c>
      <c r="M24" s="10" t="s">
        <v>6509</v>
      </c>
      <c r="N24" s="10" t="s">
        <v>6748</v>
      </c>
      <c r="O24" s="10" t="s">
        <v>37</v>
      </c>
      <c r="P24" s="10" t="s">
        <v>730</v>
      </c>
      <c r="Q24" s="10" t="s">
        <v>5120</v>
      </c>
      <c r="R24" s="10" t="s">
        <v>6510</v>
      </c>
      <c r="S24" s="10" t="s">
        <v>41</v>
      </c>
      <c r="T24" s="10" t="s">
        <v>2723</v>
      </c>
      <c r="U24" s="10" t="s">
        <v>2724</v>
      </c>
      <c r="V24" s="10" t="s">
        <v>6529</v>
      </c>
      <c r="W24" s="10" t="s">
        <v>6530</v>
      </c>
      <c r="X24" s="10" t="s">
        <v>3107</v>
      </c>
      <c r="Y24" s="10" t="s">
        <v>6213</v>
      </c>
      <c r="Z24" s="10" t="s">
        <v>42</v>
      </c>
      <c r="AB24" s="4" t="str">
        <f>CONCATENATE(Table69[[#This Row],[Capacitance]],Table69[[#This Row],[Stock]])</f>
        <v>10ÂuF</v>
      </c>
    </row>
    <row r="25" spans="1:31">
      <c r="A25" s="10" t="s">
        <v>6504</v>
      </c>
      <c r="B25" s="10" t="s">
        <v>6525</v>
      </c>
      <c r="C25" s="10" t="s">
        <v>6531</v>
      </c>
      <c r="D25" s="10" t="s">
        <v>6532</v>
      </c>
      <c r="E25" s="10" t="s">
        <v>4882</v>
      </c>
      <c r="F25" s="10" t="s">
        <v>6533</v>
      </c>
      <c r="G25" s="10">
        <v>4777</v>
      </c>
      <c r="H25" s="10">
        <v>0</v>
      </c>
      <c r="I25" s="10">
        <v>1.27</v>
      </c>
      <c r="J25" s="10">
        <v>0</v>
      </c>
      <c r="K25" s="10">
        <v>1</v>
      </c>
      <c r="L25" s="10" t="s">
        <v>34</v>
      </c>
      <c r="M25" s="10" t="s">
        <v>6509</v>
      </c>
      <c r="N25" s="10" t="s">
        <v>6748</v>
      </c>
      <c r="O25" s="10" t="s">
        <v>37</v>
      </c>
      <c r="P25" s="10" t="s">
        <v>83</v>
      </c>
      <c r="Q25" s="10" t="s">
        <v>4908</v>
      </c>
      <c r="R25" s="10" t="s">
        <v>6510</v>
      </c>
      <c r="S25" s="10" t="s">
        <v>41</v>
      </c>
      <c r="T25" s="10" t="s">
        <v>2723</v>
      </c>
      <c r="U25" s="10" t="s">
        <v>2724</v>
      </c>
      <c r="V25" s="10" t="s">
        <v>6534</v>
      </c>
      <c r="W25" s="10" t="s">
        <v>6535</v>
      </c>
      <c r="X25" s="10" t="s">
        <v>3107</v>
      </c>
      <c r="Y25" s="10" t="s">
        <v>5260</v>
      </c>
      <c r="Z25" s="10" t="s">
        <v>42</v>
      </c>
      <c r="AB25" s="4" t="str">
        <f>CONCATENATE(Table69[[#This Row],[Capacitance]],Table69[[#This Row],[Stock]])</f>
        <v>10ÂuF</v>
      </c>
    </row>
    <row r="26" spans="1:31">
      <c r="A26" s="10" t="s">
        <v>6504</v>
      </c>
      <c r="B26" s="10" t="s">
        <v>6525</v>
      </c>
      <c r="C26" s="10" t="s">
        <v>6643</v>
      </c>
      <c r="D26" s="10" t="s">
        <v>6644</v>
      </c>
      <c r="E26" s="10" t="s">
        <v>4882</v>
      </c>
      <c r="F26" s="10" t="s">
        <v>6645</v>
      </c>
      <c r="G26" s="10">
        <v>8998</v>
      </c>
      <c r="H26" s="10">
        <v>0</v>
      </c>
      <c r="I26" s="10">
        <v>1.28</v>
      </c>
      <c r="J26" s="10">
        <v>0</v>
      </c>
      <c r="K26" s="10">
        <v>1</v>
      </c>
      <c r="L26" s="10" t="s">
        <v>34</v>
      </c>
      <c r="M26" s="10" t="s">
        <v>6509</v>
      </c>
      <c r="N26" s="10" t="s">
        <v>6748</v>
      </c>
      <c r="O26" s="10" t="s">
        <v>52</v>
      </c>
      <c r="P26" s="10" t="s">
        <v>83</v>
      </c>
      <c r="Q26" s="10" t="s">
        <v>4908</v>
      </c>
      <c r="R26" s="10" t="s">
        <v>6510</v>
      </c>
      <c r="S26" s="10" t="s">
        <v>41</v>
      </c>
      <c r="T26" s="10" t="s">
        <v>2723</v>
      </c>
      <c r="U26" s="10" t="s">
        <v>2724</v>
      </c>
      <c r="V26" s="10" t="s">
        <v>6534</v>
      </c>
      <c r="W26" s="10" t="s">
        <v>6535</v>
      </c>
      <c r="X26" s="10" t="s">
        <v>3107</v>
      </c>
      <c r="Y26" s="10" t="s">
        <v>5260</v>
      </c>
      <c r="Z26" s="10" t="s">
        <v>42</v>
      </c>
      <c r="AB26" s="4" t="str">
        <f>CONCATENATE(Table69[[#This Row],[Capacitance]],Table69[[#This Row],[Stock]])</f>
        <v>10ÂuF</v>
      </c>
    </row>
    <row r="27" spans="1:31">
      <c r="A27" s="10" t="s">
        <v>6504</v>
      </c>
      <c r="B27" s="10" t="s">
        <v>6525</v>
      </c>
      <c r="C27" s="10" t="s">
        <v>6704</v>
      </c>
      <c r="D27" s="10" t="s">
        <v>6705</v>
      </c>
      <c r="E27" s="10" t="s">
        <v>4882</v>
      </c>
      <c r="F27" s="10" t="s">
        <v>6645</v>
      </c>
      <c r="G27" s="10">
        <v>324</v>
      </c>
      <c r="H27" s="10">
        <v>0</v>
      </c>
      <c r="I27" s="10">
        <v>1.1299999999999999</v>
      </c>
      <c r="J27" s="10">
        <v>0</v>
      </c>
      <c r="K27" s="10">
        <v>1</v>
      </c>
      <c r="L27" s="10" t="s">
        <v>34</v>
      </c>
      <c r="M27" s="10" t="s">
        <v>6509</v>
      </c>
      <c r="N27" s="10" t="s">
        <v>6748</v>
      </c>
      <c r="O27" s="10" t="s">
        <v>52</v>
      </c>
      <c r="P27" s="10" t="s">
        <v>83</v>
      </c>
      <c r="Q27" s="10" t="s">
        <v>4908</v>
      </c>
      <c r="R27" s="10" t="s">
        <v>6510</v>
      </c>
      <c r="S27" s="10" t="s">
        <v>41</v>
      </c>
      <c r="T27" s="10" t="s">
        <v>2723</v>
      </c>
      <c r="U27" s="10" t="s">
        <v>2724</v>
      </c>
      <c r="V27" s="10" t="s">
        <v>6534</v>
      </c>
      <c r="W27" s="10" t="s">
        <v>6521</v>
      </c>
      <c r="X27" s="10" t="s">
        <v>2727</v>
      </c>
      <c r="Y27" s="10" t="s">
        <v>5260</v>
      </c>
      <c r="Z27" s="10" t="s">
        <v>42</v>
      </c>
      <c r="AB27" s="4" t="str">
        <f>CONCATENATE(Table69[[#This Row],[Capacitance]],Table69[[#This Row],[Stock]])</f>
        <v>10ÂuF</v>
      </c>
    </row>
    <row r="28" spans="1:31">
      <c r="A28" s="11" t="s">
        <v>6504</v>
      </c>
      <c r="B28" s="11" t="s">
        <v>6525</v>
      </c>
      <c r="C28" s="11" t="s">
        <v>6738</v>
      </c>
      <c r="D28" s="11" t="s">
        <v>6739</v>
      </c>
      <c r="E28" s="11" t="s">
        <v>4882</v>
      </c>
      <c r="F28" s="11" t="s">
        <v>6645</v>
      </c>
      <c r="G28" s="11">
        <v>2</v>
      </c>
      <c r="H28" s="11">
        <v>0</v>
      </c>
      <c r="I28" s="11">
        <v>1.28</v>
      </c>
      <c r="J28" s="11">
        <v>0</v>
      </c>
      <c r="K28" s="11">
        <v>1</v>
      </c>
      <c r="L28" s="11" t="s">
        <v>34</v>
      </c>
      <c r="M28" s="11" t="s">
        <v>6509</v>
      </c>
      <c r="N28" s="11" t="s">
        <v>6748</v>
      </c>
      <c r="O28" s="11" t="s">
        <v>52</v>
      </c>
      <c r="P28" s="11" t="s">
        <v>83</v>
      </c>
      <c r="Q28" s="11" t="s">
        <v>4908</v>
      </c>
      <c r="R28" s="11" t="s">
        <v>6510</v>
      </c>
      <c r="S28" s="11" t="s">
        <v>41</v>
      </c>
      <c r="T28" s="11" t="s">
        <v>2723</v>
      </c>
      <c r="U28" s="11" t="s">
        <v>2724</v>
      </c>
      <c r="V28" s="11" t="s">
        <v>6534</v>
      </c>
      <c r="W28" s="11" t="s">
        <v>6535</v>
      </c>
      <c r="X28" s="11" t="s">
        <v>3107</v>
      </c>
      <c r="Y28" s="11" t="s">
        <v>5260</v>
      </c>
      <c r="Z28" s="11" t="s">
        <v>42</v>
      </c>
      <c r="AA28" s="5"/>
      <c r="AB28" s="6" t="str">
        <f>CONCATENATE(Table69[[#This Row],[Capacitance]],Table69[[#This Row],[Stock]])</f>
        <v>10ÂuF</v>
      </c>
      <c r="AC28" s="5"/>
      <c r="AD28" s="5"/>
      <c r="AE28" s="5"/>
    </row>
    <row r="29" spans="1:31">
      <c r="A29" s="10" t="s">
        <v>6504</v>
      </c>
      <c r="B29" s="10" t="s">
        <v>6525</v>
      </c>
      <c r="C29" s="10" t="s">
        <v>6676</v>
      </c>
      <c r="D29" s="10" t="s">
        <v>6677</v>
      </c>
      <c r="E29" s="10" t="s">
        <v>4882</v>
      </c>
      <c r="F29" s="10" t="s">
        <v>6678</v>
      </c>
      <c r="G29" s="10">
        <v>1963</v>
      </c>
      <c r="H29" s="10">
        <v>0</v>
      </c>
      <c r="I29" s="10">
        <v>1.25</v>
      </c>
      <c r="J29" s="10">
        <v>0</v>
      </c>
      <c r="K29" s="10">
        <v>1</v>
      </c>
      <c r="L29" s="10" t="s">
        <v>34</v>
      </c>
      <c r="M29" s="10" t="s">
        <v>6509</v>
      </c>
      <c r="N29" s="10" t="s">
        <v>6748</v>
      </c>
      <c r="O29" s="10" t="s">
        <v>37</v>
      </c>
      <c r="P29" s="10" t="s">
        <v>769</v>
      </c>
      <c r="Q29" s="10" t="s">
        <v>6679</v>
      </c>
      <c r="R29" s="10" t="s">
        <v>6510</v>
      </c>
      <c r="S29" s="10" t="s">
        <v>41</v>
      </c>
      <c r="T29" s="10" t="s">
        <v>2723</v>
      </c>
      <c r="U29" s="10" t="s">
        <v>2724</v>
      </c>
      <c r="V29" s="10" t="s">
        <v>6534</v>
      </c>
      <c r="W29" s="10" t="s">
        <v>6535</v>
      </c>
      <c r="X29" s="10" t="s">
        <v>3107</v>
      </c>
      <c r="Y29" s="10" t="s">
        <v>5260</v>
      </c>
      <c r="Z29" s="10" t="s">
        <v>42</v>
      </c>
      <c r="AB29" s="4" t="str">
        <f>CONCATENATE(Table69[[#This Row],[Capacitance]],Table69[[#This Row],[Stock]])</f>
        <v>10ÂuF</v>
      </c>
    </row>
    <row r="30" spans="1:31">
      <c r="A30" s="10" t="s">
        <v>6504</v>
      </c>
      <c r="B30" s="10" t="s">
        <v>6525</v>
      </c>
      <c r="C30" s="10" t="s">
        <v>6721</v>
      </c>
      <c r="D30" s="10" t="s">
        <v>6722</v>
      </c>
      <c r="E30" s="10" t="s">
        <v>4882</v>
      </c>
      <c r="F30" s="10" t="s">
        <v>6678</v>
      </c>
      <c r="G30" s="10">
        <v>728</v>
      </c>
      <c r="H30" s="10">
        <v>0</v>
      </c>
      <c r="I30" s="10">
        <v>1.25</v>
      </c>
      <c r="J30" s="10">
        <v>0</v>
      </c>
      <c r="K30" s="10">
        <v>1</v>
      </c>
      <c r="L30" s="10" t="s">
        <v>34</v>
      </c>
      <c r="M30" s="10" t="s">
        <v>6509</v>
      </c>
      <c r="N30" s="10" t="s">
        <v>6748</v>
      </c>
      <c r="O30" s="10" t="s">
        <v>37</v>
      </c>
      <c r="P30" s="10" t="s">
        <v>769</v>
      </c>
      <c r="Q30" s="10" t="s">
        <v>6679</v>
      </c>
      <c r="R30" s="10" t="s">
        <v>6510</v>
      </c>
      <c r="S30" s="10" t="s">
        <v>41</v>
      </c>
      <c r="T30" s="10" t="s">
        <v>2723</v>
      </c>
      <c r="U30" s="10" t="s">
        <v>2724</v>
      </c>
      <c r="V30" s="10" t="s">
        <v>6534</v>
      </c>
      <c r="W30" s="10" t="s">
        <v>6521</v>
      </c>
      <c r="X30" s="10" t="s">
        <v>2727</v>
      </c>
      <c r="Y30" s="10" t="s">
        <v>5260</v>
      </c>
      <c r="Z30" s="10" t="s">
        <v>42</v>
      </c>
      <c r="AB30" s="4" t="str">
        <f>CONCATENATE(Table69[[#This Row],[Capacitance]],Table69[[#This Row],[Stock]])</f>
        <v>10ÂuF</v>
      </c>
    </row>
    <row r="31" spans="1:31">
      <c r="A31" s="10" t="s">
        <v>6504</v>
      </c>
      <c r="B31" s="10" t="s">
        <v>6516</v>
      </c>
      <c r="C31" s="10" t="s">
        <v>6517</v>
      </c>
      <c r="D31" s="10" t="s">
        <v>6518</v>
      </c>
      <c r="E31" s="10" t="s">
        <v>4882</v>
      </c>
      <c r="F31" s="10" t="s">
        <v>6519</v>
      </c>
      <c r="G31" s="10">
        <v>8521</v>
      </c>
      <c r="H31" s="10">
        <v>0</v>
      </c>
      <c r="I31" s="10">
        <v>1.07</v>
      </c>
      <c r="J31" s="10">
        <v>0</v>
      </c>
      <c r="K31" s="10">
        <v>1</v>
      </c>
      <c r="L31" s="10" t="s">
        <v>34</v>
      </c>
      <c r="M31" s="10" t="s">
        <v>6509</v>
      </c>
      <c r="N31" s="10" t="s">
        <v>6748</v>
      </c>
      <c r="O31" s="10" t="s">
        <v>37</v>
      </c>
      <c r="P31" s="10" t="s">
        <v>78</v>
      </c>
      <c r="Q31" s="10" t="s">
        <v>5405</v>
      </c>
      <c r="R31" s="10" t="s">
        <v>6510</v>
      </c>
      <c r="S31" s="10" t="s">
        <v>41</v>
      </c>
      <c r="T31" s="10" t="s">
        <v>2723</v>
      </c>
      <c r="U31" s="10" t="s">
        <v>2724</v>
      </c>
      <c r="V31" s="10" t="s">
        <v>6520</v>
      </c>
      <c r="W31" s="10" t="s">
        <v>6521</v>
      </c>
      <c r="X31" s="10" t="s">
        <v>2727</v>
      </c>
      <c r="Y31" s="10" t="s">
        <v>5135</v>
      </c>
      <c r="Z31" s="10" t="s">
        <v>42</v>
      </c>
      <c r="AB31" s="4" t="str">
        <f>CONCATENATE(Table69[[#This Row],[Capacitance]],Table69[[#This Row],[Stock]])</f>
        <v>10ÂuF</v>
      </c>
    </row>
    <row r="32" spans="1:31">
      <c r="A32" s="10" t="s">
        <v>6504</v>
      </c>
      <c r="B32" s="10" t="s">
        <v>6516</v>
      </c>
      <c r="C32" s="10" t="s">
        <v>6522</v>
      </c>
      <c r="D32" s="10" t="s">
        <v>6523</v>
      </c>
      <c r="E32" s="10" t="s">
        <v>4882</v>
      </c>
      <c r="F32" s="10" t="s">
        <v>6524</v>
      </c>
      <c r="G32" s="10">
        <v>2117</v>
      </c>
      <c r="H32" s="10">
        <v>0</v>
      </c>
      <c r="I32" s="10">
        <v>1.07</v>
      </c>
      <c r="J32" s="10">
        <v>0</v>
      </c>
      <c r="K32" s="10">
        <v>1</v>
      </c>
      <c r="L32" s="10" t="s">
        <v>34</v>
      </c>
      <c r="M32" s="10" t="s">
        <v>6509</v>
      </c>
      <c r="N32" s="10" t="s">
        <v>6748</v>
      </c>
      <c r="O32" s="10" t="s">
        <v>52</v>
      </c>
      <c r="P32" s="10" t="s">
        <v>78</v>
      </c>
      <c r="Q32" s="10" t="s">
        <v>5405</v>
      </c>
      <c r="R32" s="10" t="s">
        <v>6510</v>
      </c>
      <c r="S32" s="10" t="s">
        <v>41</v>
      </c>
      <c r="T32" s="10" t="s">
        <v>2723</v>
      </c>
      <c r="U32" s="10" t="s">
        <v>2724</v>
      </c>
      <c r="V32" s="10" t="s">
        <v>6520</v>
      </c>
      <c r="W32" s="10" t="s">
        <v>6521</v>
      </c>
      <c r="X32" s="10" t="s">
        <v>2727</v>
      </c>
      <c r="Y32" s="10" t="s">
        <v>5135</v>
      </c>
      <c r="Z32" s="10" t="s">
        <v>42</v>
      </c>
      <c r="AB32" s="4" t="str">
        <f>CONCATENATE(Table69[[#This Row],[Capacitance]],Table69[[#This Row],[Stock]])</f>
        <v>10ÂuF</v>
      </c>
    </row>
    <row r="33" spans="1:28">
      <c r="A33" s="10" t="s">
        <v>6504</v>
      </c>
      <c r="B33" s="10" t="s">
        <v>6525</v>
      </c>
      <c r="C33" s="10" t="s">
        <v>6641</v>
      </c>
      <c r="D33" s="10" t="s">
        <v>6642</v>
      </c>
      <c r="E33" s="10" t="s">
        <v>4882</v>
      </c>
      <c r="F33" s="10" t="s">
        <v>6524</v>
      </c>
      <c r="G33" s="10">
        <v>2346</v>
      </c>
      <c r="H33" s="10">
        <v>0</v>
      </c>
      <c r="I33" s="10">
        <v>1.07</v>
      </c>
      <c r="J33" s="10">
        <v>0</v>
      </c>
      <c r="K33" s="10">
        <v>1</v>
      </c>
      <c r="L33" s="10" t="s">
        <v>34</v>
      </c>
      <c r="M33" s="10" t="s">
        <v>6509</v>
      </c>
      <c r="N33" s="10" t="s">
        <v>6748</v>
      </c>
      <c r="O33" s="10" t="s">
        <v>52</v>
      </c>
      <c r="P33" s="10" t="s">
        <v>78</v>
      </c>
      <c r="Q33" s="10" t="s">
        <v>5405</v>
      </c>
      <c r="R33" s="10" t="s">
        <v>6510</v>
      </c>
      <c r="S33" s="10" t="s">
        <v>41</v>
      </c>
      <c r="T33" s="10" t="s">
        <v>2723</v>
      </c>
      <c r="U33" s="10" t="s">
        <v>2724</v>
      </c>
      <c r="V33" s="10" t="s">
        <v>6520</v>
      </c>
      <c r="W33" s="10" t="s">
        <v>6535</v>
      </c>
      <c r="X33" s="10" t="s">
        <v>3107</v>
      </c>
      <c r="Y33" s="10" t="s">
        <v>5135</v>
      </c>
      <c r="Z33" s="10" t="s">
        <v>42</v>
      </c>
      <c r="AB33" s="4" t="str">
        <f>CONCATENATE(Table69[[#This Row],[Capacitance]],Table69[[#This Row],[Stock]])</f>
        <v>10ÂuF</v>
      </c>
    </row>
    <row r="34" spans="1:28">
      <c r="A34" s="10" t="s">
        <v>6504</v>
      </c>
      <c r="B34" s="10" t="s">
        <v>6525</v>
      </c>
      <c r="C34" s="10" t="s">
        <v>6692</v>
      </c>
      <c r="D34" s="10" t="s">
        <v>6693</v>
      </c>
      <c r="E34" s="10" t="s">
        <v>4882</v>
      </c>
      <c r="F34" s="10" t="s">
        <v>6519</v>
      </c>
      <c r="G34" s="10">
        <v>294</v>
      </c>
      <c r="H34" s="10">
        <v>0</v>
      </c>
      <c r="I34" s="10">
        <v>1.06</v>
      </c>
      <c r="J34" s="10">
        <v>0</v>
      </c>
      <c r="K34" s="10">
        <v>1</v>
      </c>
      <c r="L34" s="10" t="s">
        <v>34</v>
      </c>
      <c r="M34" s="10" t="s">
        <v>6509</v>
      </c>
      <c r="N34" s="10" t="s">
        <v>6748</v>
      </c>
      <c r="O34" s="10" t="s">
        <v>37</v>
      </c>
      <c r="P34" s="10" t="s">
        <v>78</v>
      </c>
      <c r="Q34" s="10" t="s">
        <v>5405</v>
      </c>
      <c r="R34" s="10" t="s">
        <v>6510</v>
      </c>
      <c r="S34" s="10" t="s">
        <v>41</v>
      </c>
      <c r="T34" s="10" t="s">
        <v>2723</v>
      </c>
      <c r="U34" s="10" t="s">
        <v>2724</v>
      </c>
      <c r="V34" s="10" t="s">
        <v>6694</v>
      </c>
      <c r="W34" s="10" t="s">
        <v>6535</v>
      </c>
      <c r="X34" s="10" t="s">
        <v>3107</v>
      </c>
      <c r="Y34" s="10" t="s">
        <v>5135</v>
      </c>
      <c r="Z34" s="10" t="s">
        <v>42</v>
      </c>
      <c r="AB34" s="4" t="str">
        <f>CONCATENATE(Table69[[#This Row],[Capacitance]],Table69[[#This Row],[Stock]])</f>
        <v>10ÂuF</v>
      </c>
    </row>
    <row r="35" spans="1:28">
      <c r="A35" s="10" t="s">
        <v>6504</v>
      </c>
      <c r="B35" s="10" t="s">
        <v>6549</v>
      </c>
      <c r="C35" s="10" t="s">
        <v>6730</v>
      </c>
      <c r="D35" s="10" t="s">
        <v>6731</v>
      </c>
      <c r="E35" s="10" t="s">
        <v>4882</v>
      </c>
      <c r="F35" s="10" t="s">
        <v>6524</v>
      </c>
      <c r="G35" s="10">
        <v>0</v>
      </c>
      <c r="H35" s="10">
        <v>0</v>
      </c>
      <c r="I35" s="10">
        <v>1.07</v>
      </c>
      <c r="J35" s="10">
        <v>0</v>
      </c>
      <c r="K35" s="10">
        <v>1</v>
      </c>
      <c r="L35" s="10" t="s">
        <v>34</v>
      </c>
      <c r="M35" s="10" t="s">
        <v>6509</v>
      </c>
      <c r="N35" s="10" t="s">
        <v>6748</v>
      </c>
      <c r="O35" s="10" t="s">
        <v>52</v>
      </c>
      <c r="P35" s="10" t="s">
        <v>78</v>
      </c>
      <c r="Q35" s="10" t="s">
        <v>5405</v>
      </c>
      <c r="R35" s="10" t="s">
        <v>6510</v>
      </c>
      <c r="S35" s="10" t="s">
        <v>41</v>
      </c>
      <c r="T35" s="10" t="s">
        <v>2723</v>
      </c>
      <c r="U35" s="10" t="s">
        <v>2724</v>
      </c>
      <c r="V35" s="10" t="s">
        <v>6520</v>
      </c>
      <c r="W35" s="10" t="s">
        <v>6521</v>
      </c>
      <c r="X35" s="10" t="s">
        <v>3107</v>
      </c>
      <c r="Y35" s="10" t="s">
        <v>5135</v>
      </c>
      <c r="Z35" s="10" t="s">
        <v>42</v>
      </c>
      <c r="AB35" s="4" t="str">
        <f>CONCATENATE(Table69[[#This Row],[Capacitance]],Table69[[#This Row],[Stock]])</f>
        <v>10ÂuF</v>
      </c>
    </row>
    <row r="36" spans="1:28">
      <c r="A36" s="10" t="s">
        <v>6504</v>
      </c>
      <c r="B36" s="10" t="s">
        <v>6543</v>
      </c>
      <c r="C36" s="10" t="s">
        <v>6544</v>
      </c>
      <c r="D36" s="10" t="s">
        <v>6545</v>
      </c>
      <c r="E36" s="10" t="s">
        <v>4882</v>
      </c>
      <c r="F36" s="10" t="s">
        <v>6546</v>
      </c>
      <c r="G36" s="10">
        <v>2362</v>
      </c>
      <c r="H36" s="10">
        <v>0</v>
      </c>
      <c r="I36" s="10">
        <v>2.17</v>
      </c>
      <c r="J36" s="10">
        <v>0</v>
      </c>
      <c r="K36" s="10">
        <v>1</v>
      </c>
      <c r="L36" s="10" t="s">
        <v>34</v>
      </c>
      <c r="M36" s="10" t="s">
        <v>6509</v>
      </c>
      <c r="N36" s="10" t="s">
        <v>6773</v>
      </c>
      <c r="O36" s="10" t="s">
        <v>37</v>
      </c>
      <c r="P36" s="10" t="s">
        <v>64</v>
      </c>
      <c r="Q36" s="10" t="s">
        <v>5153</v>
      </c>
      <c r="R36" s="10" t="s">
        <v>6510</v>
      </c>
      <c r="S36" s="10" t="s">
        <v>41</v>
      </c>
      <c r="T36" s="10" t="s">
        <v>2723</v>
      </c>
      <c r="U36" s="10" t="s">
        <v>2724</v>
      </c>
      <c r="V36" s="10" t="s">
        <v>6547</v>
      </c>
      <c r="W36" s="10" t="s">
        <v>6539</v>
      </c>
      <c r="X36" s="10" t="s">
        <v>2727</v>
      </c>
      <c r="Y36" s="10" t="s">
        <v>6548</v>
      </c>
      <c r="Z36" s="10" t="s">
        <v>42</v>
      </c>
      <c r="AB36" s="4" t="str">
        <f>CONCATENATE(Table69[[#This Row],[Capacitance]],Table69[[#This Row],[Stock]])</f>
        <v>47ÂuF</v>
      </c>
    </row>
    <row r="37" spans="1:28">
      <c r="A37" s="10" t="s">
        <v>6504</v>
      </c>
      <c r="B37" s="10" t="s">
        <v>6549</v>
      </c>
      <c r="C37" s="10" t="s">
        <v>6726</v>
      </c>
      <c r="D37" s="10" t="s">
        <v>6727</v>
      </c>
      <c r="E37" s="10" t="s">
        <v>4882</v>
      </c>
      <c r="F37" s="10" t="s">
        <v>6546</v>
      </c>
      <c r="G37" s="10">
        <v>740</v>
      </c>
      <c r="H37" s="10">
        <v>0</v>
      </c>
      <c r="I37" s="10">
        <v>2.09</v>
      </c>
      <c r="J37" s="10">
        <v>0</v>
      </c>
      <c r="K37" s="10">
        <v>1</v>
      </c>
      <c r="L37" s="10" t="s">
        <v>34</v>
      </c>
      <c r="M37" s="10" t="s">
        <v>6509</v>
      </c>
      <c r="N37" s="10" t="s">
        <v>6773</v>
      </c>
      <c r="O37" s="10" t="s">
        <v>37</v>
      </c>
      <c r="P37" s="10" t="s">
        <v>64</v>
      </c>
      <c r="Q37" s="10" t="s">
        <v>5153</v>
      </c>
      <c r="R37" s="10" t="s">
        <v>6510</v>
      </c>
      <c r="S37" s="10" t="s">
        <v>41</v>
      </c>
      <c r="T37" s="10" t="s">
        <v>2723</v>
      </c>
      <c r="U37" s="10" t="s">
        <v>2724</v>
      </c>
      <c r="V37" s="10" t="s">
        <v>6547</v>
      </c>
      <c r="W37" s="10" t="s">
        <v>6539</v>
      </c>
      <c r="X37" s="10" t="s">
        <v>3107</v>
      </c>
      <c r="Y37" s="10" t="s">
        <v>6548</v>
      </c>
      <c r="Z37" s="10" t="s">
        <v>42</v>
      </c>
      <c r="AA37" t="s">
        <v>1247</v>
      </c>
      <c r="AB37" s="4" t="str">
        <f>CONCATENATE(Table69[[#This Row],[Capacitance]],Table69[[#This Row],[Stock]])</f>
        <v>47ÂuFSTOCK</v>
      </c>
    </row>
    <row r="38" spans="1:28">
      <c r="A38" s="10" t="s">
        <v>6504</v>
      </c>
      <c r="B38" s="10" t="s">
        <v>6525</v>
      </c>
      <c r="C38" s="10" t="s">
        <v>6646</v>
      </c>
      <c r="D38" s="10" t="s">
        <v>6647</v>
      </c>
      <c r="E38" s="10" t="s">
        <v>4882</v>
      </c>
      <c r="F38" s="10" t="s">
        <v>6648</v>
      </c>
      <c r="G38" s="10">
        <v>2000</v>
      </c>
      <c r="H38" s="10">
        <v>0</v>
      </c>
      <c r="I38" s="10">
        <v>1.33</v>
      </c>
      <c r="J38" s="10">
        <v>0</v>
      </c>
      <c r="K38" s="10">
        <v>1</v>
      </c>
      <c r="L38" s="10" t="s">
        <v>34</v>
      </c>
      <c r="M38" s="10" t="s">
        <v>6509</v>
      </c>
      <c r="N38" s="10" t="s">
        <v>6750</v>
      </c>
      <c r="O38" s="10" t="s">
        <v>37</v>
      </c>
      <c r="P38" s="10" t="s">
        <v>38</v>
      </c>
      <c r="Q38" s="10" t="s">
        <v>4930</v>
      </c>
      <c r="R38" s="10" t="s">
        <v>6510</v>
      </c>
      <c r="S38" s="10" t="s">
        <v>41</v>
      </c>
      <c r="T38" s="10" t="s">
        <v>2723</v>
      </c>
      <c r="U38" s="10" t="s">
        <v>2724</v>
      </c>
      <c r="V38" s="10" t="s">
        <v>6534</v>
      </c>
      <c r="W38" s="10" t="s">
        <v>6521</v>
      </c>
      <c r="X38" s="10" t="s">
        <v>2727</v>
      </c>
      <c r="Y38" s="10" t="s">
        <v>5260</v>
      </c>
      <c r="Z38" s="10" t="s">
        <v>42</v>
      </c>
      <c r="AB38" s="4" t="str">
        <f>CONCATENATE(Table69[[#This Row],[Capacitance]],Table69[[#This Row],[Stock]])</f>
        <v>2.2ÂuF</v>
      </c>
    </row>
    <row r="39" spans="1:28">
      <c r="A39" s="10" t="s">
        <v>6504</v>
      </c>
      <c r="B39" s="10" t="s">
        <v>6549</v>
      </c>
      <c r="C39" s="10" t="s">
        <v>6638</v>
      </c>
      <c r="D39" s="10" t="s">
        <v>6639</v>
      </c>
      <c r="E39" s="10" t="s">
        <v>4882</v>
      </c>
      <c r="F39" s="10" t="s">
        <v>6640</v>
      </c>
      <c r="G39" s="10">
        <v>1815</v>
      </c>
      <c r="H39" s="10">
        <v>0</v>
      </c>
      <c r="I39" s="10">
        <v>1.06</v>
      </c>
      <c r="J39" s="10">
        <v>0</v>
      </c>
      <c r="K39" s="10">
        <v>1</v>
      </c>
      <c r="L39" s="10" t="s">
        <v>34</v>
      </c>
      <c r="M39" s="10" t="s">
        <v>6509</v>
      </c>
      <c r="N39" s="10" t="s">
        <v>6750</v>
      </c>
      <c r="O39" s="10" t="s">
        <v>52</v>
      </c>
      <c r="P39" s="10" t="s">
        <v>730</v>
      </c>
      <c r="Q39" s="10" t="s">
        <v>4914</v>
      </c>
      <c r="R39" s="10" t="s">
        <v>6510</v>
      </c>
      <c r="S39" s="10" t="s">
        <v>41</v>
      </c>
      <c r="T39" s="10" t="s">
        <v>2723</v>
      </c>
      <c r="U39" s="10" t="s">
        <v>2724</v>
      </c>
      <c r="V39" s="10" t="s">
        <v>6511</v>
      </c>
      <c r="W39" s="10" t="s">
        <v>6562</v>
      </c>
      <c r="X39" s="10" t="s">
        <v>3107</v>
      </c>
      <c r="Y39" s="10" t="s">
        <v>4996</v>
      </c>
      <c r="Z39" s="10" t="s">
        <v>42</v>
      </c>
      <c r="AB39" s="4" t="str">
        <f>CONCATENATE(Table69[[#This Row],[Capacitance]],Table69[[#This Row],[Stock]])</f>
        <v>2.2ÂuF</v>
      </c>
    </row>
    <row r="40" spans="1:28">
      <c r="A40" s="10" t="s">
        <v>6504</v>
      </c>
      <c r="B40" s="10" t="s">
        <v>6505</v>
      </c>
      <c r="C40" s="10" t="s">
        <v>6674</v>
      </c>
      <c r="D40" s="10" t="s">
        <v>6675</v>
      </c>
      <c r="E40" s="10" t="s">
        <v>4882</v>
      </c>
      <c r="F40" s="10" t="s">
        <v>6640</v>
      </c>
      <c r="G40" s="10">
        <v>1220</v>
      </c>
      <c r="H40" s="10">
        <v>0</v>
      </c>
      <c r="I40" s="10">
        <v>1.06</v>
      </c>
      <c r="J40" s="10">
        <v>0</v>
      </c>
      <c r="K40" s="10">
        <v>1</v>
      </c>
      <c r="L40" s="10" t="s">
        <v>34</v>
      </c>
      <c r="M40" s="10" t="s">
        <v>6509</v>
      </c>
      <c r="N40" s="10" t="s">
        <v>6750</v>
      </c>
      <c r="O40" s="10" t="s">
        <v>52</v>
      </c>
      <c r="P40" s="10" t="s">
        <v>730</v>
      </c>
      <c r="Q40" s="10" t="s">
        <v>4914</v>
      </c>
      <c r="R40" s="10" t="s">
        <v>6510</v>
      </c>
      <c r="S40" s="10" t="s">
        <v>41</v>
      </c>
      <c r="T40" s="10" t="s">
        <v>2723</v>
      </c>
      <c r="U40" s="10" t="s">
        <v>2724</v>
      </c>
      <c r="V40" s="10" t="s">
        <v>6511</v>
      </c>
      <c r="W40" s="10" t="s">
        <v>6562</v>
      </c>
      <c r="X40" s="10" t="s">
        <v>2727</v>
      </c>
      <c r="Y40" s="10" t="s">
        <v>4996</v>
      </c>
      <c r="Z40" s="10" t="s">
        <v>42</v>
      </c>
      <c r="AB40" s="4" t="str">
        <f>CONCATENATE(Table69[[#This Row],[Capacitance]],Table69[[#This Row],[Stock]])</f>
        <v>2.2ÂuF</v>
      </c>
    </row>
    <row r="41" spans="1:28">
      <c r="A41" s="10" t="s">
        <v>6504</v>
      </c>
      <c r="B41" s="10" t="s">
        <v>6505</v>
      </c>
      <c r="C41" s="10" t="s">
        <v>6735</v>
      </c>
      <c r="D41" s="10" t="s">
        <v>6736</v>
      </c>
      <c r="E41" s="10" t="s">
        <v>4882</v>
      </c>
      <c r="F41" s="10" t="s">
        <v>6737</v>
      </c>
      <c r="G41" s="10">
        <v>0</v>
      </c>
      <c r="H41" s="10">
        <v>0</v>
      </c>
      <c r="I41" s="10">
        <v>0.91</v>
      </c>
      <c r="J41" s="10">
        <v>0</v>
      </c>
      <c r="K41" s="10">
        <v>1</v>
      </c>
      <c r="L41" s="10" t="s">
        <v>34</v>
      </c>
      <c r="M41" s="10" t="s">
        <v>6509</v>
      </c>
      <c r="N41" s="10" t="s">
        <v>6750</v>
      </c>
      <c r="O41" s="10" t="s">
        <v>37</v>
      </c>
      <c r="P41" s="10" t="s">
        <v>730</v>
      </c>
      <c r="Q41" s="10" t="s">
        <v>4914</v>
      </c>
      <c r="R41" s="10" t="s">
        <v>6510</v>
      </c>
      <c r="S41" s="10" t="s">
        <v>41</v>
      </c>
      <c r="T41" s="10" t="s">
        <v>2723</v>
      </c>
      <c r="U41" s="10" t="s">
        <v>2724</v>
      </c>
      <c r="V41" s="10" t="s">
        <v>6511</v>
      </c>
      <c r="W41" s="10" t="s">
        <v>6562</v>
      </c>
      <c r="X41" s="10" t="s">
        <v>2727</v>
      </c>
      <c r="Y41" s="10" t="s">
        <v>4996</v>
      </c>
      <c r="Z41" s="10" t="s">
        <v>42</v>
      </c>
      <c r="AB41" s="4" t="str">
        <f>CONCATENATE(Table69[[#This Row],[Capacitance]],Table69[[#This Row],[Stock]])</f>
        <v>2.2ÂuF</v>
      </c>
    </row>
    <row r="42" spans="1:28">
      <c r="A42" s="10" t="s">
        <v>6504</v>
      </c>
      <c r="B42" s="10" t="s">
        <v>6505</v>
      </c>
      <c r="C42" s="10" t="s">
        <v>6553</v>
      </c>
      <c r="D42" s="10" t="s">
        <v>6554</v>
      </c>
      <c r="E42" s="10" t="s">
        <v>4882</v>
      </c>
      <c r="F42" s="10" t="s">
        <v>6555</v>
      </c>
      <c r="G42" s="10">
        <v>2936</v>
      </c>
      <c r="H42" s="10">
        <v>0</v>
      </c>
      <c r="I42" s="10">
        <v>0.83</v>
      </c>
      <c r="J42" s="10">
        <v>0</v>
      </c>
      <c r="K42" s="10">
        <v>1</v>
      </c>
      <c r="L42" s="10" t="s">
        <v>34</v>
      </c>
      <c r="M42" s="10" t="s">
        <v>6509</v>
      </c>
      <c r="N42" s="10" t="s">
        <v>6750</v>
      </c>
      <c r="O42" s="10" t="s">
        <v>37</v>
      </c>
      <c r="P42" s="10" t="s">
        <v>83</v>
      </c>
      <c r="Q42" s="10" t="s">
        <v>4922</v>
      </c>
      <c r="R42" s="10" t="s">
        <v>6510</v>
      </c>
      <c r="S42" s="10" t="s">
        <v>41</v>
      </c>
      <c r="T42" s="10" t="s">
        <v>2723</v>
      </c>
      <c r="U42" s="10" t="s">
        <v>2724</v>
      </c>
      <c r="V42" s="10" t="s">
        <v>6511</v>
      </c>
      <c r="W42" s="10" t="s">
        <v>2810</v>
      </c>
      <c r="X42" s="10" t="s">
        <v>2727</v>
      </c>
      <c r="Y42" s="10" t="s">
        <v>4981</v>
      </c>
      <c r="Z42" s="10" t="s">
        <v>42</v>
      </c>
      <c r="AB42" s="4" t="str">
        <f>CONCATENATE(Table69[[#This Row],[Capacitance]],Table69[[#This Row],[Stock]])</f>
        <v>2.2ÂuF</v>
      </c>
    </row>
    <row r="43" spans="1:28">
      <c r="A43" s="10" t="s">
        <v>6504</v>
      </c>
      <c r="B43" s="10" t="s">
        <v>6627</v>
      </c>
      <c r="C43" s="10" t="s">
        <v>6633</v>
      </c>
      <c r="D43" s="10" t="s">
        <v>6634</v>
      </c>
      <c r="E43" s="10" t="s">
        <v>4882</v>
      </c>
      <c r="F43" s="10" t="s">
        <v>6555</v>
      </c>
      <c r="G43" s="10">
        <v>3000</v>
      </c>
      <c r="H43" s="10">
        <v>0</v>
      </c>
      <c r="I43" s="10">
        <v>1.03</v>
      </c>
      <c r="J43" s="10">
        <v>0</v>
      </c>
      <c r="K43" s="10">
        <v>1</v>
      </c>
      <c r="L43" s="10" t="s">
        <v>34</v>
      </c>
      <c r="M43" s="10" t="s">
        <v>6509</v>
      </c>
      <c r="N43" s="10" t="s">
        <v>6750</v>
      </c>
      <c r="O43" s="10" t="s">
        <v>37</v>
      </c>
      <c r="P43" s="10" t="s">
        <v>83</v>
      </c>
      <c r="Q43" s="10" t="s">
        <v>4922</v>
      </c>
      <c r="R43" s="10" t="s">
        <v>6510</v>
      </c>
      <c r="S43" s="10" t="s">
        <v>41</v>
      </c>
      <c r="T43" s="10" t="s">
        <v>2723</v>
      </c>
      <c r="U43" s="10" t="s">
        <v>2724</v>
      </c>
      <c r="V43" s="10" t="s">
        <v>6511</v>
      </c>
      <c r="W43" s="10" t="s">
        <v>2810</v>
      </c>
      <c r="X43" s="10" t="s">
        <v>2727</v>
      </c>
      <c r="Y43" s="10" t="s">
        <v>4981</v>
      </c>
      <c r="Z43" s="10" t="s">
        <v>42</v>
      </c>
      <c r="AB43" s="4" t="str">
        <f>CONCATENATE(Table69[[#This Row],[Capacitance]],Table69[[#This Row],[Stock]])</f>
        <v>2.2ÂuF</v>
      </c>
    </row>
    <row r="44" spans="1:28">
      <c r="A44" s="10" t="s">
        <v>6504</v>
      </c>
      <c r="B44" s="10" t="s">
        <v>6505</v>
      </c>
      <c r="C44" s="10" t="s">
        <v>6506</v>
      </c>
      <c r="D44" s="10" t="s">
        <v>6507</v>
      </c>
      <c r="E44" s="10" t="s">
        <v>4882</v>
      </c>
      <c r="F44" s="10" t="s">
        <v>6508</v>
      </c>
      <c r="G44" s="10">
        <v>7035</v>
      </c>
      <c r="H44" s="10">
        <v>0</v>
      </c>
      <c r="I44" s="10">
        <v>0.79</v>
      </c>
      <c r="J44" s="10">
        <v>0</v>
      </c>
      <c r="K44" s="10">
        <v>1</v>
      </c>
      <c r="L44" s="10" t="s">
        <v>34</v>
      </c>
      <c r="M44" s="10" t="s">
        <v>6509</v>
      </c>
      <c r="N44" s="10" t="s">
        <v>6750</v>
      </c>
      <c r="O44" s="10" t="s">
        <v>37</v>
      </c>
      <c r="P44" s="10" t="s">
        <v>78</v>
      </c>
      <c r="Q44" s="10" t="s">
        <v>4895</v>
      </c>
      <c r="R44" s="10" t="s">
        <v>6510</v>
      </c>
      <c r="S44" s="10" t="s">
        <v>41</v>
      </c>
      <c r="T44" s="10" t="s">
        <v>2723</v>
      </c>
      <c r="U44" s="10" t="s">
        <v>2724</v>
      </c>
      <c r="V44" s="10" t="s">
        <v>6511</v>
      </c>
      <c r="W44" s="10" t="s">
        <v>6512</v>
      </c>
      <c r="X44" s="10" t="s">
        <v>2727</v>
      </c>
      <c r="Y44" s="10" t="s">
        <v>4981</v>
      </c>
      <c r="Z44" s="10" t="s">
        <v>42</v>
      </c>
      <c r="AB44" s="4" t="str">
        <f>CONCATENATE(Table69[[#This Row],[Capacitance]],Table69[[#This Row],[Stock]])</f>
        <v>2.2ÂuF</v>
      </c>
    </row>
    <row r="45" spans="1:28">
      <c r="A45" s="10" t="s">
        <v>6504</v>
      </c>
      <c r="B45" s="10" t="s">
        <v>6525</v>
      </c>
      <c r="C45" s="10" t="s">
        <v>6600</v>
      </c>
      <c r="D45" s="10" t="s">
        <v>6601</v>
      </c>
      <c r="E45" s="10" t="s">
        <v>4882</v>
      </c>
      <c r="F45" s="10" t="s">
        <v>6602</v>
      </c>
      <c r="G45" s="10">
        <v>1443</v>
      </c>
      <c r="H45" s="10">
        <v>0</v>
      </c>
      <c r="I45" s="10">
        <v>3.1</v>
      </c>
      <c r="J45" s="10">
        <v>0</v>
      </c>
      <c r="K45" s="10">
        <v>1</v>
      </c>
      <c r="L45" s="10" t="s">
        <v>34</v>
      </c>
      <c r="M45" s="10" t="s">
        <v>6509</v>
      </c>
      <c r="N45" s="10" t="s">
        <v>6751</v>
      </c>
      <c r="O45" s="10" t="s">
        <v>37</v>
      </c>
      <c r="P45" s="10" t="s">
        <v>730</v>
      </c>
      <c r="Q45" s="10" t="s">
        <v>5641</v>
      </c>
      <c r="R45" s="10" t="s">
        <v>6510</v>
      </c>
      <c r="S45" s="10" t="s">
        <v>41</v>
      </c>
      <c r="T45" s="10" t="s">
        <v>2723</v>
      </c>
      <c r="U45" s="10" t="s">
        <v>2724</v>
      </c>
      <c r="V45" s="10" t="s">
        <v>6603</v>
      </c>
      <c r="W45" s="10" t="s">
        <v>6604</v>
      </c>
      <c r="X45" s="10" t="s">
        <v>3107</v>
      </c>
      <c r="Y45" s="10" t="s">
        <v>6605</v>
      </c>
      <c r="Z45" s="10" t="s">
        <v>42</v>
      </c>
      <c r="AB45" s="4" t="str">
        <f>CONCATENATE(Table69[[#This Row],[Capacitance]],Table69[[#This Row],[Stock]])</f>
        <v>22ÂuF</v>
      </c>
    </row>
    <row r="46" spans="1:28">
      <c r="A46" s="10" t="s">
        <v>6504</v>
      </c>
      <c r="B46" s="10" t="s">
        <v>6525</v>
      </c>
      <c r="C46" s="10" t="s">
        <v>6682</v>
      </c>
      <c r="D46" s="10" t="s">
        <v>6683</v>
      </c>
      <c r="E46" s="10" t="s">
        <v>4882</v>
      </c>
      <c r="F46" s="10" t="s">
        <v>6602</v>
      </c>
      <c r="G46" s="10">
        <v>707</v>
      </c>
      <c r="H46" s="10">
        <v>0</v>
      </c>
      <c r="I46" s="10">
        <v>3.1</v>
      </c>
      <c r="J46" s="10">
        <v>0</v>
      </c>
      <c r="K46" s="10">
        <v>1</v>
      </c>
      <c r="L46" s="10" t="s">
        <v>34</v>
      </c>
      <c r="M46" s="10" t="s">
        <v>6509</v>
      </c>
      <c r="N46" s="10" t="s">
        <v>6751</v>
      </c>
      <c r="O46" s="10" t="s">
        <v>37</v>
      </c>
      <c r="P46" s="10" t="s">
        <v>730</v>
      </c>
      <c r="Q46" s="10" t="s">
        <v>5641</v>
      </c>
      <c r="R46" s="10" t="s">
        <v>6510</v>
      </c>
      <c r="S46" s="10" t="s">
        <v>41</v>
      </c>
      <c r="T46" s="10" t="s">
        <v>2723</v>
      </c>
      <c r="U46" s="10" t="s">
        <v>2724</v>
      </c>
      <c r="V46" s="10" t="s">
        <v>6603</v>
      </c>
      <c r="W46" s="10" t="s">
        <v>6604</v>
      </c>
      <c r="X46" s="10" t="s">
        <v>2727</v>
      </c>
      <c r="Y46" s="10" t="s">
        <v>6605</v>
      </c>
      <c r="Z46" s="10" t="s">
        <v>42</v>
      </c>
      <c r="AB46" s="4" t="str">
        <f>CONCATENATE(Table69[[#This Row],[Capacitance]],Table69[[#This Row],[Stock]])</f>
        <v>22ÂuF</v>
      </c>
    </row>
    <row r="47" spans="1:28">
      <c r="A47" s="10" t="s">
        <v>6504</v>
      </c>
      <c r="B47" s="10" t="s">
        <v>6505</v>
      </c>
      <c r="C47" s="10" t="s">
        <v>6688</v>
      </c>
      <c r="D47" s="10" t="s">
        <v>6689</v>
      </c>
      <c r="E47" s="10" t="s">
        <v>4882</v>
      </c>
      <c r="F47" s="10" t="s">
        <v>6690</v>
      </c>
      <c r="G47" s="10">
        <v>944</v>
      </c>
      <c r="H47" s="10">
        <v>0</v>
      </c>
      <c r="I47" s="10">
        <v>2.58</v>
      </c>
      <c r="J47" s="10">
        <v>0</v>
      </c>
      <c r="K47" s="10">
        <v>1</v>
      </c>
      <c r="L47" s="10" t="s">
        <v>34</v>
      </c>
      <c r="M47" s="10" t="s">
        <v>6509</v>
      </c>
      <c r="N47" s="10" t="s">
        <v>6751</v>
      </c>
      <c r="O47" s="10" t="s">
        <v>37</v>
      </c>
      <c r="P47" s="10" t="s">
        <v>83</v>
      </c>
      <c r="Q47" s="10" t="s">
        <v>4943</v>
      </c>
      <c r="R47" s="10" t="s">
        <v>6510</v>
      </c>
      <c r="S47" s="10" t="s">
        <v>41</v>
      </c>
      <c r="T47" s="10" t="s">
        <v>2723</v>
      </c>
      <c r="U47" s="10" t="s">
        <v>2724</v>
      </c>
      <c r="V47" s="10" t="s">
        <v>6691</v>
      </c>
      <c r="W47" s="10" t="s">
        <v>6535</v>
      </c>
      <c r="X47" s="10" t="s">
        <v>2727</v>
      </c>
      <c r="Y47" s="10" t="s">
        <v>4909</v>
      </c>
      <c r="Z47" s="10" t="s">
        <v>42</v>
      </c>
      <c r="AB47" s="4" t="str">
        <f>CONCATENATE(Table69[[#This Row],[Capacitance]],Table69[[#This Row],[Stock]])</f>
        <v>22ÂuF</v>
      </c>
    </row>
    <row r="48" spans="1:28">
      <c r="A48" s="10" t="s">
        <v>6504</v>
      </c>
      <c r="B48" s="10" t="s">
        <v>6505</v>
      </c>
      <c r="C48" s="10" t="s">
        <v>6708</v>
      </c>
      <c r="D48" s="10" t="s">
        <v>6709</v>
      </c>
      <c r="E48" s="10" t="s">
        <v>4882</v>
      </c>
      <c r="F48" s="10" t="s">
        <v>6710</v>
      </c>
      <c r="G48" s="10">
        <v>990</v>
      </c>
      <c r="H48" s="10">
        <v>0</v>
      </c>
      <c r="I48" s="10">
        <v>2.0699999999999998</v>
      </c>
      <c r="J48" s="10">
        <v>0</v>
      </c>
      <c r="K48" s="10">
        <v>1</v>
      </c>
      <c r="L48" s="10" t="s">
        <v>34</v>
      </c>
      <c r="M48" s="10" t="s">
        <v>6509</v>
      </c>
      <c r="N48" s="10" t="s">
        <v>6751</v>
      </c>
      <c r="O48" s="10" t="s">
        <v>37</v>
      </c>
      <c r="P48" s="10" t="s">
        <v>769</v>
      </c>
      <c r="Q48" s="10" t="s">
        <v>4905</v>
      </c>
      <c r="R48" s="10" t="s">
        <v>6510</v>
      </c>
      <c r="S48" s="10" t="s">
        <v>41</v>
      </c>
      <c r="T48" s="10" t="s">
        <v>2723</v>
      </c>
      <c r="U48" s="10" t="s">
        <v>2724</v>
      </c>
      <c r="V48" s="10" t="s">
        <v>6691</v>
      </c>
      <c r="W48" s="10" t="s">
        <v>6535</v>
      </c>
      <c r="X48" s="10" t="s">
        <v>2727</v>
      </c>
      <c r="Y48" s="10" t="s">
        <v>4909</v>
      </c>
      <c r="Z48" s="10" t="s">
        <v>42</v>
      </c>
      <c r="AB48" s="4" t="str">
        <f>CONCATENATE(Table69[[#This Row],[Capacitance]],Table69[[#This Row],[Stock]])</f>
        <v>22ÂuF</v>
      </c>
    </row>
    <row r="49" spans="1:28">
      <c r="A49" s="10" t="s">
        <v>6504</v>
      </c>
      <c r="B49" s="10" t="s">
        <v>6505</v>
      </c>
      <c r="C49" s="10" t="s">
        <v>6536</v>
      </c>
      <c r="D49" s="10" t="s">
        <v>6537</v>
      </c>
      <c r="E49" s="10" t="s">
        <v>4882</v>
      </c>
      <c r="F49" s="10" t="s">
        <v>6538</v>
      </c>
      <c r="G49" s="10">
        <v>2274</v>
      </c>
      <c r="H49" s="10">
        <v>0</v>
      </c>
      <c r="I49" s="10">
        <v>1.28</v>
      </c>
      <c r="J49" s="10">
        <v>0</v>
      </c>
      <c r="K49" s="10">
        <v>1</v>
      </c>
      <c r="L49" s="10" t="s">
        <v>34</v>
      </c>
      <c r="M49" s="10" t="s">
        <v>6509</v>
      </c>
      <c r="N49" s="10" t="s">
        <v>6751</v>
      </c>
      <c r="O49" s="10" t="s">
        <v>52</v>
      </c>
      <c r="P49" s="10" t="s">
        <v>78</v>
      </c>
      <c r="Q49" s="10" t="s">
        <v>5120</v>
      </c>
      <c r="R49" s="10" t="s">
        <v>6510</v>
      </c>
      <c r="S49" s="10" t="s">
        <v>41</v>
      </c>
      <c r="T49" s="10" t="s">
        <v>2723</v>
      </c>
      <c r="U49" s="10" t="s">
        <v>2724</v>
      </c>
      <c r="V49" s="10" t="s">
        <v>6529</v>
      </c>
      <c r="W49" s="10" t="s">
        <v>6539</v>
      </c>
      <c r="X49" s="10" t="s">
        <v>2727</v>
      </c>
      <c r="Y49" s="10" t="s">
        <v>6213</v>
      </c>
      <c r="Z49" s="10" t="s">
        <v>42</v>
      </c>
      <c r="AB49" s="4" t="str">
        <f>CONCATENATE(Table69[[#This Row],[Capacitance]],Table69[[#This Row],[Stock]])</f>
        <v>22ÂuF</v>
      </c>
    </row>
    <row r="50" spans="1:28">
      <c r="A50" s="10" t="s">
        <v>6504</v>
      </c>
      <c r="B50" s="10" t="s">
        <v>6549</v>
      </c>
      <c r="C50" s="10" t="s">
        <v>6701</v>
      </c>
      <c r="D50" s="10" t="s">
        <v>6702</v>
      </c>
      <c r="E50" s="10" t="s">
        <v>4882</v>
      </c>
      <c r="F50" s="10" t="s">
        <v>6703</v>
      </c>
      <c r="G50" s="10">
        <v>330</v>
      </c>
      <c r="H50" s="10">
        <v>0</v>
      </c>
      <c r="I50" s="10">
        <v>0.86</v>
      </c>
      <c r="J50" s="10">
        <v>0</v>
      </c>
      <c r="K50" s="10">
        <v>1</v>
      </c>
      <c r="L50" s="10" t="s">
        <v>34</v>
      </c>
      <c r="M50" s="10" t="s">
        <v>6509</v>
      </c>
      <c r="N50" s="10" t="s">
        <v>6751</v>
      </c>
      <c r="O50" s="10" t="s">
        <v>37</v>
      </c>
      <c r="P50" s="10" t="s">
        <v>78</v>
      </c>
      <c r="Q50" s="10" t="s">
        <v>5120</v>
      </c>
      <c r="R50" s="10" t="s">
        <v>6510</v>
      </c>
      <c r="S50" s="10" t="s">
        <v>41</v>
      </c>
      <c r="T50" s="10" t="s">
        <v>2723</v>
      </c>
      <c r="U50" s="10" t="s">
        <v>2724</v>
      </c>
      <c r="V50" s="10" t="s">
        <v>6529</v>
      </c>
      <c r="W50" s="10" t="s">
        <v>6539</v>
      </c>
      <c r="X50" s="10" t="s">
        <v>3107</v>
      </c>
      <c r="Y50" s="10" t="s">
        <v>6213</v>
      </c>
      <c r="Z50" s="10" t="s">
        <v>42</v>
      </c>
      <c r="AB50" s="4" t="str">
        <f>CONCATENATE(Table69[[#This Row],[Capacitance]],Table69[[#This Row],[Stock]])</f>
        <v>22ÂuF</v>
      </c>
    </row>
    <row r="51" spans="1:28">
      <c r="A51" s="10" t="s">
        <v>6504</v>
      </c>
      <c r="B51" s="10" t="s">
        <v>6525</v>
      </c>
      <c r="C51" s="10" t="s">
        <v>6706</v>
      </c>
      <c r="D51" s="10" t="s">
        <v>6707</v>
      </c>
      <c r="E51" s="10" t="s">
        <v>4882</v>
      </c>
      <c r="F51" s="10" t="s">
        <v>6703</v>
      </c>
      <c r="G51" s="10">
        <v>337</v>
      </c>
      <c r="H51" s="10">
        <v>0</v>
      </c>
      <c r="I51" s="10">
        <v>1.27</v>
      </c>
      <c r="J51" s="10">
        <v>0</v>
      </c>
      <c r="K51" s="10">
        <v>1</v>
      </c>
      <c r="L51" s="10" t="s">
        <v>34</v>
      </c>
      <c r="M51" s="10" t="s">
        <v>6509</v>
      </c>
      <c r="N51" s="10" t="s">
        <v>6751</v>
      </c>
      <c r="O51" s="10" t="s">
        <v>37</v>
      </c>
      <c r="P51" s="10" t="s">
        <v>78</v>
      </c>
      <c r="Q51" s="10" t="s">
        <v>5120</v>
      </c>
      <c r="R51" s="10" t="s">
        <v>6510</v>
      </c>
      <c r="S51" s="10" t="s">
        <v>41</v>
      </c>
      <c r="T51" s="10" t="s">
        <v>2723</v>
      </c>
      <c r="U51" s="10" t="s">
        <v>2724</v>
      </c>
      <c r="V51" s="10" t="s">
        <v>6529</v>
      </c>
      <c r="W51" s="10" t="s">
        <v>6530</v>
      </c>
      <c r="X51" s="10" t="s">
        <v>3107</v>
      </c>
      <c r="Y51" s="10" t="s">
        <v>6213</v>
      </c>
      <c r="Z51" s="10" t="s">
        <v>42</v>
      </c>
      <c r="AB51" s="4" t="str">
        <f>CONCATENATE(Table69[[#This Row],[Capacitance]],Table69[[#This Row],[Stock]])</f>
        <v>22ÂuF</v>
      </c>
    </row>
    <row r="52" spans="1:28">
      <c r="A52" s="10" t="s">
        <v>6504</v>
      </c>
      <c r="B52" s="10" t="s">
        <v>6505</v>
      </c>
      <c r="C52" s="10" t="s">
        <v>6566</v>
      </c>
      <c r="D52" s="10" t="s">
        <v>6567</v>
      </c>
      <c r="E52" s="10" t="s">
        <v>4882</v>
      </c>
      <c r="F52" s="10" t="s">
        <v>6568</v>
      </c>
      <c r="G52" s="10">
        <v>3000</v>
      </c>
      <c r="H52" s="10">
        <v>0</v>
      </c>
      <c r="I52" s="10">
        <v>1.0900000000000001</v>
      </c>
      <c r="J52" s="10">
        <v>0</v>
      </c>
      <c r="K52" s="10">
        <v>1</v>
      </c>
      <c r="L52" s="10" t="s">
        <v>34</v>
      </c>
      <c r="M52" s="10" t="s">
        <v>6509</v>
      </c>
      <c r="N52" s="10" t="s">
        <v>6772</v>
      </c>
      <c r="O52" s="10" t="s">
        <v>37</v>
      </c>
      <c r="P52" s="10" t="s">
        <v>730</v>
      </c>
      <c r="Q52" s="10" t="s">
        <v>5015</v>
      </c>
      <c r="R52" s="10" t="s">
        <v>6510</v>
      </c>
      <c r="S52" s="10" t="s">
        <v>41</v>
      </c>
      <c r="T52" s="10" t="s">
        <v>2723</v>
      </c>
      <c r="U52" s="10" t="s">
        <v>2724</v>
      </c>
      <c r="V52" s="10" t="s">
        <v>6520</v>
      </c>
      <c r="W52" s="10" t="s">
        <v>6512</v>
      </c>
      <c r="X52" s="10" t="s">
        <v>2727</v>
      </c>
      <c r="Y52" s="10" t="s">
        <v>5084</v>
      </c>
      <c r="Z52" s="10" t="s">
        <v>42</v>
      </c>
      <c r="AB52" s="4" t="str">
        <f>CONCATENATE(Table69[[#This Row],[Capacitance]],Table69[[#This Row],[Stock]])</f>
        <v>3.3ÂuF</v>
      </c>
    </row>
    <row r="53" spans="1:28">
      <c r="A53" s="10" t="s">
        <v>6504</v>
      </c>
      <c r="B53" s="10" t="s">
        <v>6549</v>
      </c>
      <c r="C53" s="10" t="s">
        <v>6630</v>
      </c>
      <c r="D53" s="10" t="s">
        <v>6631</v>
      </c>
      <c r="E53" s="10" t="s">
        <v>4882</v>
      </c>
      <c r="F53" s="10" t="s">
        <v>6632</v>
      </c>
      <c r="G53" s="10">
        <v>2430</v>
      </c>
      <c r="H53" s="10">
        <v>0</v>
      </c>
      <c r="I53" s="10">
        <v>1.02</v>
      </c>
      <c r="J53" s="10">
        <v>0</v>
      </c>
      <c r="K53" s="10">
        <v>1</v>
      </c>
      <c r="L53" s="10" t="s">
        <v>34</v>
      </c>
      <c r="M53" s="10" t="s">
        <v>6509</v>
      </c>
      <c r="N53" s="10" t="s">
        <v>6772</v>
      </c>
      <c r="O53" s="10" t="s">
        <v>52</v>
      </c>
      <c r="P53" s="10" t="s">
        <v>83</v>
      </c>
      <c r="Q53" s="10" t="s">
        <v>4914</v>
      </c>
      <c r="R53" s="10" t="s">
        <v>6510</v>
      </c>
      <c r="S53" s="10" t="s">
        <v>41</v>
      </c>
      <c r="T53" s="10" t="s">
        <v>2723</v>
      </c>
      <c r="U53" s="10" t="s">
        <v>2724</v>
      </c>
      <c r="V53" s="10" t="s">
        <v>6511</v>
      </c>
      <c r="W53" s="10" t="s">
        <v>6562</v>
      </c>
      <c r="X53" s="10" t="s">
        <v>3107</v>
      </c>
      <c r="Y53" s="10" t="s">
        <v>4996</v>
      </c>
      <c r="Z53" s="10" t="s">
        <v>42</v>
      </c>
      <c r="AB53" s="4" t="str">
        <f>CONCATENATE(Table69[[#This Row],[Capacitance]],Table69[[#This Row],[Stock]])</f>
        <v>3.3ÂuF</v>
      </c>
    </row>
    <row r="54" spans="1:28">
      <c r="A54" s="10" t="s">
        <v>6504</v>
      </c>
      <c r="B54" s="10" t="s">
        <v>6505</v>
      </c>
      <c r="C54" s="10" t="s">
        <v>6635</v>
      </c>
      <c r="D54" s="10" t="s">
        <v>6636</v>
      </c>
      <c r="E54" s="10" t="s">
        <v>4882</v>
      </c>
      <c r="F54" s="10" t="s">
        <v>6637</v>
      </c>
      <c r="G54" s="10">
        <v>2450</v>
      </c>
      <c r="H54" s="10">
        <v>0</v>
      </c>
      <c r="I54" s="10">
        <v>1.03</v>
      </c>
      <c r="J54" s="10">
        <v>0</v>
      </c>
      <c r="K54" s="10">
        <v>1</v>
      </c>
      <c r="L54" s="10" t="s">
        <v>34</v>
      </c>
      <c r="M54" s="10" t="s">
        <v>6509</v>
      </c>
      <c r="N54" s="10" t="s">
        <v>6772</v>
      </c>
      <c r="O54" s="10" t="s">
        <v>37</v>
      </c>
      <c r="P54" s="10" t="s">
        <v>83</v>
      </c>
      <c r="Q54" s="10" t="s">
        <v>4914</v>
      </c>
      <c r="R54" s="10" t="s">
        <v>6510</v>
      </c>
      <c r="S54" s="10" t="s">
        <v>41</v>
      </c>
      <c r="T54" s="10" t="s">
        <v>2723</v>
      </c>
      <c r="U54" s="10" t="s">
        <v>2724</v>
      </c>
      <c r="V54" s="10" t="s">
        <v>6511</v>
      </c>
      <c r="W54" s="10" t="s">
        <v>6562</v>
      </c>
      <c r="X54" s="10" t="s">
        <v>2727</v>
      </c>
      <c r="Y54" s="10" t="s">
        <v>4996</v>
      </c>
      <c r="Z54" s="10" t="s">
        <v>42</v>
      </c>
      <c r="AB54" s="4" t="str">
        <f>CONCATENATE(Table69[[#This Row],[Capacitance]],Table69[[#This Row],[Stock]])</f>
        <v>3.3ÂuF</v>
      </c>
    </row>
    <row r="55" spans="1:28">
      <c r="A55" s="10" t="s">
        <v>6504</v>
      </c>
      <c r="B55" s="10" t="s">
        <v>6525</v>
      </c>
      <c r="C55" s="10" t="s">
        <v>6695</v>
      </c>
      <c r="D55" s="10" t="s">
        <v>6696</v>
      </c>
      <c r="E55" s="10" t="s">
        <v>4882</v>
      </c>
      <c r="F55" s="10" t="s">
        <v>6697</v>
      </c>
      <c r="G55" s="10">
        <v>843</v>
      </c>
      <c r="H55" s="10">
        <v>0</v>
      </c>
      <c r="I55" s="10">
        <v>3.29</v>
      </c>
      <c r="J55" s="10">
        <v>0</v>
      </c>
      <c r="K55" s="10">
        <v>1</v>
      </c>
      <c r="L55" s="10" t="s">
        <v>34</v>
      </c>
      <c r="M55" s="10" t="s">
        <v>6509</v>
      </c>
      <c r="N55" s="10" t="s">
        <v>6777</v>
      </c>
      <c r="O55" s="10" t="s">
        <v>37</v>
      </c>
      <c r="P55" s="10" t="s">
        <v>83</v>
      </c>
      <c r="Q55" s="10" t="s">
        <v>5103</v>
      </c>
      <c r="R55" s="10" t="s">
        <v>6510</v>
      </c>
      <c r="S55" s="10" t="s">
        <v>41</v>
      </c>
      <c r="T55" s="10" t="s">
        <v>2723</v>
      </c>
      <c r="U55" s="10" t="s">
        <v>2724</v>
      </c>
      <c r="V55" s="10" t="s">
        <v>6698</v>
      </c>
      <c r="W55" s="10" t="s">
        <v>6699</v>
      </c>
      <c r="X55" s="10" t="s">
        <v>3107</v>
      </c>
      <c r="Y55" s="10" t="s">
        <v>6700</v>
      </c>
      <c r="Z55" s="10" t="s">
        <v>42</v>
      </c>
      <c r="AB55" s="4" t="str">
        <f>CONCATENATE(Table69[[#This Row],[Capacitance]],Table69[[#This Row],[Stock]])</f>
        <v>33ÂuF</v>
      </c>
    </row>
    <row r="56" spans="1:28">
      <c r="A56" s="10" t="s">
        <v>6504</v>
      </c>
      <c r="B56" s="10" t="s">
        <v>6525</v>
      </c>
      <c r="C56" s="10" t="s">
        <v>6714</v>
      </c>
      <c r="D56" s="10" t="s">
        <v>6715</v>
      </c>
      <c r="E56" s="10" t="s">
        <v>4882</v>
      </c>
      <c r="F56" s="10" t="s">
        <v>6716</v>
      </c>
      <c r="G56" s="10">
        <v>726</v>
      </c>
      <c r="H56" s="10">
        <v>0</v>
      </c>
      <c r="I56" s="10">
        <v>3.28</v>
      </c>
      <c r="J56" s="10">
        <v>0</v>
      </c>
      <c r="K56" s="10">
        <v>1</v>
      </c>
      <c r="L56" s="10" t="s">
        <v>34</v>
      </c>
      <c r="M56" s="10" t="s">
        <v>6509</v>
      </c>
      <c r="N56" s="10" t="s">
        <v>6773</v>
      </c>
      <c r="O56" s="10" t="s">
        <v>37</v>
      </c>
      <c r="P56" s="10" t="s">
        <v>769</v>
      </c>
      <c r="Q56" s="10" t="s">
        <v>5103</v>
      </c>
      <c r="R56" s="10" t="s">
        <v>6510</v>
      </c>
      <c r="S56" s="10" t="s">
        <v>41</v>
      </c>
      <c r="T56" s="10" t="s">
        <v>2723</v>
      </c>
      <c r="U56" s="10" t="s">
        <v>2724</v>
      </c>
      <c r="V56" s="10" t="s">
        <v>6603</v>
      </c>
      <c r="W56" s="10" t="s">
        <v>6604</v>
      </c>
      <c r="X56" s="10" t="s">
        <v>3107</v>
      </c>
      <c r="Y56" s="10" t="s">
        <v>6605</v>
      </c>
      <c r="Z56" s="10" t="s">
        <v>42</v>
      </c>
      <c r="AB56" s="4" t="str">
        <f>CONCATENATE(Table69[[#This Row],[Capacitance]],Table69[[#This Row],[Stock]])</f>
        <v>47ÂuF</v>
      </c>
    </row>
    <row r="57" spans="1:28">
      <c r="A57" s="10" t="s">
        <v>6504</v>
      </c>
      <c r="B57" s="10" t="s">
        <v>6525</v>
      </c>
      <c r="C57" s="10" t="s">
        <v>6609</v>
      </c>
      <c r="D57" s="10" t="s">
        <v>6610</v>
      </c>
      <c r="E57" s="10" t="s">
        <v>4882</v>
      </c>
      <c r="F57" s="10" t="s">
        <v>6611</v>
      </c>
      <c r="G57" s="10">
        <v>417</v>
      </c>
      <c r="H57" s="10">
        <v>0</v>
      </c>
      <c r="I57" s="10">
        <v>6.51</v>
      </c>
      <c r="J57" s="10">
        <v>0</v>
      </c>
      <c r="K57" s="10">
        <v>1</v>
      </c>
      <c r="L57" s="10" t="s">
        <v>34</v>
      </c>
      <c r="M57" s="10" t="s">
        <v>6509</v>
      </c>
      <c r="N57" s="10" t="s">
        <v>6771</v>
      </c>
      <c r="O57" s="10" t="s">
        <v>37</v>
      </c>
      <c r="P57" s="10" t="s">
        <v>769</v>
      </c>
      <c r="Q57" s="10" t="s">
        <v>5174</v>
      </c>
      <c r="R57" s="10" t="s">
        <v>6510</v>
      </c>
      <c r="S57" s="10" t="s">
        <v>41</v>
      </c>
      <c r="T57" s="10" t="s">
        <v>2723</v>
      </c>
      <c r="U57" s="10" t="s">
        <v>2724</v>
      </c>
      <c r="V57" s="10" t="s">
        <v>6612</v>
      </c>
      <c r="W57" s="10" t="s">
        <v>6590</v>
      </c>
      <c r="X57" s="10" t="s">
        <v>3107</v>
      </c>
      <c r="Y57" s="10" t="s">
        <v>6591</v>
      </c>
      <c r="Z57" s="10" t="s">
        <v>42</v>
      </c>
      <c r="AA57" t="s">
        <v>1247</v>
      </c>
      <c r="AB57" s="4" t="str">
        <f>CONCATENATE(Table69[[#This Row],[Capacitance]],Table69[[#This Row],[Stock]])</f>
        <v>100ÂuFSTOCK</v>
      </c>
    </row>
    <row r="58" spans="1:28">
      <c r="A58" s="10" t="s">
        <v>6504</v>
      </c>
      <c r="B58" s="10" t="s">
        <v>6525</v>
      </c>
      <c r="C58" s="10" t="s">
        <v>6613</v>
      </c>
      <c r="D58" s="10" t="s">
        <v>6614</v>
      </c>
      <c r="E58" s="10" t="s">
        <v>4882</v>
      </c>
      <c r="F58" s="10" t="s">
        <v>6615</v>
      </c>
      <c r="G58" s="10">
        <v>726</v>
      </c>
      <c r="H58" s="10">
        <v>0</v>
      </c>
      <c r="I58" s="10">
        <v>7.62</v>
      </c>
      <c r="J58" s="10">
        <v>0</v>
      </c>
      <c r="K58" s="10">
        <v>1</v>
      </c>
      <c r="L58" s="10" t="s">
        <v>34</v>
      </c>
      <c r="M58" s="10" t="s">
        <v>6509</v>
      </c>
      <c r="N58" s="10" t="s">
        <v>6771</v>
      </c>
      <c r="O58" s="10" t="s">
        <v>52</v>
      </c>
      <c r="P58" s="10" t="s">
        <v>769</v>
      </c>
      <c r="Q58" s="10" t="s">
        <v>5174</v>
      </c>
      <c r="R58" s="10" t="s">
        <v>6510</v>
      </c>
      <c r="S58" s="10" t="s">
        <v>41</v>
      </c>
      <c r="T58" s="10" t="s">
        <v>2723</v>
      </c>
      <c r="U58" s="10" t="s">
        <v>2724</v>
      </c>
      <c r="V58" s="10" t="s">
        <v>6584</v>
      </c>
      <c r="W58" s="10" t="s">
        <v>6590</v>
      </c>
      <c r="X58" s="10" t="s">
        <v>3107</v>
      </c>
      <c r="Y58" s="10" t="s">
        <v>6591</v>
      </c>
      <c r="Z58" s="10" t="s">
        <v>42</v>
      </c>
      <c r="AB58" s="4" t="str">
        <f>CONCATENATE(Table69[[#This Row],[Capacitance]],Table69[[#This Row],[Stock]])</f>
        <v>100ÂuF</v>
      </c>
    </row>
    <row r="59" spans="1:28">
      <c r="A59" s="10" t="s">
        <v>6504</v>
      </c>
      <c r="B59" s="10" t="s">
        <v>6525</v>
      </c>
      <c r="C59" s="10" t="s">
        <v>6597</v>
      </c>
      <c r="D59" s="10" t="s">
        <v>6598</v>
      </c>
      <c r="E59" s="10" t="s">
        <v>4882</v>
      </c>
      <c r="F59" s="10" t="s">
        <v>6599</v>
      </c>
      <c r="G59" s="10">
        <v>1900</v>
      </c>
      <c r="H59" s="10">
        <v>0</v>
      </c>
      <c r="I59" s="10">
        <v>1.05</v>
      </c>
      <c r="J59" s="10">
        <v>0</v>
      </c>
      <c r="K59" s="10">
        <v>1</v>
      </c>
      <c r="L59" s="10" t="s">
        <v>34</v>
      </c>
      <c r="M59" s="10" t="s">
        <v>6509</v>
      </c>
      <c r="N59" s="10" t="s">
        <v>6752</v>
      </c>
      <c r="O59" s="10" t="s">
        <v>37</v>
      </c>
      <c r="P59" s="10" t="s">
        <v>730</v>
      </c>
      <c r="Q59" s="10" t="s">
        <v>4977</v>
      </c>
      <c r="R59" s="10" t="s">
        <v>6510</v>
      </c>
      <c r="S59" s="10" t="s">
        <v>41</v>
      </c>
      <c r="T59" s="10" t="s">
        <v>2723</v>
      </c>
      <c r="U59" s="10" t="s">
        <v>2724</v>
      </c>
      <c r="V59" s="10" t="s">
        <v>6534</v>
      </c>
      <c r="W59" s="10" t="s">
        <v>6535</v>
      </c>
      <c r="X59" s="10" t="s">
        <v>3107</v>
      </c>
      <c r="Y59" s="10" t="s">
        <v>5260</v>
      </c>
      <c r="Z59" s="10" t="s">
        <v>42</v>
      </c>
      <c r="AB59" s="4" t="str">
        <f>CONCATENATE(Table69[[#This Row],[Capacitance]],Table69[[#This Row],[Stock]])</f>
        <v>4.7ÂuF</v>
      </c>
    </row>
    <row r="60" spans="1:28">
      <c r="A60" s="10" t="s">
        <v>6504</v>
      </c>
      <c r="B60" s="10" t="s">
        <v>6525</v>
      </c>
      <c r="C60" s="10" t="s">
        <v>6719</v>
      </c>
      <c r="D60" s="10" t="s">
        <v>6720</v>
      </c>
      <c r="E60" s="10" t="s">
        <v>4882</v>
      </c>
      <c r="F60" s="10" t="s">
        <v>6599</v>
      </c>
      <c r="G60" s="10">
        <v>486</v>
      </c>
      <c r="H60" s="10">
        <v>0</v>
      </c>
      <c r="I60" s="10">
        <v>1.24</v>
      </c>
      <c r="J60" s="10">
        <v>0</v>
      </c>
      <c r="K60" s="10">
        <v>1</v>
      </c>
      <c r="L60" s="10" t="s">
        <v>34</v>
      </c>
      <c r="M60" s="10" t="s">
        <v>6509</v>
      </c>
      <c r="N60" s="10" t="s">
        <v>6752</v>
      </c>
      <c r="O60" s="10" t="s">
        <v>37</v>
      </c>
      <c r="P60" s="10" t="s">
        <v>730</v>
      </c>
      <c r="Q60" s="10" t="s">
        <v>4977</v>
      </c>
      <c r="R60" s="10" t="s">
        <v>6510</v>
      </c>
      <c r="S60" s="10" t="s">
        <v>41</v>
      </c>
      <c r="T60" s="10" t="s">
        <v>2723</v>
      </c>
      <c r="U60" s="10" t="s">
        <v>2724</v>
      </c>
      <c r="V60" s="10" t="s">
        <v>6534</v>
      </c>
      <c r="W60" s="10" t="s">
        <v>6521</v>
      </c>
      <c r="X60" s="10" t="s">
        <v>2727</v>
      </c>
      <c r="Y60" s="10" t="s">
        <v>5260</v>
      </c>
      <c r="Z60" s="10" t="s">
        <v>42</v>
      </c>
      <c r="AB60" s="4" t="str">
        <f>CONCATENATE(Table69[[#This Row],[Capacitance]],Table69[[#This Row],[Stock]])</f>
        <v>4.7ÂuF</v>
      </c>
    </row>
    <row r="61" spans="1:28">
      <c r="A61" s="10" t="s">
        <v>6504</v>
      </c>
      <c r="B61" s="10" t="s">
        <v>6569</v>
      </c>
      <c r="C61" s="10" t="s">
        <v>6570</v>
      </c>
      <c r="D61" s="10" t="s">
        <v>6571</v>
      </c>
      <c r="E61" s="10" t="s">
        <v>4882</v>
      </c>
      <c r="F61" s="10" t="s">
        <v>6572</v>
      </c>
      <c r="G61" s="10">
        <v>3518</v>
      </c>
      <c r="H61" s="10">
        <v>0</v>
      </c>
      <c r="I61" s="10">
        <v>1.04</v>
      </c>
      <c r="J61" s="10">
        <v>0</v>
      </c>
      <c r="K61" s="10">
        <v>1</v>
      </c>
      <c r="L61" s="10" t="s">
        <v>34</v>
      </c>
      <c r="M61" s="10" t="s">
        <v>6509</v>
      </c>
      <c r="N61" s="10" t="s">
        <v>6752</v>
      </c>
      <c r="O61" s="10" t="s">
        <v>37</v>
      </c>
      <c r="P61" s="10" t="s">
        <v>83</v>
      </c>
      <c r="Q61" s="10" t="s">
        <v>5015</v>
      </c>
      <c r="R61" s="10" t="s">
        <v>6510</v>
      </c>
      <c r="S61" s="10" t="s">
        <v>41</v>
      </c>
      <c r="T61" s="10" t="s">
        <v>2723</v>
      </c>
      <c r="U61" s="10" t="s">
        <v>2724</v>
      </c>
      <c r="V61" s="10" t="s">
        <v>6520</v>
      </c>
      <c r="W61" s="10" t="s">
        <v>6512</v>
      </c>
      <c r="X61" s="10" t="s">
        <v>2727</v>
      </c>
      <c r="Y61" s="10" t="s">
        <v>5084</v>
      </c>
      <c r="Z61" s="10" t="s">
        <v>42</v>
      </c>
      <c r="AB61" s="4" t="str">
        <f>CONCATENATE(Table69[[#This Row],[Capacitance]],Table69[[#This Row],[Stock]])</f>
        <v>4.7ÂuF</v>
      </c>
    </row>
    <row r="62" spans="1:28">
      <c r="A62" s="10" t="s">
        <v>6504</v>
      </c>
      <c r="B62" s="10" t="s">
        <v>6505</v>
      </c>
      <c r="C62" s="10" t="s">
        <v>6559</v>
      </c>
      <c r="D62" s="10" t="s">
        <v>6560</v>
      </c>
      <c r="E62" s="10" t="s">
        <v>4882</v>
      </c>
      <c r="F62" s="10" t="s">
        <v>6561</v>
      </c>
      <c r="G62" s="10">
        <v>1811</v>
      </c>
      <c r="H62" s="10">
        <v>0</v>
      </c>
      <c r="I62" s="10">
        <v>0.88</v>
      </c>
      <c r="J62" s="10">
        <v>0</v>
      </c>
      <c r="K62" s="10">
        <v>1</v>
      </c>
      <c r="L62" s="10" t="s">
        <v>34</v>
      </c>
      <c r="M62" s="10" t="s">
        <v>6509</v>
      </c>
      <c r="N62" s="10" t="s">
        <v>6752</v>
      </c>
      <c r="O62" s="10" t="s">
        <v>37</v>
      </c>
      <c r="P62" s="10" t="s">
        <v>78</v>
      </c>
      <c r="Q62" s="10" t="s">
        <v>4914</v>
      </c>
      <c r="R62" s="10" t="s">
        <v>6510</v>
      </c>
      <c r="S62" s="10" t="s">
        <v>41</v>
      </c>
      <c r="T62" s="10" t="s">
        <v>2723</v>
      </c>
      <c r="U62" s="10" t="s">
        <v>2724</v>
      </c>
      <c r="V62" s="10" t="s">
        <v>6511</v>
      </c>
      <c r="W62" s="10" t="s">
        <v>6562</v>
      </c>
      <c r="X62" s="10" t="s">
        <v>2727</v>
      </c>
      <c r="Y62" s="10" t="s">
        <v>4996</v>
      </c>
      <c r="Z62" s="10" t="s">
        <v>42</v>
      </c>
      <c r="AB62" s="4" t="str">
        <f>CONCATENATE(Table69[[#This Row],[Capacitance]],Table69[[#This Row],[Stock]])</f>
        <v>4.7ÂuF</v>
      </c>
    </row>
    <row r="63" spans="1:28">
      <c r="A63" s="10" t="s">
        <v>6504</v>
      </c>
      <c r="B63" s="10" t="s">
        <v>6525</v>
      </c>
      <c r="C63" s="10" t="s">
        <v>6671</v>
      </c>
      <c r="D63" s="10" t="s">
        <v>6672</v>
      </c>
      <c r="E63" s="10" t="s">
        <v>4882</v>
      </c>
      <c r="F63" s="10" t="s">
        <v>6673</v>
      </c>
      <c r="G63" s="10">
        <v>2035</v>
      </c>
      <c r="H63" s="10">
        <v>0</v>
      </c>
      <c r="I63" s="10">
        <v>1.02</v>
      </c>
      <c r="J63" s="10">
        <v>0</v>
      </c>
      <c r="K63" s="10">
        <v>1</v>
      </c>
      <c r="L63" s="10" t="s">
        <v>34</v>
      </c>
      <c r="M63" s="10" t="s">
        <v>6509</v>
      </c>
      <c r="N63" s="10" t="s">
        <v>6752</v>
      </c>
      <c r="O63" s="10" t="s">
        <v>52</v>
      </c>
      <c r="P63" s="10" t="s">
        <v>78</v>
      </c>
      <c r="Q63" s="10" t="s">
        <v>4914</v>
      </c>
      <c r="R63" s="10" t="s">
        <v>6510</v>
      </c>
      <c r="S63" s="10" t="s">
        <v>41</v>
      </c>
      <c r="T63" s="10" t="s">
        <v>2723</v>
      </c>
      <c r="U63" s="10" t="s">
        <v>2724</v>
      </c>
      <c r="V63" s="10" t="s">
        <v>6511</v>
      </c>
      <c r="W63" s="10" t="s">
        <v>6521</v>
      </c>
      <c r="X63" s="10" t="s">
        <v>3107</v>
      </c>
      <c r="Y63" s="10" t="s">
        <v>4996</v>
      </c>
      <c r="Z63" s="10" t="s">
        <v>42</v>
      </c>
      <c r="AB63" s="4" t="str">
        <f>CONCATENATE(Table69[[#This Row],[Capacitance]],Table69[[#This Row],[Stock]])</f>
        <v>4.7ÂuF</v>
      </c>
    </row>
    <row r="64" spans="1:28">
      <c r="A64" s="10" t="s">
        <v>6504</v>
      </c>
      <c r="B64" s="10" t="s">
        <v>6525</v>
      </c>
      <c r="C64" s="10" t="s">
        <v>6717</v>
      </c>
      <c r="D64" s="10" t="s">
        <v>6718</v>
      </c>
      <c r="E64" s="10" t="s">
        <v>4882</v>
      </c>
      <c r="F64" s="10" t="s">
        <v>6561</v>
      </c>
      <c r="G64" s="10">
        <v>640</v>
      </c>
      <c r="H64" s="10">
        <v>0</v>
      </c>
      <c r="I64" s="10">
        <v>1.03</v>
      </c>
      <c r="J64" s="10">
        <v>0</v>
      </c>
      <c r="K64" s="10">
        <v>1</v>
      </c>
      <c r="L64" s="10" t="s">
        <v>34</v>
      </c>
      <c r="M64" s="10" t="s">
        <v>6509</v>
      </c>
      <c r="N64" s="10" t="s">
        <v>6752</v>
      </c>
      <c r="O64" s="10" t="s">
        <v>37</v>
      </c>
      <c r="P64" s="10" t="s">
        <v>78</v>
      </c>
      <c r="Q64" s="10" t="s">
        <v>4914</v>
      </c>
      <c r="R64" s="10" t="s">
        <v>6510</v>
      </c>
      <c r="S64" s="10" t="s">
        <v>41</v>
      </c>
      <c r="T64" s="10" t="s">
        <v>2723</v>
      </c>
      <c r="U64" s="10" t="s">
        <v>2724</v>
      </c>
      <c r="V64" s="10" t="s">
        <v>6511</v>
      </c>
      <c r="W64" s="10" t="s">
        <v>6521</v>
      </c>
      <c r="X64" s="10" t="s">
        <v>3107</v>
      </c>
      <c r="Y64" s="10" t="s">
        <v>4996</v>
      </c>
      <c r="Z64" s="10" t="s">
        <v>42</v>
      </c>
      <c r="AB64" s="4" t="str">
        <f>CONCATENATE(Table69[[#This Row],[Capacitance]],Table69[[#This Row],[Stock]])</f>
        <v>4.7ÂuF</v>
      </c>
    </row>
    <row r="65" spans="1:28">
      <c r="A65" s="10" t="s">
        <v>6504</v>
      </c>
      <c r="B65" s="10" t="s">
        <v>6525</v>
      </c>
      <c r="C65" s="10" t="s">
        <v>6732</v>
      </c>
      <c r="D65" s="10" t="s">
        <v>6733</v>
      </c>
      <c r="E65" s="10" t="s">
        <v>4882</v>
      </c>
      <c r="F65" s="10" t="s">
        <v>6734</v>
      </c>
      <c r="G65" s="10">
        <v>0</v>
      </c>
      <c r="H65" s="10">
        <v>0</v>
      </c>
      <c r="I65" s="10">
        <v>7.59</v>
      </c>
      <c r="J65" s="10">
        <v>0</v>
      </c>
      <c r="K65" s="10">
        <v>1</v>
      </c>
      <c r="L65" s="10" t="s">
        <v>34</v>
      </c>
      <c r="M65" s="10" t="s">
        <v>6509</v>
      </c>
      <c r="N65" s="10" t="s">
        <v>6784</v>
      </c>
      <c r="O65" s="10" t="s">
        <v>52</v>
      </c>
      <c r="P65" s="10" t="s">
        <v>78</v>
      </c>
      <c r="Q65" s="10" t="s">
        <v>5174</v>
      </c>
      <c r="R65" s="10" t="s">
        <v>6510</v>
      </c>
      <c r="S65" s="10" t="s">
        <v>41</v>
      </c>
      <c r="T65" s="10" t="s">
        <v>2723</v>
      </c>
      <c r="U65" s="10" t="s">
        <v>2724</v>
      </c>
      <c r="V65" s="10" t="s">
        <v>6584</v>
      </c>
      <c r="W65" s="10" t="s">
        <v>6590</v>
      </c>
      <c r="X65" s="10" t="s">
        <v>3107</v>
      </c>
      <c r="Y65" s="10" t="s">
        <v>6591</v>
      </c>
      <c r="Z65" s="10" t="s">
        <v>42</v>
      </c>
      <c r="AA65" t="s">
        <v>1247</v>
      </c>
      <c r="AB65" s="4" t="str">
        <f>CONCATENATE(Table69[[#This Row],[Capacitance]],Table69[[#This Row],[Stock]])</f>
        <v>150ÂuFSTOCK</v>
      </c>
    </row>
    <row r="66" spans="1:28">
      <c r="A66" s="10" t="s">
        <v>6504</v>
      </c>
      <c r="B66" s="10" t="s">
        <v>6525</v>
      </c>
      <c r="C66" s="10" t="s">
        <v>6581</v>
      </c>
      <c r="D66" s="10" t="s">
        <v>6582</v>
      </c>
      <c r="E66" s="10" t="s">
        <v>4882</v>
      </c>
      <c r="F66" s="10" t="s">
        <v>6583</v>
      </c>
      <c r="G66" s="10">
        <v>762</v>
      </c>
      <c r="H66" s="10">
        <v>0</v>
      </c>
      <c r="I66" s="10">
        <v>4.7699999999999996</v>
      </c>
      <c r="J66" s="10">
        <v>0</v>
      </c>
      <c r="K66" s="10">
        <v>1</v>
      </c>
      <c r="L66" s="10" t="s">
        <v>34</v>
      </c>
      <c r="M66" s="10" t="s">
        <v>6509</v>
      </c>
      <c r="N66" s="10" t="s">
        <v>6777</v>
      </c>
      <c r="O66" s="10" t="s">
        <v>37</v>
      </c>
      <c r="P66" s="10" t="s">
        <v>730</v>
      </c>
      <c r="Q66" s="10" t="s">
        <v>5003</v>
      </c>
      <c r="R66" s="10" t="s">
        <v>6510</v>
      </c>
      <c r="S66" s="10" t="s">
        <v>41</v>
      </c>
      <c r="T66" s="10" t="s">
        <v>2723</v>
      </c>
      <c r="U66" s="10" t="s">
        <v>2724</v>
      </c>
      <c r="V66" s="10" t="s">
        <v>6584</v>
      </c>
      <c r="W66" s="10" t="s">
        <v>6585</v>
      </c>
      <c r="X66" s="10" t="s">
        <v>3107</v>
      </c>
      <c r="Y66" s="10" t="s">
        <v>6586</v>
      </c>
      <c r="Z66" s="10" t="s">
        <v>42</v>
      </c>
      <c r="AB66" s="4" t="str">
        <f>CONCATENATE(Table69[[#This Row],[Capacitance]],Table69[[#This Row],[Stock]])</f>
        <v>33ÂuF</v>
      </c>
    </row>
    <row r="67" spans="1:28">
      <c r="A67" s="10" t="s">
        <v>6504</v>
      </c>
      <c r="B67" s="10" t="s">
        <v>6525</v>
      </c>
      <c r="C67" s="10" t="s">
        <v>6654</v>
      </c>
      <c r="D67" s="10" t="s">
        <v>6655</v>
      </c>
      <c r="E67" s="10" t="s">
        <v>4882</v>
      </c>
      <c r="F67" s="10" t="s">
        <v>6656</v>
      </c>
      <c r="G67" s="10">
        <v>999</v>
      </c>
      <c r="H67" s="10">
        <v>0</v>
      </c>
      <c r="I67" s="10">
        <v>5.12</v>
      </c>
      <c r="J67" s="10">
        <v>0</v>
      </c>
      <c r="K67" s="10">
        <v>1</v>
      </c>
      <c r="L67" s="10" t="s">
        <v>34</v>
      </c>
      <c r="M67" s="10" t="s">
        <v>6509</v>
      </c>
      <c r="N67" s="10" t="s">
        <v>6777</v>
      </c>
      <c r="O67" s="10" t="s">
        <v>52</v>
      </c>
      <c r="P67" s="10" t="s">
        <v>730</v>
      </c>
      <c r="Q67" s="10" t="s">
        <v>5003</v>
      </c>
      <c r="R67" s="10" t="s">
        <v>6510</v>
      </c>
      <c r="S67" s="10" t="s">
        <v>41</v>
      </c>
      <c r="T67" s="10" t="s">
        <v>2723</v>
      </c>
      <c r="U67" s="10" t="s">
        <v>2724</v>
      </c>
      <c r="V67" s="10" t="s">
        <v>6584</v>
      </c>
      <c r="W67" s="10" t="s">
        <v>6585</v>
      </c>
      <c r="X67" s="10" t="s">
        <v>3107</v>
      </c>
      <c r="Y67" s="10" t="s">
        <v>6586</v>
      </c>
      <c r="Z67" s="10" t="s">
        <v>42</v>
      </c>
      <c r="AB67" s="4" t="str">
        <f>CONCATENATE(Table69[[#This Row],[Capacitance]],Table69[[#This Row],[Stock]])</f>
        <v>33ÂuF</v>
      </c>
    </row>
    <row r="68" spans="1:28">
      <c r="A68" s="10" t="s">
        <v>6504</v>
      </c>
      <c r="B68" s="10" t="s">
        <v>6525</v>
      </c>
      <c r="C68" s="10" t="s">
        <v>6657</v>
      </c>
      <c r="D68" s="10" t="s">
        <v>6658</v>
      </c>
      <c r="E68" s="10" t="s">
        <v>4882</v>
      </c>
      <c r="F68" s="10" t="s">
        <v>6659</v>
      </c>
      <c r="G68" s="10">
        <v>974</v>
      </c>
      <c r="H68" s="10">
        <v>0</v>
      </c>
      <c r="I68" s="10">
        <v>7.66</v>
      </c>
      <c r="J68" s="10">
        <v>0</v>
      </c>
      <c r="K68" s="10">
        <v>1</v>
      </c>
      <c r="L68" s="10" t="s">
        <v>34</v>
      </c>
      <c r="M68" s="10" t="s">
        <v>6509</v>
      </c>
      <c r="N68" s="10" t="s">
        <v>6773</v>
      </c>
      <c r="O68" s="10" t="s">
        <v>37</v>
      </c>
      <c r="P68" s="10" t="s">
        <v>730</v>
      </c>
      <c r="Q68" s="10" t="s">
        <v>5131</v>
      </c>
      <c r="R68" s="10" t="s">
        <v>6510</v>
      </c>
      <c r="S68" s="10" t="s">
        <v>41</v>
      </c>
      <c r="T68" s="10" t="s">
        <v>2723</v>
      </c>
      <c r="U68" s="10" t="s">
        <v>2724</v>
      </c>
      <c r="V68" s="10" t="s">
        <v>6584</v>
      </c>
      <c r="W68" s="10" t="s">
        <v>6590</v>
      </c>
      <c r="X68" s="10" t="s">
        <v>3107</v>
      </c>
      <c r="Y68" s="10" t="s">
        <v>6591</v>
      </c>
      <c r="Z68" s="10" t="s">
        <v>42</v>
      </c>
      <c r="AB68" s="4" t="str">
        <f>CONCATENATE(Table69[[#This Row],[Capacitance]],Table69[[#This Row],[Stock]])</f>
        <v>47ÂuF</v>
      </c>
    </row>
    <row r="69" spans="1:28">
      <c r="A69" s="10" t="s">
        <v>6504</v>
      </c>
      <c r="B69" s="10" t="s">
        <v>6525</v>
      </c>
      <c r="C69" s="10" t="s">
        <v>6606</v>
      </c>
      <c r="D69" s="10" t="s">
        <v>6607</v>
      </c>
      <c r="E69" s="10" t="s">
        <v>4882</v>
      </c>
      <c r="F69" s="10" t="s">
        <v>6608</v>
      </c>
      <c r="G69" s="10">
        <v>118</v>
      </c>
      <c r="H69" s="10">
        <v>0</v>
      </c>
      <c r="I69" s="10">
        <v>4.38</v>
      </c>
      <c r="J69" s="10">
        <v>0</v>
      </c>
      <c r="K69" s="10">
        <v>1</v>
      </c>
      <c r="L69" s="10" t="s">
        <v>34</v>
      </c>
      <c r="M69" s="10" t="s">
        <v>6509</v>
      </c>
      <c r="N69" s="10" t="s">
        <v>6773</v>
      </c>
      <c r="O69" s="10" t="s">
        <v>37</v>
      </c>
      <c r="P69" s="10" t="s">
        <v>83</v>
      </c>
      <c r="Q69" s="10" t="s">
        <v>5003</v>
      </c>
      <c r="R69" s="10" t="s">
        <v>6510</v>
      </c>
      <c r="S69" s="10" t="s">
        <v>41</v>
      </c>
      <c r="T69" s="10" t="s">
        <v>2723</v>
      </c>
      <c r="U69" s="10" t="s">
        <v>2724</v>
      </c>
      <c r="V69" s="10" t="s">
        <v>6584</v>
      </c>
      <c r="W69" s="10" t="s">
        <v>6585</v>
      </c>
      <c r="X69" s="10" t="s">
        <v>3107</v>
      </c>
      <c r="Y69" s="10" t="s">
        <v>6586</v>
      </c>
      <c r="Z69" s="10" t="s">
        <v>42</v>
      </c>
      <c r="AB69" s="4" t="str">
        <f>CONCATENATE(Table69[[#This Row],[Capacitance]],Table69[[#This Row],[Stock]])</f>
        <v>47ÂuF</v>
      </c>
    </row>
    <row r="70" spans="1:28">
      <c r="A70" s="10" t="s">
        <v>6504</v>
      </c>
      <c r="B70" s="10" t="s">
        <v>6525</v>
      </c>
      <c r="C70" s="10" t="s">
        <v>6526</v>
      </c>
      <c r="D70" s="10" t="s">
        <v>6527</v>
      </c>
      <c r="E70" s="10" t="s">
        <v>4882</v>
      </c>
      <c r="F70" s="10" t="s">
        <v>6528</v>
      </c>
      <c r="G70" s="10">
        <v>2457</v>
      </c>
      <c r="H70" s="10">
        <v>0</v>
      </c>
      <c r="I70" s="10">
        <v>1.22</v>
      </c>
      <c r="J70" s="10">
        <v>0</v>
      </c>
      <c r="K70" s="10">
        <v>1</v>
      </c>
      <c r="L70" s="10" t="s">
        <v>34</v>
      </c>
      <c r="M70" s="10" t="s">
        <v>6509</v>
      </c>
      <c r="N70" s="10" t="s">
        <v>6775</v>
      </c>
      <c r="O70" s="10" t="s">
        <v>37</v>
      </c>
      <c r="P70" s="10" t="s">
        <v>730</v>
      </c>
      <c r="Q70" s="10" t="s">
        <v>4908</v>
      </c>
      <c r="R70" s="10" t="s">
        <v>6510</v>
      </c>
      <c r="S70" s="10" t="s">
        <v>41</v>
      </c>
      <c r="T70" s="10" t="s">
        <v>2723</v>
      </c>
      <c r="U70" s="10" t="s">
        <v>2724</v>
      </c>
      <c r="V70" s="10" t="s">
        <v>6529</v>
      </c>
      <c r="W70" s="10" t="s">
        <v>6530</v>
      </c>
      <c r="X70" s="10" t="s">
        <v>3107</v>
      </c>
      <c r="Y70" s="10" t="s">
        <v>6213</v>
      </c>
      <c r="Z70" s="10" t="s">
        <v>42</v>
      </c>
      <c r="AB70" s="4" t="str">
        <f>CONCATENATE(Table69[[#This Row],[Capacitance]],Table69[[#This Row],[Stock]])</f>
        <v>6.8ÂuF</v>
      </c>
    </row>
    <row r="71" spans="1:28">
      <c r="A71" s="10" t="s">
        <v>6504</v>
      </c>
      <c r="B71" s="10" t="s">
        <v>6505</v>
      </c>
      <c r="C71" s="10" t="s">
        <v>6680</v>
      </c>
      <c r="D71" s="10" t="s">
        <v>6681</v>
      </c>
      <c r="E71" s="10" t="s">
        <v>4882</v>
      </c>
      <c r="F71" s="10" t="s">
        <v>6528</v>
      </c>
      <c r="G71" s="10">
        <v>1495</v>
      </c>
      <c r="H71" s="10">
        <v>0</v>
      </c>
      <c r="I71" s="10">
        <v>1.28</v>
      </c>
      <c r="J71" s="10">
        <v>0</v>
      </c>
      <c r="K71" s="10">
        <v>1</v>
      </c>
      <c r="L71" s="10" t="s">
        <v>34</v>
      </c>
      <c r="M71" s="10" t="s">
        <v>6509</v>
      </c>
      <c r="N71" s="10" t="s">
        <v>6775</v>
      </c>
      <c r="O71" s="10" t="s">
        <v>37</v>
      </c>
      <c r="P71" s="10" t="s">
        <v>730</v>
      </c>
      <c r="Q71" s="10" t="s">
        <v>4908</v>
      </c>
      <c r="R71" s="10" t="s">
        <v>6510</v>
      </c>
      <c r="S71" s="10" t="s">
        <v>41</v>
      </c>
      <c r="T71" s="10" t="s">
        <v>2723</v>
      </c>
      <c r="U71" s="10" t="s">
        <v>2724</v>
      </c>
      <c r="V71" s="10" t="s">
        <v>6529</v>
      </c>
      <c r="W71" s="10" t="s">
        <v>6539</v>
      </c>
      <c r="X71" s="10" t="s">
        <v>2727</v>
      </c>
      <c r="Y71" s="10" t="s">
        <v>6213</v>
      </c>
      <c r="Z71" s="10" t="s">
        <v>42</v>
      </c>
      <c r="AB71" s="4" t="str">
        <f>CONCATENATE(Table69[[#This Row],[Capacitance]],Table69[[#This Row],[Stock]])</f>
        <v>6.8ÂuF</v>
      </c>
    </row>
    <row r="72" spans="1:28">
      <c r="A72" s="10" t="s">
        <v>6504</v>
      </c>
      <c r="B72" s="10" t="s">
        <v>6516</v>
      </c>
      <c r="C72" s="10" t="s">
        <v>6711</v>
      </c>
      <c r="D72" s="10" t="s">
        <v>6712</v>
      </c>
      <c r="E72" s="10" t="s">
        <v>4882</v>
      </c>
      <c r="F72" s="10" t="s">
        <v>6713</v>
      </c>
      <c r="G72" s="10">
        <v>432</v>
      </c>
      <c r="H72" s="10">
        <v>0</v>
      </c>
      <c r="I72" s="10">
        <v>1.27</v>
      </c>
      <c r="J72" s="10">
        <v>0</v>
      </c>
      <c r="K72" s="10">
        <v>1</v>
      </c>
      <c r="L72" s="10" t="s">
        <v>34</v>
      </c>
      <c r="M72" s="10" t="s">
        <v>6509</v>
      </c>
      <c r="N72" s="10" t="s">
        <v>6775</v>
      </c>
      <c r="O72" s="10" t="s">
        <v>37</v>
      </c>
      <c r="P72" s="10" t="s">
        <v>83</v>
      </c>
      <c r="Q72" s="10" t="s">
        <v>5088</v>
      </c>
      <c r="R72" s="10" t="s">
        <v>6510</v>
      </c>
      <c r="S72" s="10" t="s">
        <v>41</v>
      </c>
      <c r="T72" s="10" t="s">
        <v>2723</v>
      </c>
      <c r="U72" s="10" t="s">
        <v>2724</v>
      </c>
      <c r="V72" s="10" t="s">
        <v>6520</v>
      </c>
      <c r="W72" s="10" t="s">
        <v>6521</v>
      </c>
      <c r="X72" s="10" t="s">
        <v>2727</v>
      </c>
      <c r="Y72" s="10" t="s">
        <v>5135</v>
      </c>
      <c r="Z72" s="10" t="s">
        <v>42</v>
      </c>
      <c r="AB72" s="4" t="str">
        <f>CONCATENATE(Table69[[#This Row],[Capacitance]],Table69[[#This Row],[Stock]])</f>
        <v>6.8ÂuF</v>
      </c>
    </row>
    <row r="73" spans="1:28">
      <c r="A73" s="10" t="s">
        <v>6504</v>
      </c>
      <c r="B73" s="10" t="s">
        <v>6525</v>
      </c>
      <c r="C73" s="10" t="s">
        <v>6587</v>
      </c>
      <c r="D73" s="10" t="s">
        <v>6588</v>
      </c>
      <c r="E73" s="10" t="s">
        <v>4882</v>
      </c>
      <c r="F73" s="10" t="s">
        <v>6589</v>
      </c>
      <c r="G73" s="10">
        <v>500</v>
      </c>
      <c r="H73" s="10">
        <v>0</v>
      </c>
      <c r="I73" s="10">
        <v>7.66</v>
      </c>
      <c r="J73" s="10">
        <v>0</v>
      </c>
      <c r="K73" s="10">
        <v>1</v>
      </c>
      <c r="L73" s="10" t="s">
        <v>34</v>
      </c>
      <c r="M73" s="10" t="s">
        <v>6509</v>
      </c>
      <c r="N73" s="10" t="s">
        <v>6778</v>
      </c>
      <c r="O73" s="10" t="s">
        <v>37</v>
      </c>
      <c r="P73" s="10" t="s">
        <v>83</v>
      </c>
      <c r="Q73" s="10" t="s">
        <v>5131</v>
      </c>
      <c r="R73" s="10" t="s">
        <v>6510</v>
      </c>
      <c r="S73" s="10" t="s">
        <v>41</v>
      </c>
      <c r="T73" s="10" t="s">
        <v>2723</v>
      </c>
      <c r="U73" s="10" t="s">
        <v>2724</v>
      </c>
      <c r="V73" s="10" t="s">
        <v>6584</v>
      </c>
      <c r="W73" s="10" t="s">
        <v>6590</v>
      </c>
      <c r="X73" s="10" t="s">
        <v>3107</v>
      </c>
      <c r="Y73" s="10" t="s">
        <v>6591</v>
      </c>
      <c r="Z73" s="10" t="s">
        <v>42</v>
      </c>
      <c r="AA73" t="s">
        <v>1247</v>
      </c>
      <c r="AB73" s="4" t="str">
        <f>CONCATENATE(Table69[[#This Row],[Capacitance]],Table69[[#This Row],[Stock]])</f>
        <v>68ÂuFSTOCK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topLeftCell="A224" workbookViewId="0">
      <pane xSplit="30340" ySplit="560" topLeftCell="AC2" activePane="bottomLeft"/>
      <selection activeCell="C57" sqref="C57"/>
      <selection pane="topRight" activeCell="AE356" sqref="AE356"/>
      <selection pane="bottomLeft" activeCell="B12" sqref="B12"/>
      <selection pane="bottomRight" activeCell="AD384" sqref="AD384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1292</v>
      </c>
      <c r="AD1" t="s">
        <v>1290</v>
      </c>
      <c r="AE1" t="s">
        <v>1296</v>
      </c>
      <c r="AF1" t="s">
        <v>1248</v>
      </c>
    </row>
    <row r="2" spans="1:32">
      <c r="A2" s="10" t="s">
        <v>6793</v>
      </c>
      <c r="B2" s="10" t="s">
        <v>6794</v>
      </c>
      <c r="C2" s="10" t="s">
        <v>6795</v>
      </c>
      <c r="D2" s="10" t="s">
        <v>6796</v>
      </c>
      <c r="E2" s="10" t="s">
        <v>2719</v>
      </c>
      <c r="F2" s="10" t="s">
        <v>6797</v>
      </c>
      <c r="G2" s="10">
        <v>19565</v>
      </c>
      <c r="H2" s="10">
        <v>0</v>
      </c>
      <c r="I2" s="10">
        <v>0.56999999999999995</v>
      </c>
      <c r="J2" s="10">
        <v>0</v>
      </c>
      <c r="K2" s="10">
        <v>1</v>
      </c>
      <c r="L2" s="10" t="s">
        <v>34</v>
      </c>
      <c r="M2" s="10" t="s">
        <v>5084</v>
      </c>
      <c r="N2" s="10" t="s">
        <v>6772</v>
      </c>
      <c r="O2" s="10" t="s">
        <v>37</v>
      </c>
      <c r="P2" s="10" t="s">
        <v>730</v>
      </c>
      <c r="Q2" s="10" t="s">
        <v>39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43</v>
      </c>
      <c r="Y2" s="10" t="s">
        <v>810</v>
      </c>
      <c r="Z2" s="10" t="s">
        <v>43</v>
      </c>
      <c r="AA2" s="10" t="s">
        <v>43</v>
      </c>
      <c r="AB2" s="10" t="s">
        <v>43</v>
      </c>
      <c r="AC2" s="4" t="e">
        <f>VLOOKUP(Table134[[#This Row],[Capacitance]],Values!A$13:B$50,2,0)</f>
        <v>#N/A</v>
      </c>
      <c r="AD2" t="s">
        <v>1247</v>
      </c>
      <c r="AE2" s="4" t="str">
        <f>CONCATENATE(Table134[[#This Row],[Capacitance]],Table134[[#This Row],[Stock]])</f>
        <v>3.3ÂuFSTOCK</v>
      </c>
    </row>
    <row r="3" spans="1:32">
      <c r="A3" s="10" t="s">
        <v>6793</v>
      </c>
      <c r="B3" s="10" t="s">
        <v>6798</v>
      </c>
      <c r="C3" s="10" t="s">
        <v>6799</v>
      </c>
      <c r="D3" s="10" t="s">
        <v>6800</v>
      </c>
      <c r="E3" s="10" t="s">
        <v>2719</v>
      </c>
      <c r="F3" s="10" t="s">
        <v>6801</v>
      </c>
      <c r="G3" s="10">
        <v>1677</v>
      </c>
      <c r="H3" s="10">
        <v>0</v>
      </c>
      <c r="I3" s="10">
        <v>0.36</v>
      </c>
      <c r="J3" s="10">
        <v>0</v>
      </c>
      <c r="K3" s="10">
        <v>1</v>
      </c>
      <c r="L3" s="10" t="s">
        <v>34</v>
      </c>
      <c r="M3" s="10" t="s">
        <v>5084</v>
      </c>
      <c r="N3" s="10" t="s">
        <v>6772</v>
      </c>
      <c r="O3" s="10" t="s">
        <v>37</v>
      </c>
      <c r="P3" s="10" t="s">
        <v>730</v>
      </c>
      <c r="Q3" s="10" t="s">
        <v>54</v>
      </c>
      <c r="R3" s="10" t="s">
        <v>40</v>
      </c>
      <c r="S3" s="10" t="s">
        <v>55</v>
      </c>
      <c r="T3" s="10" t="s">
        <v>42</v>
      </c>
      <c r="U3" s="10" t="s">
        <v>43</v>
      </c>
      <c r="V3" s="10" t="s">
        <v>1301</v>
      </c>
      <c r="W3" s="10" t="s">
        <v>1302</v>
      </c>
      <c r="X3" s="10" t="s">
        <v>43</v>
      </c>
      <c r="Y3" s="10" t="s">
        <v>1303</v>
      </c>
      <c r="Z3" s="10" t="s">
        <v>43</v>
      </c>
      <c r="AA3" s="10" t="s">
        <v>43</v>
      </c>
      <c r="AB3" s="10" t="s">
        <v>43</v>
      </c>
      <c r="AC3" s="4" t="e">
        <f>VLOOKUP(Table134[[#This Row],[Capacitance]],Values!A$13:B$50,2,0)</f>
        <v>#N/A</v>
      </c>
      <c r="AD3" t="s">
        <v>1247</v>
      </c>
      <c r="AE3" s="4" t="str">
        <f>CONCATENATE(Table134[[#This Row],[Capacitance]],Table134[[#This Row],[Stock]])</f>
        <v>3.3ÂuFSTOCK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Values</vt:lpstr>
      <vt:lpstr>Ceramic0805</vt:lpstr>
      <vt:lpstr>Ceramic0603</vt:lpstr>
      <vt:lpstr>CeramicTH</vt:lpstr>
      <vt:lpstr>TantalumChip</vt:lpstr>
      <vt:lpstr>Tantalum TH</vt:lpstr>
      <vt:lpstr>Extras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dcterms:created xsi:type="dcterms:W3CDTF">2015-01-30T08:01:06Z</dcterms:created>
  <dcterms:modified xsi:type="dcterms:W3CDTF">2015-02-09T07:41:57Z</dcterms:modified>
</cp:coreProperties>
</file>