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7C06D42C-D523-4067-AD2A-2F7E0467BF2A}" xr6:coauthVersionLast="45" xr6:coauthVersionMax="45" xr10:uidLastSave="{00000000-0000-0000-0000-000000000000}"/>
  <bookViews>
    <workbookView xWindow="780" yWindow="780" windowWidth="14160" windowHeight="15360" firstSheet="4" activeTab="6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 Speed" sheetId="12" r:id="rId8"/>
    <sheet name="Curren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3" l="1"/>
  <c r="L48" i="13"/>
  <c r="N48" i="13"/>
  <c r="H38" i="13"/>
  <c r="H29" i="13"/>
  <c r="H30" i="13"/>
  <c r="H6" i="13"/>
  <c r="H60" i="13"/>
  <c r="H10" i="13"/>
  <c r="H59" i="13"/>
  <c r="H20" i="13"/>
  <c r="H18" i="13"/>
  <c r="H8" i="13"/>
  <c r="H39" i="13"/>
  <c r="H31" i="13"/>
  <c r="H32" i="13"/>
  <c r="H28" i="13"/>
  <c r="H51" i="13"/>
  <c r="H14" i="13"/>
  <c r="H15" i="13"/>
  <c r="H9" i="13"/>
  <c r="H3" i="13"/>
  <c r="H13" i="13"/>
  <c r="H19" i="13"/>
  <c r="H12" i="13"/>
  <c r="H16" i="13"/>
  <c r="H17" i="13"/>
  <c r="H45" i="13"/>
  <c r="H43" i="13"/>
  <c r="H7" i="13"/>
  <c r="H53" i="13"/>
  <c r="H34" i="13"/>
  <c r="H35" i="13"/>
  <c r="H36" i="13"/>
  <c r="H37" i="13"/>
  <c r="H27" i="13"/>
  <c r="H49" i="13"/>
  <c r="H50" i="13"/>
  <c r="H57" i="13"/>
  <c r="H25" i="13"/>
  <c r="H44" i="13"/>
  <c r="H41" i="13"/>
  <c r="H40" i="13"/>
  <c r="H52" i="13"/>
  <c r="H56" i="13"/>
  <c r="H4" i="13"/>
  <c r="H11" i="13"/>
  <c r="H21" i="13"/>
  <c r="H46" i="13"/>
  <c r="H5" i="13"/>
  <c r="H54" i="13"/>
  <c r="H22" i="13"/>
  <c r="H47" i="13"/>
  <c r="H55" i="13"/>
  <c r="H33" i="13"/>
  <c r="H42" i="13"/>
  <c r="H23" i="13"/>
  <c r="H26" i="13"/>
  <c r="H24" i="13"/>
  <c r="H58" i="13"/>
  <c r="H2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<sst xmlns="http://schemas.openxmlformats.org/spreadsheetml/2006/main" count="2185" uniqueCount="1305">
  <si>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</si>
  <si>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</si>
  <si>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</si>
  <si>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</si>
  <si>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</si>
  <si>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</si>
  <si>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</si>
  <si>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</si>
  <si>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</si>
  <si>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</si>
  <si>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</si>
  <si>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</si>
  <si>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</si>
  <si>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</si>
  <si>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</si>
  <si>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</si>
  <si>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</si>
  <si>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</si>
  <si>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</si>
  <si>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</si>
  <si>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</si>
  <si>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</si>
  <si>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</si>
  <si>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</si>
  <si>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</si>
  <si>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</si>
  <si>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</si>
  <si>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</si>
  <si>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</si>
  <si>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</si>
  <si>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</si>
  <si>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</si>
  <si>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</si>
  <si>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</si>
  <si>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</si>
  <si>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</si>
  <si>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</si>
  <si>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</si>
  <si>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</si>
  <si>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</si>
  <si>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</si>
  <si>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</si>
  <si>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</si>
  <si>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</si>
  <si>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</si>
  <si>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</si>
  <si>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</si>
  <si>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</si>
  <si>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</si>
  <si>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</si>
  <si>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</si>
  <si>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</si>
  <si>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</si>
  <si>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</si>
  <si>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</si>
  <si>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</si>
  <si>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</si>
  <si>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</si>
  <si>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</si>
  <si>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</si>
  <si>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</si>
  <si>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</si>
  <si>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</si>
  <si>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</si>
  <si>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</si>
  <si>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</si>
  <si>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</si>
  <si>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</si>
  <si>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</si>
  <si>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</si>
  <si>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</si>
  <si>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</si>
  <si>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</si>
  <si>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</si>
  <si>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</si>
  <si>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</si>
  <si>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</si>
  <si>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</si>
  <si>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</si>
  <si>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</si>
  <si>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</si>
  <si>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</si>
  <si>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</si>
  <si>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</si>
  <si>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</si>
  <si>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</si>
  <si>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</si>
  <si>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</si>
  <si>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</si>
  <si>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</si>
  <si>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</si>
  <si>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</si>
  <si>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</si>
  <si>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</si>
  <si>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</si>
  <si>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</si>
  <si>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</si>
  <si>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</si>
  <si>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</si>
  <si>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</si>
  <si>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</si>
  <si>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</si>
  <si>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</si>
  <si>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</si>
  <si>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</si>
  <si>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</si>
  <si>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</si>
  <si>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</si>
  <si>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</si>
  <si>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</si>
  <si>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</si>
  <si>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</si>
  <si>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</si>
  <si>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</si>
  <si>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</si>
  <si>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</si>
  <si>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</si>
  <si>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</si>
  <si>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</si>
  <si>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</si>
  <si>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</si>
  <si>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</si>
  <si>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</si>
  <si>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</si>
  <si>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</si>
  <si>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</si>
  <si>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</si>
  <si>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</si>
  <si>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</si>
  <si>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</si>
  <si>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</si>
  <si>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</si>
  <si>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</si>
  <si>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</si>
  <si>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</si>
  <si>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</si>
  <si>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</si>
  <si>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</si>
  <si>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</si>
  <si>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</si>
  <si>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</si>
  <si>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</si>
  <si>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</si>
  <si>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</si>
  <si>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</si>
  <si>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</si>
  <si>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</si>
  <si>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</si>
  <si>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</si>
  <si>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</si>
  <si>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</si>
  <si>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</si>
  <si>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</si>
  <si>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</si>
  <si>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</si>
  <si>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</si>
  <si>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</si>
  <si>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</si>
  <si>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</si>
  <si>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</si>
  <si>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</si>
  <si>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</si>
  <si>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</si>
  <si>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</si>
  <si>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</si>
  <si>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</si>
  <si>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</si>
  <si>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</si>
  <si>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</si>
  <si>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</si>
  <si>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</si>
  <si>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</si>
  <si>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</si>
  <si>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</si>
  <si>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</si>
  <si>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</si>
  <si>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</si>
  <si>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</si>
  <si>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</si>
  <si>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</si>
  <si>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</si>
  <si>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</si>
  <si>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</si>
  <si>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</si>
  <si>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</si>
  <si>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</si>
  <si>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</si>
  <si>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</si>
  <si>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</si>
  <si>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</si>
  <si>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</si>
  <si>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</si>
  <si>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</si>
  <si>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</si>
  <si>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</si>
  <si>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</si>
  <si>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</si>
  <si>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</si>
  <si>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</si>
  <si>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</si>
  <si>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</si>
  <si>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</si>
  <si>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</si>
  <si>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</si>
  <si>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</si>
  <si>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</si>
  <si>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</si>
  <si>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</si>
  <si>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</si>
  <si>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</si>
  <si>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</si>
  <si>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</si>
  <si>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</si>
  <si>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</si>
  <si>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</si>
  <si>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</si>
  <si>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</si>
  <si>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</si>
  <si>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</si>
  <si>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</si>
  <si>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</si>
  <si>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</si>
  <si>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</si>
  <si>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</si>
  <si>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</si>
  <si>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</si>
  <si>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</si>
  <si>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</si>
  <si>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</si>
  <si>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</si>
  <si>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</si>
  <si>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</si>
  <si>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</si>
  <si>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</si>
  <si>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</si>
  <si>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</si>
  <si>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</si>
  <si>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</si>
  <si>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</si>
  <si>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</si>
  <si>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</si>
  <si>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</si>
  <si>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</si>
  <si>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</si>
  <si>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</si>
  <si>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</si>
  <si>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</si>
  <si>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</si>
  <si>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</si>
  <si>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</si>
  <si>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</si>
  <si>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</si>
  <si>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</si>
  <si>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</si>
  <si>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</si>
  <si>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</si>
  <si>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</si>
  <si>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</si>
  <si>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</si>
  <si>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</si>
  <si>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</si>
  <si>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</si>
  <si>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</si>
  <si>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</si>
  <si>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</si>
  <si>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</si>
  <si>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</si>
  <si>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</si>
  <si>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</si>
  <si>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</si>
  <si>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</si>
  <si>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</si>
  <si>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</si>
  <si>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</si>
  <si>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</si>
  <si>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</si>
  <si>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</si>
  <si>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</si>
  <si>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</si>
  <si>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</si>
  <si>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</si>
  <si>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</si>
  <si>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</si>
  <si>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</si>
  <si>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</si>
  <si>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</si>
  <si>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</si>
  <si>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</si>
  <si>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</si>
  <si>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</si>
  <si>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</si>
  <si>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</si>
  <si>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</si>
  <si>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</si>
  <si>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</si>
  <si>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</si>
  <si>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</si>
  <si>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</si>
  <si>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</si>
  <si>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</si>
  <si>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</si>
  <si>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</si>
  <si>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</si>
  <si>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</si>
  <si>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</si>
  <si>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</si>
  <si>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</si>
  <si>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</si>
  <si>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</si>
  <si>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</si>
  <si>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</si>
  <si>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</si>
  <si>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</si>
  <si>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</si>
  <si>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</si>
  <si>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</si>
  <si>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</si>
  <si>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</si>
  <si>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</si>
  <si>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</si>
  <si>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</si>
  <si>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</si>
  <si>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</si>
  <si>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</si>
  <si>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</si>
  <si>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</si>
  <si>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</si>
  <si>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</si>
  <si>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</si>
  <si>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</si>
  <si>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</si>
  <si>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</si>
  <si>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</si>
  <si>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</si>
  <si>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</si>
  <si>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</si>
  <si>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</si>
  <si>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</si>
  <si>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</si>
  <si>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</si>
  <si>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</si>
  <si>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</si>
  <si>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</si>
  <si>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</si>
  <si>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</si>
  <si>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</si>
  <si>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</si>
  <si>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</si>
  <si>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</si>
  <si>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</si>
  <si>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</si>
  <si>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</si>
  <si>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</si>
  <si>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</si>
  <si>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</si>
  <si>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</si>
  <si>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</si>
  <si>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</si>
  <si>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</si>
  <si>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</si>
  <si>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</si>
  <si>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</si>
  <si>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</si>
  <si>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</si>
  <si>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</si>
  <si>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</si>
  <si>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</si>
  <si>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</si>
  <si>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</si>
  <si>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</si>
  <si>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</si>
  <si>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</si>
  <si>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</si>
  <si>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</si>
  <si>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</si>
  <si>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</si>
  <si>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</si>
  <si>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</si>
  <si>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</si>
  <si>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</si>
  <si>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</si>
  <si>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</si>
  <si>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</si>
  <si>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</si>
  <si>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</si>
  <si>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</si>
  <si>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</si>
  <si>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</si>
  <si>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</si>
  <si>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</si>
  <si>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</si>
  <si>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</si>
  <si>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</si>
  <si>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</si>
  <si>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</si>
  <si>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</si>
  <si>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</si>
  <si>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</si>
  <si>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</si>
  <si>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</si>
  <si>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</si>
  <si>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</si>
  <si>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</si>
  <si>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</si>
  <si>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</si>
  <si>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</si>
  <si>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</si>
  <si>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</si>
  <si>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</si>
  <si>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</si>
  <si>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</si>
  <si>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</si>
  <si>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</si>
  <si>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</si>
  <si>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</si>
  <si>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</si>
  <si>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</si>
  <si>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</si>
  <si>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</si>
  <si>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</si>
  <si>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</si>
  <si>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</si>
  <si>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</si>
  <si>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</si>
  <si>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</si>
  <si>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</si>
  <si>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</si>
  <si>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</si>
  <si>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</si>
  <si>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</si>
  <si>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</si>
  <si>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</si>
  <si>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</si>
  <si>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</si>
  <si>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</si>
  <si>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</si>
  <si>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</si>
  <si>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</si>
  <si>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</si>
  <si>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</si>
  <si>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</si>
  <si>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</si>
  <si>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</si>
  <si>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</si>
  <si>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</si>
  <si>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</si>
  <si>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</si>
  <si>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</si>
  <si>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</si>
  <si>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</si>
  <si>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</si>
  <si>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</si>
  <si>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</si>
  <si>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</si>
  <si>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</si>
  <si>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</si>
  <si>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</si>
  <si>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</si>
  <si>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</si>
  <si>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</si>
  <si>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</si>
  <si>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</si>
  <si>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</si>
  <si>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</si>
  <si>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</si>
  <si>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</si>
  <si>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</si>
  <si>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</si>
  <si>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</si>
  <si>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</si>
  <si>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</si>
  <si>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</si>
  <si>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</si>
  <si>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</si>
  <si>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</si>
  <si>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</si>
  <si>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</si>
  <si>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</si>
  <si>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</si>
  <si>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</si>
  <si>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</si>
  <si>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</si>
  <si>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</si>
  <si>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</si>
  <si>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</si>
  <si>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</si>
  <si>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</si>
  <si>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</si>
  <si>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</si>
  <si>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</si>
  <si>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</si>
  <si>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</si>
  <si>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</si>
  <si>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</si>
  <si>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</si>
  <si>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</si>
  <si>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</si>
  <si>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</si>
  <si>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</si>
  <si>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</si>
  <si>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</si>
  <si>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</si>
  <si>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</si>
  <si>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</si>
  <si>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</si>
  <si>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</si>
  <si>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</si>
  <si>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</si>
  <si>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</si>
  <si>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</si>
  <si>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</si>
  <si>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</si>
  <si>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</si>
  <si>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</si>
  <si>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</si>
  <si>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</si>
  <si>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</si>
  <si>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</si>
  <si>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</si>
  <si>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</si>
  <si>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</si>
  <si>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</si>
  <si>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</si>
  <si>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</si>
  <si>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</si>
  <si>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</si>
  <si>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</si>
  <si>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</si>
  <si>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</si>
  <si>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</si>
  <si>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</si>
  <si>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</si>
  <si>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</si>
  <si>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</si>
  <si>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</si>
  <si>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</si>
  <si>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</si>
  <si>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</si>
  <si>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</si>
  <si>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</si>
  <si>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</si>
  <si>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</si>
  <si>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</si>
  <si>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</si>
  <si>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</si>
  <si>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</si>
  <si>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</si>
  <si>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</si>
  <si>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</si>
  <si>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</si>
  <si>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</si>
  <si>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</si>
  <si>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</si>
  <si>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</si>
  <si>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</si>
  <si>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</si>
  <si>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</si>
  <si>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</si>
  <si>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</si>
  <si>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</si>
  <si>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</si>
  <si>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</si>
  <si>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</si>
  <si>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</si>
  <si>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</si>
  <si>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</si>
  <si>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</si>
  <si>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</si>
  <si>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</si>
  <si>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</si>
  <si>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</si>
  <si>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</si>
  <si>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</si>
  <si>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</si>
  <si>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</si>
  <si>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</si>
  <si>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</si>
  <si>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</si>
  <si>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</si>
  <si>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</si>
  <si>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</si>
  <si>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</si>
  <si>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</si>
  <si>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</si>
  <si>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</si>
  <si>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</si>
  <si>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</si>
  <si>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</si>
  <si>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</si>
  <si>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</si>
  <si>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</si>
  <si>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</si>
  <si>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</si>
  <si>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</si>
  <si>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</si>
  <si>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</si>
  <si>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</si>
  <si>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</si>
  <si>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</si>
  <si>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</si>
  <si>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</si>
  <si>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</si>
  <si>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</si>
  <si>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</si>
  <si>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</si>
  <si>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</si>
  <si>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</si>
  <si>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</si>
  <si>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</si>
  <si>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</si>
  <si>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</si>
  <si>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</si>
  <si>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</si>
  <si>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</si>
  <si>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</si>
  <si>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</si>
  <si>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</si>
  <si>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</si>
  <si>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</si>
  <si>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</si>
  <si>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</si>
  <si>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</si>
  <si>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</si>
  <si>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</si>
  <si>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</si>
  <si>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</si>
  <si>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</si>
  <si>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</si>
  <si>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</si>
  <si>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</si>
  <si>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</si>
  <si>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</si>
  <si>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</si>
  <si>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</si>
  <si>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</si>
  <si>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</si>
  <si>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</si>
  <si>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</si>
  <si>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</si>
  <si>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</si>
  <si>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</si>
  <si>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</si>
  <si>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</si>
  <si>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</si>
  <si>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</si>
  <si>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</si>
  <si>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</si>
  <si>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</si>
  <si>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</si>
  <si>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</si>
  <si>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</si>
  <si>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</si>
  <si>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</si>
  <si>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</si>
  <si>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</si>
  <si>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</si>
  <si>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</si>
  <si>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</si>
  <si>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</si>
  <si>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</si>
  <si>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</si>
  <si>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</si>
  <si>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</si>
  <si>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</si>
  <si>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</si>
  <si>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</si>
  <si>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</si>
  <si>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</si>
  <si>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</si>
  <si>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</si>
  <si>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</si>
  <si>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</si>
  <si>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</si>
  <si>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</si>
  <si>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</si>
  <si>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</si>
  <si>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</si>
  <si>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</si>
  <si>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</si>
  <si>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</si>
  <si>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</si>
  <si>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</si>
  <si>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</si>
  <si>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</si>
  <si>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</si>
  <si>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</si>
  <si>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</si>
  <si>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</si>
  <si>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</si>
  <si>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</si>
  <si>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</si>
  <si>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</si>
  <si>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</si>
  <si>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</si>
  <si>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</si>
  <si>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</si>
  <si>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</si>
  <si>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</si>
  <si>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</si>
  <si>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</si>
  <si>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</si>
  <si>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</si>
  <si>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</si>
  <si>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</si>
  <si>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</si>
  <si>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</si>
  <si>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</si>
  <si>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</si>
  <si>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</si>
  <si>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</si>
  <si>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</si>
  <si>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</si>
  <si>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</si>
  <si>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</si>
  <si>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</si>
  <si>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</si>
  <si>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</si>
  <si>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</si>
  <si>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</si>
  <si>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</si>
  <si>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</si>
  <si>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</si>
  <si>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</si>
  <si>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</si>
  <si>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</si>
  <si>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</si>
  <si>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</si>
  <si>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</si>
  <si>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</si>
  <si>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</si>
  <si>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</si>
  <si>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</si>
  <si>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</si>
  <si>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</si>
  <si>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</si>
  <si>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</si>
  <si>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</si>
  <si>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</si>
  <si>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</si>
  <si>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</si>
  <si>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</si>
  <si>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</si>
  <si>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</si>
  <si>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</si>
  <si>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</si>
  <si>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</si>
  <si>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</si>
  <si>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</si>
  <si>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</si>
  <si>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</si>
  <si>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</si>
  <si>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</si>
  <si>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</si>
  <si>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</si>
  <si>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</si>
  <si>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</si>
  <si>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</si>
  <si>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</si>
  <si>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</si>
  <si>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</si>
  <si>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</si>
  <si>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</si>
  <si>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</si>
  <si>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</si>
  <si>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</si>
  <si>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</si>
  <si>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</si>
  <si>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</si>
  <si>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</si>
  <si>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</si>
  <si>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</si>
  <si>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</si>
  <si>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</si>
  <si>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</si>
  <si>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</si>
  <si>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</si>
  <si>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</si>
  <si>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</si>
  <si>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</si>
  <si>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</si>
  <si>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</si>
  <si>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</si>
  <si>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</si>
  <si>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</si>
  <si>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</si>
  <si>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</si>
  <si>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</si>
  <si>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</si>
  <si>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</si>
  <si>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</si>
  <si>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</si>
  <si>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</si>
  <si>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</si>
  <si>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</si>
  <si>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</si>
  <si>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</si>
  <si>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</si>
  <si>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</si>
  <si>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</si>
  <si>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</si>
  <si>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</si>
  <si>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</si>
  <si>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</si>
  <si>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</si>
  <si>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</si>
  <si>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</si>
  <si>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</si>
  <si>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</si>
  <si>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</si>
  <si>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</si>
  <si>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</si>
  <si>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</si>
  <si>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</si>
  <si>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</si>
  <si>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</si>
  <si>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</si>
  <si>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</si>
  <si>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</si>
  <si>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</si>
  <si>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</si>
  <si>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</si>
  <si>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</si>
  <si>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</si>
  <si>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</si>
  <si>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</si>
  <si>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</si>
  <si>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</si>
  <si>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</si>
  <si>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</si>
  <si>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</si>
  <si>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</si>
  <si>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</si>
  <si>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</si>
  <si>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</si>
  <si>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</si>
  <si>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</si>
  <si>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</si>
  <si>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</si>
  <si>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</si>
  <si>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</si>
  <si>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</si>
  <si>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</si>
  <si>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</si>
  <si>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</si>
  <si>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</si>
  <si>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</si>
  <si>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</si>
  <si>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</si>
  <si>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</si>
  <si>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</si>
  <si>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</si>
  <si>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</si>
  <si>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</si>
  <si>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</si>
  <si>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</si>
  <si>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</si>
  <si>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</si>
  <si>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</si>
  <si>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</si>
  <si>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</si>
  <si>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</si>
  <si>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</si>
  <si>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</si>
  <si>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</si>
  <si>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</si>
  <si>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</si>
  <si>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</si>
  <si>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</si>
  <si>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</si>
  <si>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</si>
  <si>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</si>
  <si>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</si>
  <si>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</si>
  <si>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</si>
  <si>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</si>
  <si>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</si>
  <si>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</si>
  <si>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</si>
  <si>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</si>
  <si>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</si>
  <si>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</si>
  <si>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</si>
  <si>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</si>
  <si>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</si>
  <si>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</si>
  <si>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</si>
  <si>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</si>
  <si>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</si>
  <si>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</si>
  <si>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</si>
  <si>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</si>
  <si>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</si>
  <si>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</si>
  <si>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</si>
  <si>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</si>
  <si>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</si>
  <si>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</si>
  <si>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</si>
  <si>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</si>
  <si>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</si>
  <si>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</si>
  <si>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</si>
  <si>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</si>
  <si>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</si>
  <si>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</si>
  <si>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</si>
  <si>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</si>
  <si>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</si>
  <si>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</si>
  <si>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</si>
  <si>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</si>
  <si>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</si>
  <si>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</si>
  <si>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</si>
  <si>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</si>
  <si>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</si>
  <si>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</si>
  <si>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</si>
  <si>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</si>
  <si>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</si>
  <si>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</si>
  <si>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</si>
  <si>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</si>
  <si>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</si>
  <si>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</si>
  <si>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</si>
  <si>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</si>
  <si>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</si>
  <si>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</si>
  <si>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</si>
  <si>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</si>
  <si>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</si>
  <si>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</si>
  <si>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</si>
  <si>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</si>
  <si>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</si>
  <si>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</si>
  <si>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</si>
  <si>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</si>
  <si>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</si>
  <si>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</si>
  <si>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</si>
  <si>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</si>
  <si>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</si>
  <si>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</si>
  <si>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</si>
  <si>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</si>
  <si>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</si>
  <si>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</si>
  <si>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</si>
  <si>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</si>
  <si>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</si>
  <si>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</si>
  <si>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</si>
  <si>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</si>
  <si>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</si>
  <si>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</si>
  <si>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</si>
  <si>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</si>
  <si>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</si>
  <si>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</si>
  <si>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</si>
  <si>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</si>
  <si>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</si>
  <si>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</si>
  <si>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</si>
  <si>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</si>
  <si>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</si>
  <si>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</si>
  <si>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</si>
  <si>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</si>
  <si>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</si>
  <si>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</si>
  <si>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</si>
  <si>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</si>
  <si>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</si>
  <si>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</si>
  <si>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</si>
  <si>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</si>
  <si>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</si>
  <si>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</si>
  <si>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</si>
  <si>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</si>
  <si>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</si>
  <si>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</si>
  <si>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</si>
  <si>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</si>
  <si>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</si>
  <si>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</si>
  <si>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</si>
  <si>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</si>
  <si>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</si>
  <si>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</si>
  <si>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</si>
  <si>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</si>
  <si>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</si>
  <si>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</si>
  <si>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</si>
  <si>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</si>
  <si>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</si>
  <si>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</si>
  <si>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</si>
  <si>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</si>
  <si>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</si>
  <si>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</si>
  <si>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</si>
  <si>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</si>
  <si>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</si>
  <si>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</si>
  <si>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</si>
  <si>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</si>
  <si>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</si>
  <si>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</si>
  <si>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</si>
  <si>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</si>
  <si>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</si>
  <si>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</si>
  <si>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</si>
  <si>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</si>
  <si>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</si>
  <si>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</si>
  <si>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</si>
  <si>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</si>
  <si>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</si>
  <si>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</si>
  <si>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</si>
  <si>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</si>
  <si>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</si>
  <si>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</si>
  <si>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</si>
  <si>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</si>
  <si>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</si>
  <si>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</si>
  <si>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</si>
  <si>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</si>
  <si>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</si>
  <si>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</si>
  <si>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</si>
  <si>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</si>
  <si>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</si>
  <si>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</si>
  <si>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</si>
  <si>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</si>
  <si>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</si>
  <si>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</si>
  <si>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</si>
  <si>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</si>
  <si>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</si>
  <si>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</si>
  <si>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</si>
  <si>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</si>
  <si>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</si>
  <si>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</si>
  <si>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</si>
  <si>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</si>
  <si>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</si>
  <si>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</si>
  <si>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</si>
  <si>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</si>
  <si>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</si>
  <si>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</si>
  <si>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</si>
  <si>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</si>
  <si>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</si>
  <si>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</si>
  <si>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</si>
  <si>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</si>
  <si>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</si>
  <si>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</si>
  <si>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</si>
  <si>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</si>
  <si>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</si>
  <si>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</si>
  <si>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</si>
  <si>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</si>
  <si>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</si>
  <si>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</si>
  <si>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</si>
  <si>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</si>
  <si>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</si>
  <si>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</si>
  <si>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</si>
  <si>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</si>
  <si>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</si>
  <si>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</si>
  <si>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</si>
  <si>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</si>
  <si>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</si>
  <si>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</si>
  <si>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</si>
  <si>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</si>
  <si>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</si>
  <si>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</si>
  <si>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</si>
  <si>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</si>
  <si>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</si>
  <si>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</si>
  <si>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</si>
  <si>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</si>
  <si>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</si>
  <si>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</si>
  <si>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</si>
  <si>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</si>
  <si>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</si>
  <si>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</si>
  <si>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</si>
  <si>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</si>
  <si>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</si>
  <si>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</si>
  <si>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</si>
  <si>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</si>
  <si>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</si>
  <si>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</si>
  <si>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</si>
  <si>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</si>
  <si>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</si>
  <si>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</si>
  <si>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</si>
  <si>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</si>
  <si>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</si>
  <si>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</si>
  <si>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</si>
  <si>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</si>
  <si>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</si>
  <si>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</si>
  <si>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</si>
  <si>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</si>
  <si>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</si>
  <si>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</si>
  <si>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</si>
  <si>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</si>
  <si>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</si>
  <si>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</si>
  <si>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</si>
  <si>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</si>
  <si>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</si>
  <si>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</si>
  <si>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</si>
  <si>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</si>
  <si>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</si>
  <si>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</si>
  <si>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</si>
  <si>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</si>
  <si>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</si>
  <si>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</si>
  <si>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</si>
  <si>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</si>
  <si>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</si>
  <si>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</si>
  <si>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</si>
  <si>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</si>
  <si>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</si>
  <si>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</si>
  <si>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</si>
  <si>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</si>
  <si>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</si>
  <si>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</si>
  <si>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</si>
  <si>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</si>
  <si>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</si>
  <si>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</si>
  <si>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</si>
  <si>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</si>
  <si>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</si>
  <si>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</si>
  <si>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</si>
  <si>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</si>
  <si>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</si>
  <si>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</si>
  <si>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</si>
  <si>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</si>
  <si>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</si>
  <si>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</si>
  <si>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</si>
  <si>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</si>
  <si>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</si>
  <si>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</si>
  <si>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</si>
  <si>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</si>
  <si>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</si>
  <si>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</si>
  <si>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</si>
  <si>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</si>
  <si>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</si>
  <si>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</si>
  <si>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</si>
  <si>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</si>
  <si>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</si>
  <si>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</si>
  <si>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</si>
  <si>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</si>
  <si>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</si>
  <si>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</si>
  <si>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</si>
  <si>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</si>
  <si>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</si>
  <si>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</si>
  <si>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</si>
  <si>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</si>
  <si>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</si>
  <si>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</si>
  <si>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</si>
  <si>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</si>
  <si>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</si>
  <si>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</si>
  <si>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</si>
  <si>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</si>
  <si>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</si>
  <si>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</si>
  <si>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</si>
  <si>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</si>
  <si>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</si>
  <si>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</si>
  <si>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</si>
  <si>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</si>
  <si>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</si>
  <si>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</si>
  <si>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</si>
  <si>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</si>
  <si>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</si>
  <si>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</si>
  <si>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</si>
  <si>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</si>
  <si>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</si>
  <si>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</si>
  <si>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</si>
  <si>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</si>
  <si>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</si>
  <si>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</si>
  <si>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</si>
  <si>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</si>
  <si>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</si>
  <si>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</si>
  <si>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</si>
  <si>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</si>
  <si>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</si>
  <si>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</si>
  <si>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</si>
  <si>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</si>
  <si>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</si>
  <si>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</si>
  <si>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</si>
  <si>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</si>
  <si>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</si>
  <si>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</si>
  <si>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</si>
  <si>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</si>
  <si>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</si>
  <si>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</si>
  <si>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</si>
  <si>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</si>
  <si>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</si>
  <si>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</si>
  <si>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</si>
  <si>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</si>
  <si>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</si>
  <si>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</si>
  <si>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</si>
  <si>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</si>
  <si>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</si>
  <si>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</si>
  <si>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</si>
  <si>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</si>
  <si>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</si>
  <si>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</si>
  <si>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</si>
  <si>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</si>
  <si>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</si>
  <si>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</si>
  <si>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</si>
  <si>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</si>
  <si>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</si>
  <si>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</si>
  <si>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</si>
  <si>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</si>
  <si>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</si>
  <si>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</si>
  <si>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</si>
  <si>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</si>
  <si>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</si>
  <si>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</si>
  <si>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</si>
  <si>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</si>
  <si>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</si>
  <si>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</si>
  <si>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</si>
  <si>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</si>
  <si>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</si>
  <si>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</si>
  <si>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</si>
  <si>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</si>
  <si>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</si>
  <si>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</si>
  <si>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</si>
  <si>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</si>
  <si>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</si>
  <si>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</si>
  <si>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</si>
  <si>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</si>
  <si>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</si>
  <si>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</si>
  <si>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</si>
  <si>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</si>
  <si>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</si>
  <si>
    <t>https://www.newegg.com/p/pl?N=100007611%20600554753&amp;d=Trident%20Z%20Royal&amp;PageSize=96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</si>
</sst>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[$-409]yyyy\-mmm;@"/>
    <numFmt numFmtId="176" formatCode="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8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9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9" fontId="15" fillId="0" borderId="0" xfId="0" applyNumberFormat="1" applyFont="1"/>
    <xf numFmtId="176" fontId="0" fillId="0" borderId="0" xfId="0" applyNumberFormat="1"/>
    <xf numFmtId="176" fontId="10" fillId="0" borderId="0" xfId="0" applyNumberFormat="1" applyFont="1" applyFill="1"/>
    <xf numFmtId="176" fontId="15" fillId="0" borderId="0" xfId="0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1">
    <dxf>
      <font>
        <color rgb="FF9C0006"/>
      </font>
      <fill>
        <patternFill>
          <bgColor rgb="FFFFC7CE"/>
        </patternFill>
      </fill>
    </dxf>
    <dxf>
      <numFmt numFmtId="176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-409]yyyy\-mmm;@"/>
    </dxf>
    <dxf>
      <numFmt numFmtId="169" formatCode="[$-409]yyyy\-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5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24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23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21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0">
  <autoFilter ref="A1:BY24" xr:uid="{465F9943-FAFD-4C14-9BF3-2AE477D1AB00}"/>
  <tableColumns count="77">
    <tableColumn id="1" xr3:uid="{AC7DA008-A063-4DB1-B714-D3D20D17AD4C}" name="Model" dataDxfId="199"/>
    <tableColumn id="2" xr3:uid="{FBAAE1EB-5D7D-491E-A3FE-FCEFDABB4A70}" name="VX238H" dataDxfId="198"/>
    <tableColumn id="3" xr3:uid="{E90B1C3C-913F-4117-B900-6FBACFA065BC}" name="S27D390H" dataDxfId="197"/>
    <tableColumn id="4" xr3:uid="{790C7416-CE63-4C76-9C32-5C1703314BBC}" name="PG348Q " dataDxfId="196"/>
    <tableColumn id="5" xr3:uid="{C02157FF-0C38-49DC-9CC2-23E7CDB1F12B}" name="EL2870U" dataDxfId="195"/>
    <tableColumn id="6" xr3:uid="{21338401-D7D4-425B-BDC5-3728D098D73A}" name="34UC79G-B" dataDxfId="194"/>
    <tableColumn id="7" xr3:uid="{F372CAB7-6F8B-43C7-AC29-7D04E3E7E38F}" name="XG2560" dataDxfId="193"/>
    <tableColumn id="8" xr3:uid="{0F248465-7E1C-445B-9A8B-AE33D1B2378C}" name="XB321HK" dataDxfId="192"/>
    <tableColumn id="9" xr3:uid="{6AA8C1BF-C855-49DF-80B0-F020F60057A0}" name="PG258Q" dataDxfId="191"/>
    <tableColumn id="10" xr3:uid="{B1D07B79-3909-49FA-9758-98CD9CD46B67}" name="29UM68-P" dataDxfId="190"/>
    <tableColumn id="11" xr3:uid="{75B924EC-184D-437A-877D-E16FD5B0F92F}" name="Column10" dataDxfId="189"/>
    <tableColumn id="12" xr3:uid="{8450C9D5-5D82-4755-8273-4FB050B905D3}" name="Column11" dataDxfId="188"/>
    <tableColumn id="13" xr3:uid="{E7583380-8BB9-42EC-A6A8-2EE05316EDF6}" name="Column12" dataDxfId="187"/>
    <tableColumn id="14" xr3:uid="{A9291E89-AF05-4536-8E1B-1218C515D56C}" name="Column13" dataDxfId="186"/>
    <tableColumn id="15" xr3:uid="{6430A8CE-3ACC-4CAF-BCFE-68CCA65CDA65}" name="Column14" dataDxfId="185"/>
    <tableColumn id="16" xr3:uid="{6F3AA333-3B80-43C1-926E-212F405623E2}" name="Column15" dataDxfId="184"/>
    <tableColumn id="17" xr3:uid="{BDF798AA-1EE6-4D17-ADD8-BF1E883E4CEA}" name="Column16" dataDxfId="183"/>
    <tableColumn id="18" xr3:uid="{E66ED024-E00C-41E2-B4E0-A43A29D0B122}" name="Column17" dataDxfId="182"/>
    <tableColumn id="19" xr3:uid="{F985ED18-3B87-42F7-A914-5AD10A9A1E7F}" name="Column18" dataDxfId="181"/>
    <tableColumn id="20" xr3:uid="{9B09E137-A922-4563-8938-66F82A2DC2C3}" name="Column19" dataDxfId="180"/>
    <tableColumn id="21" xr3:uid="{51DC3A79-7206-4C1E-A900-0A283862C928}" name="Column20" dataDxfId="179"/>
    <tableColumn id="22" xr3:uid="{2EB04A35-6B55-48C4-BF25-BD0A13066FDB}" name="Column21" dataDxfId="178"/>
    <tableColumn id="23" xr3:uid="{5C2B83AC-9C67-436D-A9FF-DE4E44B451DF}" name="Column22" dataDxfId="177"/>
    <tableColumn id="24" xr3:uid="{1E8A2B09-E45C-4F9A-8438-5072856AB39A}" name="Column23" dataDxfId="176"/>
    <tableColumn id="25" xr3:uid="{C79B35D5-BFBE-4EDD-95DF-FBD653DE49F2}" name="Column24" dataDxfId="175"/>
    <tableColumn id="26" xr3:uid="{41A3A219-0E06-43F6-B27F-70503D4D298E}" name="Column25" dataDxfId="174"/>
    <tableColumn id="27" xr3:uid="{A9CB5ACF-143D-431E-8B73-A10603CBC726}" name="Column26" dataDxfId="173"/>
    <tableColumn id="28" xr3:uid="{15DEDC50-8340-46C4-9C99-D7F426083A33}" name="Column27" dataDxfId="172"/>
    <tableColumn id="29" xr3:uid="{7580E0E2-7481-4994-B393-8A3FD2F4882B}" name="Column28" dataDxfId="171"/>
    <tableColumn id="30" xr3:uid="{054DDC6C-B35C-4D98-97AE-C40B7DFF4BB5}" name="Column29" dataDxfId="170"/>
    <tableColumn id="31" xr3:uid="{1C2B14A1-7792-4134-9DBD-CB49AA51BA54}" name="Column30" dataDxfId="169"/>
    <tableColumn id="32" xr3:uid="{AF0F4B31-54E6-4269-A741-1E8FC76AA442}" name="Column31" dataDxfId="168"/>
    <tableColumn id="33" xr3:uid="{E2982529-C27D-4001-93BF-7F3188BE8707}" name="Column32" dataDxfId="167"/>
    <tableColumn id="34" xr3:uid="{FD837390-E536-41B2-91A9-117419C23EFC}" name="Column33" dataDxfId="166"/>
    <tableColumn id="35" xr3:uid="{77F131CC-50E9-41E0-B316-2A09F457A9E0}" name="Column34" dataDxfId="165"/>
    <tableColumn id="36" xr3:uid="{E2FAD466-C352-4615-AD9D-EFE48AD51053}" name="Column35" dataDxfId="164"/>
    <tableColumn id="37" xr3:uid="{36120818-C96D-4A5D-B138-472347F8A68B}" name="Column36" dataDxfId="163"/>
    <tableColumn id="38" xr3:uid="{5A80E96A-4F4C-4507-8D79-27EFA967ACB3}" name="Column37" dataDxfId="162"/>
    <tableColumn id="39" xr3:uid="{C97FB8E3-94BF-4F8C-A3B7-347338507FFB}" name="Column38" dataDxfId="161"/>
    <tableColumn id="40" xr3:uid="{95C5B25A-D3E7-4EC9-B66F-973D7DCEB7BA}" name="Column39" dataDxfId="160"/>
    <tableColumn id="41" xr3:uid="{DD7E6DAC-F911-45BC-ABDF-5B017D61CB62}" name="Column40" dataDxfId="159"/>
    <tableColumn id="42" xr3:uid="{AE8957F5-3103-4555-8FFA-2F76196235A5}" name="Column41" dataDxfId="158"/>
    <tableColumn id="43" xr3:uid="{E080CE59-2A38-4FEA-8B94-75EC9014ABF6}" name="Column42" dataDxfId="157"/>
    <tableColumn id="44" xr3:uid="{1CDEA82F-034C-46B8-92D9-613CDC84908B}" name="Column43" dataDxfId="156"/>
    <tableColumn id="45" xr3:uid="{C1C5FFF3-6DE9-4FCF-A82E-CAA333503621}" name="Column44" dataDxfId="155"/>
    <tableColumn id="46" xr3:uid="{E6F2194B-920E-4A5E-8569-5908457601F6}" name="Column45" dataDxfId="154"/>
    <tableColumn id="47" xr3:uid="{4CD5881B-28F3-4958-807B-F43305D2EB05}" name="Column46" dataDxfId="153"/>
    <tableColumn id="48" xr3:uid="{6FD32DE4-4371-4A0A-A14B-9365866C2B76}" name="Column47" dataDxfId="152"/>
    <tableColumn id="49" xr3:uid="{A10ADDB4-C9D4-4EFD-AE54-24D94D3D5FF0}" name="Column48" dataDxfId="151"/>
    <tableColumn id="50" xr3:uid="{B96F4C1A-FDE0-44B4-A459-F0BACB69DD64}" name="Column49" dataDxfId="150"/>
    <tableColumn id="51" xr3:uid="{C3479208-251C-4115-8190-59F2355A203D}" name="Column50" dataDxfId="149"/>
    <tableColumn id="52" xr3:uid="{1D18C458-05FD-473A-A2D1-46BEAA1E78BB}" name="Column51" dataDxfId="148"/>
    <tableColumn id="53" xr3:uid="{3FFFF742-1A3D-4394-964F-FFCA48F59F28}" name="Column52" dataDxfId="147"/>
    <tableColumn id="54" xr3:uid="{92E55425-9D63-4826-A17D-AE7DA06FD7FD}" name="Column53" dataDxfId="146"/>
    <tableColumn id="55" xr3:uid="{6A3BE147-6600-43D3-B862-FD3A737DD753}" name="Column54" dataDxfId="145"/>
    <tableColumn id="56" xr3:uid="{975E22CE-525D-4A85-839F-AEDF60458C95}" name="Column55" dataDxfId="144"/>
    <tableColumn id="57" xr3:uid="{6C656699-6046-4FFC-A2F9-53C60BBE55B3}" name="Column56" dataDxfId="143"/>
    <tableColumn id="58" xr3:uid="{2EDF9244-3E07-496B-8D74-381343EFDF5B}" name="Column57" dataDxfId="142"/>
    <tableColumn id="59" xr3:uid="{3845BA0E-100E-433B-B885-8386BE9A8BA5}" name="Column58" dataDxfId="141"/>
    <tableColumn id="60" xr3:uid="{E1EC00A6-73D4-4311-B230-DC0906397053}" name="Column59" dataDxfId="140"/>
    <tableColumn id="61" xr3:uid="{E6E756B9-EB4C-44BB-8FBE-13F9383A516E}" name="Column60" dataDxfId="139"/>
    <tableColumn id="62" xr3:uid="{D2D1AEB3-1B14-42B3-A807-ABAD09B9BB1B}" name="Column61" dataDxfId="138"/>
    <tableColumn id="63" xr3:uid="{AA302D49-4D94-4B0B-8A90-3ECA365037A7}" name="Column62" dataDxfId="137"/>
    <tableColumn id="64" xr3:uid="{39C28622-517D-443A-A8E1-E2C5F6310968}" name="Column63" dataDxfId="136"/>
    <tableColumn id="65" xr3:uid="{2E3EA648-1096-4434-93DC-A061CC93E2F1}" name="Column64" dataDxfId="135"/>
    <tableColumn id="66" xr3:uid="{F7D8BB1E-2DE0-4B73-A414-744170FF5403}" name="Column65" dataDxfId="134"/>
    <tableColumn id="67" xr3:uid="{C2E56346-40F8-47A8-A673-C181395A83DB}" name="Column66" dataDxfId="133"/>
    <tableColumn id="68" xr3:uid="{EB743132-15C8-441A-899B-2E4DD56311E2}" name="Column67" dataDxfId="132"/>
    <tableColumn id="69" xr3:uid="{3675A020-9BFA-472B-8EA8-333D729E6598}" name="Column68" dataDxfId="131"/>
    <tableColumn id="70" xr3:uid="{EEB1EE58-25B7-4F57-AC00-C686DAE5155C}" name="Column69" dataDxfId="130"/>
    <tableColumn id="71" xr3:uid="{F262F94F-4CB6-4637-9E00-58AD8486196F}" name="Column70" dataDxfId="129"/>
    <tableColumn id="72" xr3:uid="{70137FBE-F2CF-44A3-AAEE-1B66E05F4AE8}" name="Column71" dataDxfId="128"/>
    <tableColumn id="73" xr3:uid="{EA641F56-AD5B-4B3C-8BF5-474BDBEEAF47}" name="Column72" dataDxfId="127"/>
    <tableColumn id="74" xr3:uid="{CAC85621-C28C-4B18-9099-13491E1014BA}" name="Column73" dataDxfId="126"/>
    <tableColumn id="75" xr3:uid="{06354F82-CA83-4BC9-AD47-6DAE051AE825}" name="Column74" dataDxfId="125"/>
    <tableColumn id="76" xr3:uid="{F6CB8EB8-A80B-4E57-8403-649278867718}" name="Column75" dataDxfId="124"/>
    <tableColumn id="77" xr3:uid="{14F7364F-BCFF-45CF-9DDD-214EF02AA586}" name="Column76" dataDxfId="12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2"/>
    <tableColumn id="3" xr3:uid="{2ED387D9-6ED6-4485-86DA-BA22E804086F}" name="DPI" dataDxfId="121"/>
    <tableColumn id="4" xr3:uid="{C475F26E-020B-41ED-BCE3-2B21F61F2B72}" name="Dot Pitch" dataDxfId="120"/>
    <tableColumn id="5" xr3:uid="{29C70336-DB53-4462-BD55-94D899A0A478}" name="Aspect Ratio" dataDxfId="119"/>
    <tableColumn id="6" xr3:uid="{F4B09846-A112-4626-BD65-20C7D727720D}" name="Pixel Count" dataDxfId="11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7">
  <autoFilter ref="A1:BY24" xr:uid="{465F9943-FAFD-4C14-9BF3-2AE477D1AB00}"/>
  <tableColumns count="77">
    <tableColumn id="1" xr3:uid="{F2B2DAF4-D7DC-4F67-B6C5-5F0C5A695C74}" name="Model" dataDxfId="116"/>
    <tableColumn id="2" xr3:uid="{88162E8A-73DC-4519-B358-F9A1137030D0}" name="VX238H" dataDxfId="115"/>
    <tableColumn id="3" xr3:uid="{CA218B29-397D-40BD-9732-1140D3D1FFFA}" name="S27D390H" dataDxfId="114"/>
    <tableColumn id="4" xr3:uid="{22BE5365-BA65-4DC7-A549-5771D928B5A7}" name="PG348Q " dataDxfId="113"/>
    <tableColumn id="5" xr3:uid="{53BF5A09-B957-4283-A33A-ADCDD119851A}" name="34UC79G-B" dataDxfId="112"/>
    <tableColumn id="6" xr3:uid="{67D2ADE4-BDF4-4BE9-9AB4-97ED9263FA20}" name="29UM68-P" dataDxfId="111"/>
    <tableColumn id="7" xr3:uid="{110C7BA6-2E34-4CC5-B038-87FC25A12134}" name="XG43VQ" dataDxfId="110"/>
    <tableColumn id="8" xr3:uid="{29C0973F-7B72-49E7-A240-310E608D1B9F}" name="VG27WQ" dataDxfId="109"/>
    <tableColumn id="9" xr3:uid="{D0D5E03C-C6B3-45F8-9F7E-4E82A484CB57}" name="AW3418DW" dataDxfId="108"/>
    <tableColumn id="10" xr3:uid="{8FD430BA-8C1F-48F0-B7CE-06A35CBB856E}" name="Column1" dataDxfId="107"/>
    <tableColumn id="11" xr3:uid="{7A35988E-8236-4494-ACAC-0D88818054DB}" name="Column10" dataDxfId="106"/>
    <tableColumn id="12" xr3:uid="{D5F9CF41-43AF-4DE1-9812-883FB7A42EF6}" name="Column11" dataDxfId="105"/>
    <tableColumn id="13" xr3:uid="{C12B9FB6-49CB-4D91-908A-F81F204F391F}" name="Column12" dataDxfId="104"/>
    <tableColumn id="14" xr3:uid="{8CE43DA7-2CA5-458B-B8E9-E73598B459D5}" name="Column13" dataDxfId="103"/>
    <tableColumn id="15" xr3:uid="{417B1439-361A-40D0-BBAA-8BA8C143D48A}" name="Column14" dataDxfId="102"/>
    <tableColumn id="16" xr3:uid="{A5D2BD74-102A-4CC3-B64F-AA48B0F28E27}" name="Column15" dataDxfId="101"/>
    <tableColumn id="17" xr3:uid="{CA8D7D89-727B-47C6-8156-D0CD8F7320DD}" name="Column16" dataDxfId="100"/>
    <tableColumn id="18" xr3:uid="{CB161FB6-E384-4C8E-BF21-C5CE9567F1C8}" name="Column17" dataDxfId="99"/>
    <tableColumn id="19" xr3:uid="{5A5A04B1-BACB-4EE9-9D08-088F07FE3379}" name="Column18" dataDxfId="98"/>
    <tableColumn id="20" xr3:uid="{3D1200BC-20CA-4951-A530-2AC03F7C168B}" name="Column19" dataDxfId="97"/>
    <tableColumn id="21" xr3:uid="{5A1AA79C-9B46-4B6E-B5D0-E2E1C1197437}" name="Column20" dataDxfId="96"/>
    <tableColumn id="22" xr3:uid="{DB03F546-5FC6-4BB9-91C7-77F6930270FF}" name="Column21" dataDxfId="95"/>
    <tableColumn id="23" xr3:uid="{C4C70712-4C47-4581-91CF-9E0932E12790}" name="Column22" dataDxfId="94"/>
    <tableColumn id="24" xr3:uid="{8582A0CC-2909-4246-891B-7FEB44A37ECC}" name="Column23" dataDxfId="93"/>
    <tableColumn id="25" xr3:uid="{F4D162D4-2582-4FB8-94F3-04F5EC625BED}" name="Column24" dataDxfId="92"/>
    <tableColumn id="26" xr3:uid="{C8028A79-EFB3-43BB-8729-7AA629F0881A}" name="Column25" dataDxfId="91"/>
    <tableColumn id="27" xr3:uid="{733A9629-D7EA-49A2-BFAE-436BFB7E7D3E}" name="Column26" dataDxfId="90"/>
    <tableColumn id="28" xr3:uid="{D4B0CEC3-0572-4474-BA65-EA56A772CA8C}" name="Column27" dataDxfId="89"/>
    <tableColumn id="29" xr3:uid="{6A66CCFA-8ECE-4C3D-B24A-A6C4DD3BA780}" name="Column28" dataDxfId="88"/>
    <tableColumn id="30" xr3:uid="{4604238F-2E86-4774-8E05-2ECDF947F95F}" name="Column29" dataDxfId="87"/>
    <tableColumn id="31" xr3:uid="{F2ABBF53-E7E3-461D-9ADB-B16910BD4C67}" name="Column30" dataDxfId="86"/>
    <tableColumn id="32" xr3:uid="{460978CF-030F-4C4F-9C62-C5C0E007AB7E}" name="Column31" dataDxfId="85"/>
    <tableColumn id="33" xr3:uid="{A2C824F1-87EE-4897-ADF2-A640F4FAC508}" name="Column32" dataDxfId="84"/>
    <tableColumn id="34" xr3:uid="{ABD2A971-9C2D-4DD7-B24F-53D1C4D7DC55}" name="Column33" dataDxfId="83"/>
    <tableColumn id="35" xr3:uid="{F0ADBD2C-A6DC-4725-818D-FF162786A0E8}" name="Column34" dataDxfId="82"/>
    <tableColumn id="36" xr3:uid="{4F711C84-A3C8-4081-AE75-6ABC7676B312}" name="Column35" dataDxfId="81"/>
    <tableColumn id="37" xr3:uid="{F16AA72D-DA82-4B61-946F-70EFD601266A}" name="Column36" dataDxfId="80"/>
    <tableColumn id="38" xr3:uid="{E730415E-7AAC-4721-A88C-AE59383228A3}" name="Column37" dataDxfId="79"/>
    <tableColumn id="39" xr3:uid="{5AA3BB6A-05A4-4A09-A635-CF178535888E}" name="Column38" dataDxfId="78"/>
    <tableColumn id="40" xr3:uid="{131D2E5E-FC3F-4B6E-8EE0-366D2E42CEED}" name="Column39" dataDxfId="77"/>
    <tableColumn id="41" xr3:uid="{304FA2AE-CA11-4BCC-BD74-847B5CE682B7}" name="Column40" dataDxfId="76"/>
    <tableColumn id="42" xr3:uid="{2DB029D0-0519-4CAD-B3F0-E8AD8FD654C3}" name="Column41" dataDxfId="75"/>
    <tableColumn id="43" xr3:uid="{996A9255-2923-4F3B-A16B-305CC7BF0239}" name="Column42" dataDxfId="74"/>
    <tableColumn id="44" xr3:uid="{43425103-439B-4EFF-8BA0-72977309CC11}" name="Column43" dataDxfId="73"/>
    <tableColumn id="45" xr3:uid="{4CEB22B4-D9C8-4266-80A3-A899275E5E74}" name="Column44" dataDxfId="72"/>
    <tableColumn id="46" xr3:uid="{B0AE884F-D349-4FD4-9175-C81CA2B369C6}" name="Column45" dataDxfId="71"/>
    <tableColumn id="47" xr3:uid="{C0173AA1-DC63-473B-85FD-E4C66EE49A3C}" name="Column46" dataDxfId="70"/>
    <tableColumn id="48" xr3:uid="{A6182A94-E534-40F8-A205-7A6A21803EBA}" name="Column47" dataDxfId="69"/>
    <tableColumn id="49" xr3:uid="{91D9550E-FADB-4978-9426-497FF46DC9E3}" name="Column48" dataDxfId="68"/>
    <tableColumn id="50" xr3:uid="{58990104-0E52-45A6-8453-100A526996DC}" name="Column49" dataDxfId="67"/>
    <tableColumn id="51" xr3:uid="{A3BF424C-19A4-4753-B44D-1DAF5BB9EFC7}" name="Column50" dataDxfId="66"/>
    <tableColumn id="52" xr3:uid="{36C133ED-6BF8-4DC0-82AF-71B840C381E2}" name="Column51" dataDxfId="65"/>
    <tableColumn id="53" xr3:uid="{19778976-A2C8-4043-A407-402EEDDEC050}" name="Column52" dataDxfId="64"/>
    <tableColumn id="54" xr3:uid="{D6F70C31-872D-4435-9DCC-23F43F6B4864}" name="Column53" dataDxfId="63"/>
    <tableColumn id="55" xr3:uid="{46ECDEB3-1B68-4310-BA15-880CE6BFADD6}" name="Column54" dataDxfId="62"/>
    <tableColumn id="56" xr3:uid="{585B9C9B-449C-4B63-9DDF-5BCE56FC1ACF}" name="Column55" dataDxfId="61"/>
    <tableColumn id="57" xr3:uid="{5A840239-DC33-4A2F-8D30-5D6B1E642F1B}" name="Column56" dataDxfId="60"/>
    <tableColumn id="58" xr3:uid="{FEC77207-1794-4A36-99D9-E1462F1E877E}" name="Column57" dataDxfId="59"/>
    <tableColumn id="59" xr3:uid="{3846DCFC-29A9-4CE3-B238-04C9F6429691}" name="Column58" dataDxfId="58"/>
    <tableColumn id="60" xr3:uid="{8EEA845A-D07E-4B90-BC96-EC25C0613B93}" name="Column59" dataDxfId="57"/>
    <tableColumn id="61" xr3:uid="{48BDFBA8-93EC-473C-8A06-CD9E2DA5323C}" name="Column60" dataDxfId="56"/>
    <tableColumn id="62" xr3:uid="{58EBF952-9242-4F61-BE34-9D59BFCCE1CE}" name="Column61" dataDxfId="55"/>
    <tableColumn id="63" xr3:uid="{8AB6B9CA-A82E-4C53-87A2-3C20DDC5FA5A}" name="Column62" dataDxfId="54"/>
    <tableColumn id="64" xr3:uid="{372996DA-B97A-4475-B9A6-3AA91F0757DA}" name="Column63" dataDxfId="53"/>
    <tableColumn id="65" xr3:uid="{2AE5D8FF-4AB5-4B2B-A2D0-0DFC56AA7F19}" name="Column64" dataDxfId="52"/>
    <tableColumn id="66" xr3:uid="{4AF4BAD7-E407-48DC-8B8F-C71AF3E82487}" name="Column65" dataDxfId="51"/>
    <tableColumn id="67" xr3:uid="{C32570B6-41A7-41CF-AB20-683CABF9DE8D}" name="Column66" dataDxfId="50"/>
    <tableColumn id="68" xr3:uid="{89AF9E28-5F2D-46AB-9DA3-F81ADAC28BFE}" name="Column67" dataDxfId="49"/>
    <tableColumn id="69" xr3:uid="{7419576A-19DD-463B-8D2B-F6BA3CC83AE7}" name="Column68" dataDxfId="48"/>
    <tableColumn id="70" xr3:uid="{C3591DFC-F647-488E-B186-57DCCC83E4EA}" name="Column69" dataDxfId="47"/>
    <tableColumn id="71" xr3:uid="{F4F580A4-D09B-44F8-AF83-CDDB7FF6E208}" name="Column70" dataDxfId="46"/>
    <tableColumn id="72" xr3:uid="{FC794489-02A3-4173-A0CE-8798FCD9D421}" name="Column71" dataDxfId="45"/>
    <tableColumn id="73" xr3:uid="{6DD14E39-C19B-4840-9FC3-38C779671E58}" name="Column72" dataDxfId="44"/>
    <tableColumn id="74" xr3:uid="{BCF3A768-3421-48E7-8EE1-F80C439EE4A0}" name="Column73" dataDxfId="43"/>
    <tableColumn id="75" xr3:uid="{19E9D075-B205-4565-83CA-6EED93876801}" name="Column74" dataDxfId="42"/>
    <tableColumn id="76" xr3:uid="{B5EF2CCF-AE53-40A6-BD18-FAD9DC244AAE}" name="Column75" dataDxfId="41"/>
    <tableColumn id="77" xr3:uid="{EF24321A-7F94-4269-B169-F6F795AA6EE5}" name="Column76" dataDxfId="4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39"/>
    <tableColumn id="3" xr3:uid="{6C7F6E7B-FD92-4939-A0DB-7312FD9899DD}" name="DPI" dataDxfId="38"/>
    <tableColumn id="4" xr3:uid="{4EB9F4A9-C27A-47EE-9936-11F76666EF03}" name="Dot Pitch" dataDxfId="37"/>
    <tableColumn id="5" xr3:uid="{468DA3C8-D32A-46F0-9560-F0BEC78AE29C}" name="Aspect Ratio" dataDxfId="36"/>
    <tableColumn id="6" xr3:uid="{1103B280-14F4-4CE5-940C-04AEC2796AD9}" name="Pixel Count" dataDxfId="35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4"/>
    <tableColumn id="1" xr3:uid="{73CBD28F-5D66-4BC2-A0B5-D7D2144D6DF9}" name="CPU"/>
    <tableColumn id="2" xr3:uid="{354A5BA4-65AF-4A8B-8628-FB3578B4BE2A}" name="%" dataDxfId="33"/>
    <tableColumn id="3" xr3:uid="{AA121F95-3B3C-4B53-BBAF-C4422C694F54}" name="Score" dataDxfId="3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1" dataDxfId="30">
  <autoFilter ref="A1:D21" xr:uid="{43A2B4D5-DD4B-45D1-9CE3-214D81EF0973}"/>
  <tableColumns count="4">
    <tableColumn id="1" xr3:uid="{ADD6AC75-ABCD-43AB-8121-0331AA721389}" name="Field" dataDxfId="29"/>
    <tableColumn id="5" xr3:uid="{E4A54E87-04F4-4B79-ADE7-EADD51C892F1}" name="Min. Goal" dataDxfId="28"/>
    <tableColumn id="4" xr3:uid="{12254827-E81D-4E40-8C4A-AEFB4F10D943}" name="Max. Goal" dataDxfId="27"/>
    <tableColumn id="3" xr3:uid="{3E0F07DE-82A0-47C9-A98D-9EE22F6A143B}" name="Notes" dataDxfId="2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60" totalsRowShown="0">
  <autoFilter ref="A1:Q60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4"/>
    <tableColumn id="19" xr3:uid="{BC7C375F-E09F-4E60-975A-3AEFCB0A9985}" name="CPU" dataDxfId="5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1">
      <calculatedColumnFormula>($G2*(1/((1000000*$F2)/2))*1000000000)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6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" dataCellStyle="Currency"/>
    <tableColumn id="9" xr3:uid="{D2CAEB5B-3BD2-4F03-97ED-89C20A886BE5}" name="Timing" dataDxfId="3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20">
  <autoFilter ref="A2:M19" xr:uid="{963364D5-FBF6-4922-8C03-FB2C20BA1700}"/>
  <tableColumns count="13">
    <tableColumn id="1" xr3:uid="{6BDEACEE-57CD-4D69-B5EA-4791E2BCCC8F}" name="MHz" dataDxfId="19"/>
    <tableColumn id="2" xr3:uid="{FD523C23-A91F-4E85-98BB-DD97C461C802}" name="9" dataDxfId="7">
      <calculatedColumnFormula>(B$2*(1/(($A3*1000000)/2)))*1000000000</calculatedColumnFormula>
    </tableColumn>
    <tableColumn id="3" xr3:uid="{A3460A84-4D29-47E6-9563-42D01C31D49A}" name="10" dataDxfId="18">
      <calculatedColumnFormula>(C$2*(1/(($A3*1000000)/2)))*1000000000</calculatedColumnFormula>
    </tableColumn>
    <tableColumn id="4" xr3:uid="{16AF7556-3513-4D13-8A5B-803BCB0B7445}" name="11" dataDxfId="17">
      <calculatedColumnFormula>(D$2*(1/(($A3*1000000)/2)))*1000000000</calculatedColumnFormula>
    </tableColumn>
    <tableColumn id="5" xr3:uid="{4B5855CB-C09B-4FAB-9253-61525E7032FB}" name="12" dataDxfId="16">
      <calculatedColumnFormula>(E$2*(1/(($A3*1000000)/2)))*1000000000</calculatedColumnFormula>
    </tableColumn>
    <tableColumn id="6" xr3:uid="{B37555D4-69C1-4505-883C-74EEABA01408}" name="13" dataDxfId="15">
      <calculatedColumnFormula>(F$2*(1/(($A3*1000000)/2)))*1000000000</calculatedColumnFormula>
    </tableColumn>
    <tableColumn id="7" xr3:uid="{3FCB32F3-135F-42CC-AAD9-11955CC72839}" name="14" dataDxfId="14">
      <calculatedColumnFormula>(G$2*(1/(($A3*1000000)/2)))*1000000000</calculatedColumnFormula>
    </tableColumn>
    <tableColumn id="8" xr3:uid="{70603AD2-531A-4486-B9D7-7968A1CA9D8B}" name="15" dataDxfId="13">
      <calculatedColumnFormula>(H$2*(1/(($A3*1000000)/2)))*1000000000</calculatedColumnFormula>
    </tableColumn>
    <tableColumn id="9" xr3:uid="{3AD3A6D0-B465-4130-BE37-07DE606C1CCC}" name="16" dataDxfId="12">
      <calculatedColumnFormula>(I$2*(1/(($A3*1000000)/2)))*1000000000</calculatedColumnFormula>
    </tableColumn>
    <tableColumn id="10" xr3:uid="{8F89EA46-3FDA-4115-8A54-579685DBBD19}" name="17" dataDxfId="11">
      <calculatedColumnFormula>(J$2*(1/(($A3*1000000)/2)))*1000000000</calculatedColumnFormula>
    </tableColumn>
    <tableColumn id="11" xr3:uid="{62BD67A9-D6B0-494B-B8BE-4A52A451E7FF}" name="18" dataDxfId="10">
      <calculatedColumnFormula>(K$2*(1/(($A3*1000000)/2)))*1000000000</calculatedColumnFormula>
    </tableColumn>
    <tableColumn id="12" xr3:uid="{0688AA98-B1B1-4B8E-BF5E-711FA69FD300}" name="19" dataDxfId="9">
      <calculatedColumnFormula>(L$2*(1/(($A3*1000000)/2)))*1000000000</calculatedColumnFormula>
    </tableColumn>
    <tableColumn id="13" xr3:uid="{A590C9D2-B85C-4E23-8ED3-1E6DEE5EF4AD}" name="20" dataDxfId="8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printerSettings" Target="../printerSettings/printerSettings4.bin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hyperlink" Target="https://www.newegg.com/p/pl?N=100007611%20600554753&amp;d=Trident%20Z%20Royal&amp;PageSize=96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60" Type="http://schemas.openxmlformats.org/officeDocument/2006/relationships/table" Target="../tables/table8.xm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0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>D47/E47</f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>D48/E48</f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>D49/E49</f>
        <v>5120</v>
      </c>
    </row>
    <row r="50" spans="4:6" x14ac:dyDescent="0.25">
      <c r="D50">
        <v>25600</v>
      </c>
      <c r="E50">
        <v>6</v>
      </c>
      <c r="F50">
        <f>D50/E50</f>
        <v>4266.666666666667</v>
      </c>
    </row>
    <row r="51" spans="4:6" x14ac:dyDescent="0.25">
      <c r="D51">
        <v>25600</v>
      </c>
      <c r="E51">
        <v>7</v>
      </c>
      <c r="F51">
        <f>D51/E51</f>
        <v>3657.1428571428573</v>
      </c>
    </row>
    <row r="52" spans="4:6" x14ac:dyDescent="0.25">
      <c r="D52">
        <v>25600</v>
      </c>
      <c r="E52">
        <v>8</v>
      </c>
      <c r="F52">
        <f>D52/E52</f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65"/>
  <sheetViews>
    <sheetView tabSelected="1" topLeftCell="A33" zoomScale="80" zoomScaleNormal="80" workbookViewId="0">
      <selection activeCell="C63" sqref="C63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12.425781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5">
        <v>1</v>
      </c>
      <c r="B2" s="45">
        <v>4039</v>
      </c>
      <c r="C2" s="47" t="s">
        <v>205</v>
      </c>
      <c r="D2" t="s">
        <v>1181</v>
      </c>
      <c r="E2" s="28" t="s">
        <v>1279</v>
      </c>
      <c r="F2">
        <v>4500</v>
      </c>
      <c r="G2">
        <v>19</v>
      </c>
      <c r="H2" s="56">
        <f>($G2*(1/((1000000*$F2)/2))*1000000000)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9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6">
        <f>($G3*(1/((1000000*$F3)/2))*1000000000)</f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9"/>
      <c r="P3" t="s">
        <v>1195</v>
      </c>
    </row>
    <row r="4" spans="1:17" x14ac:dyDescent="0.25">
      <c r="A4" s="45">
        <v>2</v>
      </c>
      <c r="B4" s="45">
        <v>4065</v>
      </c>
      <c r="C4" s="47" t="s">
        <v>205</v>
      </c>
      <c r="D4" t="s">
        <v>1181</v>
      </c>
      <c r="E4" s="28" t="s">
        <v>1266</v>
      </c>
      <c r="F4">
        <v>3200</v>
      </c>
      <c r="G4">
        <v>14</v>
      </c>
      <c r="H4" s="56">
        <f>($G4*(1/((1000000*$F4)/2))*1000000000)</f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9">
        <v>42339</v>
      </c>
      <c r="P4" t="s">
        <v>1195</v>
      </c>
    </row>
    <row r="5" spans="1:17" x14ac:dyDescent="0.25">
      <c r="A5" s="45">
        <v>7</v>
      </c>
      <c r="B5" s="45">
        <v>3610</v>
      </c>
      <c r="C5" s="48" t="s">
        <v>1261</v>
      </c>
      <c r="D5" t="s">
        <v>1181</v>
      </c>
      <c r="E5" s="28" t="s">
        <v>1270</v>
      </c>
      <c r="F5">
        <v>3200</v>
      </c>
      <c r="G5">
        <v>14</v>
      </c>
      <c r="H5" s="56">
        <f>($G5*(1/((1000000*$F5)/2))*1000000000)</f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9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6">
        <f>($G6*(1/((1000000*$F6)/2))*1000000000)</f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9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6">
        <f>($G7*(1/((1000000*$F7)/2))*1000000000)</f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9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6">
        <f>($G8*(1/((1000000*$F8)/2))*1000000000)</f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9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6">
        <f>($G9*(1/((1000000*$F9)/2))*1000000000)</f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9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6">
        <f>($G10*(1/((1000000*$F10)/2))*1000000000)</f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9"/>
      <c r="P10" t="s">
        <v>1208</v>
      </c>
    </row>
    <row r="11" spans="1:17" x14ac:dyDescent="0.25">
      <c r="A11" s="45">
        <v>4</v>
      </c>
      <c r="B11" s="45">
        <v>4304</v>
      </c>
      <c r="C11" s="48" t="s">
        <v>1261</v>
      </c>
      <c r="D11" t="s">
        <v>1262</v>
      </c>
      <c r="E11" s="28" t="s">
        <v>1267</v>
      </c>
      <c r="F11">
        <v>3600</v>
      </c>
      <c r="G11">
        <v>16</v>
      </c>
      <c r="H11" s="56">
        <f>($G11*(1/((1000000*$F11)/2))*1000000000)</f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9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6">
        <f>($G12*(1/((1000000*$F12)/2))*1000000000)</f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9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6">
        <f>($G13*(1/((1000000*$F13)/2))*1000000000)</f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9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6">
        <f>($G14*(1/((1000000*$F14)/2))*1000000000)</f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9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6">
        <f>($G15*(1/((1000000*$F15)/2))*1000000000)</f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9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6">
        <f>($G16*(1/((1000000*$F16)/2))*1000000000)</f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9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6">
        <f>($G17*(1/((1000000*$F17)/2))*1000000000)</f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9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6">
        <f>($G18*(1/((1000000*$F18)/2))*1000000000)</f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9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6">
        <f>($G19*(1/((1000000*$F19)/2))*1000000000)</f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9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6">
        <f>($G20*(1/((1000000*$F20)/2))*1000000000)</f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9"/>
      <c r="P20" t="s">
        <v>1201</v>
      </c>
    </row>
    <row r="21" spans="1:16" x14ac:dyDescent="0.25">
      <c r="A21" s="45">
        <v>5</v>
      </c>
      <c r="B21" s="45">
        <v>3391</v>
      </c>
      <c r="C21" s="47" t="s">
        <v>205</v>
      </c>
      <c r="D21" t="s">
        <v>1181</v>
      </c>
      <c r="E21" s="28" t="s">
        <v>1268</v>
      </c>
      <c r="F21">
        <v>3200</v>
      </c>
      <c r="G21">
        <v>15</v>
      </c>
      <c r="H21" s="56">
        <f>($G21*(1/((1000000*$F21)/2))*1000000000)</f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9">
        <v>43647</v>
      </c>
      <c r="P21" t="s">
        <v>1201</v>
      </c>
    </row>
    <row r="22" spans="1:16" x14ac:dyDescent="0.25">
      <c r="A22" s="45">
        <v>12</v>
      </c>
      <c r="B22" s="45">
        <v>3539</v>
      </c>
      <c r="C22" s="47" t="s">
        <v>205</v>
      </c>
      <c r="D22" t="s">
        <v>1181</v>
      </c>
      <c r="E22" s="28" t="s">
        <v>1272</v>
      </c>
      <c r="F22">
        <v>3200</v>
      </c>
      <c r="G22">
        <v>16</v>
      </c>
      <c r="H22" s="56">
        <f>($G22*(1/((1000000*$F22)/2))*1000000000)</f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9">
        <v>42339</v>
      </c>
      <c r="P22" t="s">
        <v>1185</v>
      </c>
    </row>
    <row r="23" spans="1:16" x14ac:dyDescent="0.25">
      <c r="A23" s="45">
        <v>33</v>
      </c>
      <c r="B23" s="45">
        <v>3679</v>
      </c>
      <c r="C23" s="46" t="s">
        <v>205</v>
      </c>
      <c r="D23" t="s">
        <v>1181</v>
      </c>
      <c r="E23" s="28" t="s">
        <v>1275</v>
      </c>
      <c r="F23">
        <v>3200</v>
      </c>
      <c r="G23">
        <v>16</v>
      </c>
      <c r="H23" s="56">
        <f>($G23*(1/((1000000*$F23)/2))*1000000000)</f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9">
        <v>42339</v>
      </c>
      <c r="P23" t="s">
        <v>1185</v>
      </c>
    </row>
    <row r="24" spans="1:16" x14ac:dyDescent="0.25">
      <c r="A24" s="45">
        <v>48</v>
      </c>
      <c r="B24" s="45">
        <v>3408</v>
      </c>
      <c r="C24" s="46" t="s">
        <v>205</v>
      </c>
      <c r="D24" t="s">
        <v>1209</v>
      </c>
      <c r="E24" s="28" t="s">
        <v>1277</v>
      </c>
      <c r="F24">
        <v>3000</v>
      </c>
      <c r="G24">
        <v>15</v>
      </c>
      <c r="H24" s="56">
        <f>($G24*(1/((1000000*$F24)/2))*1000000000)</f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9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6">
        <f>($G25*(1/((1000000*$F25)/2))*1000000000)</f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9"/>
      <c r="P25" t="s">
        <v>1185</v>
      </c>
    </row>
    <row r="26" spans="1:16" x14ac:dyDescent="0.25">
      <c r="A26" s="45">
        <v>37</v>
      </c>
      <c r="B26" s="45">
        <v>3474</v>
      </c>
      <c r="C26" s="45" t="s">
        <v>1263</v>
      </c>
      <c r="D26" t="s">
        <v>1209</v>
      </c>
      <c r="E26" s="28" t="s">
        <v>1276</v>
      </c>
      <c r="F26">
        <v>3200</v>
      </c>
      <c r="G26">
        <v>16</v>
      </c>
      <c r="H26" s="56">
        <f>($G26*(1/((1000000*$F26)/2))*1000000000)</f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9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6">
        <f>($G27*(1/((1000000*$F27)/2))*1000000000)</f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9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6">
        <f>($G28*(1/((1000000*$F28)/2))*1000000000)</f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9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6">
        <f>($G29*(1/((1000000*$F29)/2))*1000000000)</f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9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6">
        <f>($G30*(1/((1000000*$F30)/2))*1000000000)</f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9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6">
        <f>($G31*(1/((1000000*$F31)/2))*1000000000)</f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9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6">
        <f>($G32*(1/((1000000*$F32)/2))*1000000000)</f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9"/>
      <c r="P32" t="s">
        <v>1214</v>
      </c>
    </row>
    <row r="33" spans="1:17" x14ac:dyDescent="0.25">
      <c r="A33" s="45">
        <v>28</v>
      </c>
      <c r="B33" s="45">
        <v>3681</v>
      </c>
      <c r="C33" s="46" t="s">
        <v>205</v>
      </c>
      <c r="D33" t="s">
        <v>1209</v>
      </c>
      <c r="E33" s="28" t="s">
        <v>1211</v>
      </c>
      <c r="F33">
        <v>3200</v>
      </c>
      <c r="G33">
        <v>16</v>
      </c>
      <c r="H33" s="56">
        <f>($G33*(1/((1000000*$F33)/2))*1000000000)</f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9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6">
        <f>($G34*(1/((1000000*$F34)/2))*1000000000)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9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6">
        <f>($G35*(1/((1000000*$F35)/2))*1000000000)</f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9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6">
        <f>($G36*(1/((1000000*$F36)/2))*1000000000)</f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9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6">
        <f>($G37*(1/((1000000*$F37)/2))*1000000000)</f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9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7">
        <f>($G38*(1/((1000000*$F38)/2))*1000000000)</f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9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6">
        <f>($G39*(1/((1000000*$F39)/2))*1000000000)</f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9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6">
        <f>($G40*(1/((1000000*$F40)/2))*1000000000)</f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9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6">
        <f>($G41*(1/((1000000*$F41)/2))*1000000000)</f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9"/>
      <c r="P41" t="s">
        <v>1212</v>
      </c>
    </row>
    <row r="42" spans="1:17" x14ac:dyDescent="0.25">
      <c r="A42" s="45">
        <v>32</v>
      </c>
      <c r="B42" s="45">
        <v>3600</v>
      </c>
      <c r="C42" s="47" t="s">
        <v>205</v>
      </c>
      <c r="D42" t="s">
        <v>1181</v>
      </c>
      <c r="E42" t="s">
        <v>1227</v>
      </c>
      <c r="F42">
        <v>3200</v>
      </c>
      <c r="G42">
        <v>16</v>
      </c>
      <c r="H42" s="56">
        <f>($G42*(1/((1000000*$F42)/2))*1000000000)</f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9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6">
        <f>($G43*(1/((1000000*$F43)/2))*1000000000)</f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9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6">
        <f>($G44*(1/((1000000*$F44)/2))*1000000000)</f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9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6">
        <f>($G45*(1/((1000000*$F45)/2))*1000000000)</f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9"/>
      <c r="P45" t="s">
        <v>1197</v>
      </c>
    </row>
    <row r="46" spans="1:17" x14ac:dyDescent="0.25">
      <c r="A46" s="45">
        <v>6</v>
      </c>
      <c r="B46" s="45">
        <v>3247</v>
      </c>
      <c r="C46" s="46" t="s">
        <v>205</v>
      </c>
      <c r="D46" t="s">
        <v>1209</v>
      </c>
      <c r="E46" s="28" t="s">
        <v>1269</v>
      </c>
      <c r="F46">
        <v>3000</v>
      </c>
      <c r="G46">
        <v>15</v>
      </c>
      <c r="H46" s="56">
        <f>($G46*(1/((1000000*$F46)/2))*1000000000)</f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9">
        <v>42339</v>
      </c>
      <c r="P46" t="s">
        <v>1282</v>
      </c>
    </row>
    <row r="47" spans="1:17" x14ac:dyDescent="0.25">
      <c r="A47" s="45">
        <v>13</v>
      </c>
      <c r="B47" s="45">
        <v>2847</v>
      </c>
      <c r="C47" s="46" t="s">
        <v>205</v>
      </c>
      <c r="D47" t="s">
        <v>1181</v>
      </c>
      <c r="E47" s="28" t="s">
        <v>1273</v>
      </c>
      <c r="F47">
        <v>3000</v>
      </c>
      <c r="G47">
        <v>15</v>
      </c>
      <c r="H47" s="56">
        <f>($G47*(1/((1000000*$F47)/2))*1000000000)</f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9">
        <v>44118</v>
      </c>
      <c r="P47" t="s">
        <v>1201</v>
      </c>
    </row>
    <row r="48" spans="1:17" x14ac:dyDescent="0.25">
      <c r="A48" s="51"/>
      <c r="B48" s="50"/>
      <c r="C48" s="50"/>
      <c r="D48" s="51" t="s">
        <v>1181</v>
      </c>
      <c r="E48" s="52" t="s">
        <v>1288</v>
      </c>
      <c r="F48" s="51">
        <v>2133</v>
      </c>
      <c r="G48" s="51">
        <v>11</v>
      </c>
      <c r="H48" s="58">
        <f>($G48*(1/((1000000*$F48)/2))*1000000000)</f>
        <v>10.314111579934364</v>
      </c>
      <c r="I48" s="51">
        <v>1.6</v>
      </c>
      <c r="J48" s="51">
        <v>16</v>
      </c>
      <c r="K48" s="51">
        <v>4</v>
      </c>
      <c r="L48" s="53">
        <f>IFERROR(Table412[[#This Row],[GBs]]/Table412[[#This Row],[Stix]],0)</f>
        <v>4</v>
      </c>
      <c r="M48" s="54">
        <v>113.73</v>
      </c>
      <c r="N48" s="54">
        <f>IFERROR(Table412[[#This Row],[Cost]]/Table412[[#This Row],[GBs]],0)</f>
        <v>7.1081250000000002</v>
      </c>
      <c r="O48" s="55">
        <v>40878</v>
      </c>
      <c r="P48" s="55" t="s">
        <v>1289</v>
      </c>
      <c r="Q48" s="51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6">
        <f>($G49*(1/((1000000*$F49)/2))*1000000000)</f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9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6">
        <f>($G50*(1/((1000000*$F50)/2))*1000000000)</f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9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6">
        <f>($G51*(1/((1000000*$F51)/2))*1000000000)</f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9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6">
        <f>($G52*(1/((1000000*$F52)/2))*1000000000)</f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9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6">
        <f>($G53*(1/((1000000*$F53)/2))*1000000000)</f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9"/>
      <c r="P53" t="s">
        <v>1185</v>
      </c>
    </row>
    <row r="54" spans="1:16" x14ac:dyDescent="0.25">
      <c r="A54" s="45">
        <v>8</v>
      </c>
      <c r="B54" s="45">
        <v>2961</v>
      </c>
      <c r="C54" s="46" t="s">
        <v>205</v>
      </c>
      <c r="D54" t="s">
        <v>1209</v>
      </c>
      <c r="E54" s="28" t="s">
        <v>1271</v>
      </c>
      <c r="F54">
        <v>2666</v>
      </c>
      <c r="G54">
        <v>15</v>
      </c>
      <c r="H54" s="56">
        <f>($G54*(1/((1000000*$F54)/2))*1000000000)</f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9">
        <v>41913</v>
      </c>
      <c r="P54" t="s">
        <v>1282</v>
      </c>
    </row>
    <row r="55" spans="1:16" x14ac:dyDescent="0.25">
      <c r="A55" s="45">
        <v>17</v>
      </c>
      <c r="B55" s="45">
        <v>3379</v>
      </c>
      <c r="C55" s="46" t="s">
        <v>205</v>
      </c>
      <c r="D55" t="s">
        <v>1181</v>
      </c>
      <c r="E55" s="28" t="s">
        <v>1274</v>
      </c>
      <c r="F55">
        <v>2800</v>
      </c>
      <c r="G55">
        <v>16</v>
      </c>
      <c r="H55" s="56">
        <f>($G55*(1/((1000000*$F55)/2))*1000000000)</f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9">
        <v>43466</v>
      </c>
      <c r="P55" t="s">
        <v>1208</v>
      </c>
    </row>
    <row r="56" spans="1:16" x14ac:dyDescent="0.25">
      <c r="A56" s="45">
        <v>1</v>
      </c>
      <c r="B56" s="45">
        <v>2797</v>
      </c>
      <c r="C56" s="46" t="s">
        <v>205</v>
      </c>
      <c r="D56" t="s">
        <v>1181</v>
      </c>
      <c r="E56" s="28" t="s">
        <v>1265</v>
      </c>
      <c r="F56">
        <v>2400</v>
      </c>
      <c r="G56">
        <v>14</v>
      </c>
      <c r="H56" s="56">
        <f>($G56*(1/((1000000*$F56)/2))*1000000000)</f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9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6">
        <f>($G57*(1/((1000000*$F57)/2))*1000000000)</f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9"/>
      <c r="P57" t="s">
        <v>1222</v>
      </c>
    </row>
    <row r="58" spans="1:16" x14ac:dyDescent="0.25">
      <c r="A58" s="45">
        <v>73</v>
      </c>
      <c r="B58" s="45">
        <v>2630</v>
      </c>
      <c r="C58" s="46" t="s">
        <v>205</v>
      </c>
      <c r="D58" t="s">
        <v>1264</v>
      </c>
      <c r="E58" s="28" t="s">
        <v>1278</v>
      </c>
      <c r="F58">
        <v>2133</v>
      </c>
      <c r="G58">
        <v>14</v>
      </c>
      <c r="H58" s="56">
        <f>($G58*(1/((1000000*$F58)/2))*1000000000)</f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9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6">
        <f>($G59*(1/((1000000*$F59)/2))*1000000000)</f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9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6">
        <f>($G60*(1/((1000000*$F60)/2))*1000000000)</f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9"/>
      <c r="P60" t="s">
        <v>1203</v>
      </c>
    </row>
    <row r="65" spans="1:1" x14ac:dyDescent="0.25">
      <c r="A65" s="28" t="s">
        <v>1304</v>
      </c>
    </row>
  </sheetData>
  <conditionalFormatting sqref="H2:H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  <hyperlink ref="A65" r:id="rId58" xr:uid="{934A8811-E32C-4164-AA37-25D5A5CC29DD}"/>
  </hyperlinks>
  <pageMargins left="0.7" right="0.7" top="0.75" bottom="0.75" header="0.3" footer="0.3"/>
  <pageSetup orientation="portrait" horizontalDpi="300" verticalDpi="300" r:id="rId59"/>
  <tableParts count="1">
    <tablePart r:id="rId6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38" t="s">
        <v>1247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6" x14ac:dyDescent="0.25">
      <c r="A2" s="40" t="s">
        <v>1248</v>
      </c>
      <c r="B2" s="41" t="s">
        <v>1249</v>
      </c>
      <c r="C2" s="41" t="s">
        <v>1250</v>
      </c>
      <c r="D2" s="41" t="s">
        <v>1251</v>
      </c>
      <c r="E2" s="41" t="s">
        <v>1252</v>
      </c>
      <c r="F2" s="41" t="s">
        <v>1253</v>
      </c>
      <c r="G2" s="41" t="s">
        <v>1254</v>
      </c>
      <c r="H2" s="41" t="s">
        <v>1255</v>
      </c>
      <c r="I2" s="41" t="s">
        <v>1256</v>
      </c>
      <c r="J2" s="41" t="s">
        <v>1257</v>
      </c>
      <c r="K2" s="41" t="s">
        <v>1258</v>
      </c>
      <c r="L2" s="41" t="s">
        <v>1259</v>
      </c>
      <c r="M2" s="41" t="s">
        <v>1260</v>
      </c>
      <c r="P2" s="42"/>
    </row>
    <row r="3" spans="1:16" x14ac:dyDescent="0.25">
      <c r="A3" s="43">
        <v>2133</v>
      </c>
      <c r="B3" s="44">
        <f t="shared" ref="B3:M19" si="0">(B$2*(1/(($A3*1000000)/2)))*1000000000</f>
        <v>8.4388185654008439</v>
      </c>
      <c r="C3" s="44">
        <f t="shared" si="0"/>
        <v>9.3764650726676049</v>
      </c>
      <c r="D3" s="44">
        <f t="shared" si="0"/>
        <v>10.314111579934364</v>
      </c>
      <c r="E3" s="44">
        <f t="shared" si="0"/>
        <v>11.251758087201125</v>
      </c>
      <c r="F3" s="44">
        <f t="shared" si="0"/>
        <v>12.189404594467886</v>
      </c>
      <c r="G3" s="44">
        <f t="shared" si="0"/>
        <v>13.127051101734645</v>
      </c>
      <c r="H3" s="44">
        <f t="shared" si="0"/>
        <v>14.064697609001408</v>
      </c>
      <c r="I3" s="44">
        <f t="shared" si="0"/>
        <v>15.002344116268167</v>
      </c>
      <c r="J3" s="44">
        <f t="shared" si="0"/>
        <v>15.939990623534928</v>
      </c>
      <c r="K3" s="44">
        <f t="shared" si="0"/>
        <v>16.877637130801688</v>
      </c>
      <c r="L3" s="44">
        <f t="shared" si="0"/>
        <v>17.815283638068447</v>
      </c>
      <c r="M3" s="44">
        <f t="shared" si="0"/>
        <v>18.75293014533521</v>
      </c>
      <c r="P3" s="42"/>
    </row>
    <row r="4" spans="1:16" x14ac:dyDescent="0.25">
      <c r="A4" s="43">
        <v>2400</v>
      </c>
      <c r="B4" s="44">
        <f t="shared" si="0"/>
        <v>7.5000000000000009</v>
      </c>
      <c r="C4" s="44">
        <f t="shared" si="0"/>
        <v>8.3333333333333339</v>
      </c>
      <c r="D4" s="44">
        <f t="shared" si="0"/>
        <v>9.1666666666666661</v>
      </c>
      <c r="E4" s="44">
        <f t="shared" si="0"/>
        <v>10</v>
      </c>
      <c r="F4" s="44">
        <f t="shared" si="0"/>
        <v>10.833333333333334</v>
      </c>
      <c r="G4" s="44">
        <f t="shared" si="0"/>
        <v>11.666666666666666</v>
      </c>
      <c r="H4" s="44">
        <f t="shared" si="0"/>
        <v>12.5</v>
      </c>
      <c r="I4" s="44">
        <f t="shared" si="0"/>
        <v>13.333333333333334</v>
      </c>
      <c r="J4" s="44">
        <f t="shared" si="0"/>
        <v>14.166666666666668</v>
      </c>
      <c r="K4" s="44">
        <f t="shared" si="0"/>
        <v>15.000000000000002</v>
      </c>
      <c r="L4" s="44">
        <f t="shared" si="0"/>
        <v>15.833333333333332</v>
      </c>
      <c r="M4" s="44">
        <f t="shared" si="0"/>
        <v>16.666666666666668</v>
      </c>
    </row>
    <row r="5" spans="1:16" x14ac:dyDescent="0.25">
      <c r="A5" s="43">
        <v>2666</v>
      </c>
      <c r="B5" s="44">
        <f t="shared" si="0"/>
        <v>6.7516879219804951</v>
      </c>
      <c r="C5" s="44">
        <f t="shared" si="0"/>
        <v>7.5018754688672162</v>
      </c>
      <c r="D5" s="44">
        <f t="shared" si="0"/>
        <v>8.2520630157539383</v>
      </c>
      <c r="E5" s="44">
        <f t="shared" si="0"/>
        <v>9.0022505626406595</v>
      </c>
      <c r="F5" s="44">
        <f t="shared" si="0"/>
        <v>9.7524381095273807</v>
      </c>
      <c r="G5" s="44">
        <f t="shared" si="0"/>
        <v>10.502625656414104</v>
      </c>
      <c r="H5" s="44">
        <f t="shared" si="0"/>
        <v>11.252813203300825</v>
      </c>
      <c r="I5" s="44">
        <f t="shared" si="0"/>
        <v>12.003000750187546</v>
      </c>
      <c r="J5" s="44">
        <f t="shared" si="0"/>
        <v>12.753188297074267</v>
      </c>
      <c r="K5" s="44">
        <f t="shared" si="0"/>
        <v>13.50337584396099</v>
      </c>
      <c r="L5" s="44">
        <f t="shared" si="0"/>
        <v>14.253563390847711</v>
      </c>
      <c r="M5" s="44">
        <f t="shared" si="0"/>
        <v>15.003750937734432</v>
      </c>
    </row>
    <row r="6" spans="1:16" x14ac:dyDescent="0.25">
      <c r="A6" s="43">
        <v>2800</v>
      </c>
      <c r="B6" s="44">
        <f t="shared" si="0"/>
        <v>6.4285714285714288</v>
      </c>
      <c r="C6" s="44">
        <f t="shared" si="0"/>
        <v>7.1428571428571432</v>
      </c>
      <c r="D6" s="44">
        <f t="shared" si="0"/>
        <v>7.8571428571428577</v>
      </c>
      <c r="E6" s="44">
        <f t="shared" si="0"/>
        <v>8.5714285714285712</v>
      </c>
      <c r="F6" s="44">
        <f t="shared" si="0"/>
        <v>9.2857142857142865</v>
      </c>
      <c r="G6" s="44">
        <f t="shared" si="0"/>
        <v>10</v>
      </c>
      <c r="H6" s="44">
        <f t="shared" si="0"/>
        <v>10.714285714285715</v>
      </c>
      <c r="I6" s="44">
        <f t="shared" si="0"/>
        <v>11.428571428571429</v>
      </c>
      <c r="J6" s="44">
        <f t="shared" si="0"/>
        <v>12.142857142857142</v>
      </c>
      <c r="K6" s="44">
        <f t="shared" si="0"/>
        <v>12.857142857142858</v>
      </c>
      <c r="L6" s="44">
        <f t="shared" si="0"/>
        <v>13.571428571428571</v>
      </c>
      <c r="M6" s="44">
        <f t="shared" si="0"/>
        <v>14.285714285714286</v>
      </c>
    </row>
    <row r="7" spans="1:16" x14ac:dyDescent="0.25">
      <c r="A7" s="43">
        <v>3000</v>
      </c>
      <c r="B7" s="44">
        <f t="shared" si="0"/>
        <v>6</v>
      </c>
      <c r="C7" s="44">
        <f t="shared" si="0"/>
        <v>6.666666666666667</v>
      </c>
      <c r="D7" s="44">
        <f t="shared" si="0"/>
        <v>7.333333333333333</v>
      </c>
      <c r="E7" s="44">
        <f t="shared" si="0"/>
        <v>7.9999999999999991</v>
      </c>
      <c r="F7" s="44">
        <f t="shared" si="0"/>
        <v>8.6666666666666661</v>
      </c>
      <c r="G7" s="44">
        <f t="shared" si="0"/>
        <v>9.3333333333333321</v>
      </c>
      <c r="H7" s="44">
        <f t="shared" si="0"/>
        <v>10</v>
      </c>
      <c r="I7" s="44">
        <f t="shared" si="0"/>
        <v>10.666666666666666</v>
      </c>
      <c r="J7" s="44">
        <f t="shared" si="0"/>
        <v>11.333333333333332</v>
      </c>
      <c r="K7" s="44">
        <f t="shared" si="0"/>
        <v>12</v>
      </c>
      <c r="L7" s="44">
        <f t="shared" si="0"/>
        <v>12.666666666666666</v>
      </c>
      <c r="M7" s="44">
        <f t="shared" si="0"/>
        <v>13.333333333333334</v>
      </c>
    </row>
    <row r="8" spans="1:16" x14ac:dyDescent="0.25">
      <c r="A8" s="43">
        <v>3200</v>
      </c>
      <c r="B8" s="44">
        <f t="shared" si="0"/>
        <v>5.625</v>
      </c>
      <c r="C8" s="44">
        <f t="shared" si="0"/>
        <v>6.25</v>
      </c>
      <c r="D8" s="44">
        <f t="shared" si="0"/>
        <v>6.875</v>
      </c>
      <c r="E8" s="44">
        <f t="shared" si="0"/>
        <v>7.5000000000000009</v>
      </c>
      <c r="F8" s="44">
        <f t="shared" si="0"/>
        <v>8.125</v>
      </c>
      <c r="G8" s="44">
        <f t="shared" si="0"/>
        <v>8.75</v>
      </c>
      <c r="H8" s="44">
        <f t="shared" si="0"/>
        <v>9.375</v>
      </c>
      <c r="I8" s="44">
        <f t="shared" si="0"/>
        <v>10</v>
      </c>
      <c r="J8" s="44">
        <f t="shared" si="0"/>
        <v>10.625</v>
      </c>
      <c r="K8" s="44">
        <f t="shared" si="0"/>
        <v>11.25</v>
      </c>
      <c r="L8" s="44">
        <f t="shared" si="0"/>
        <v>11.875</v>
      </c>
      <c r="M8" s="44">
        <f t="shared" si="0"/>
        <v>12.5</v>
      </c>
    </row>
    <row r="9" spans="1:16" x14ac:dyDescent="0.25">
      <c r="A9" s="43">
        <v>3300</v>
      </c>
      <c r="B9" s="44">
        <f t="shared" si="0"/>
        <v>5.454545454545455</v>
      </c>
      <c r="C9" s="44">
        <f t="shared" si="0"/>
        <v>6.0606060606060606</v>
      </c>
      <c r="D9" s="44">
        <f t="shared" si="0"/>
        <v>6.666666666666667</v>
      </c>
      <c r="E9" s="44">
        <f t="shared" si="0"/>
        <v>7.2727272727272734</v>
      </c>
      <c r="F9" s="44">
        <f t="shared" si="0"/>
        <v>7.8787878787878789</v>
      </c>
      <c r="G9" s="44">
        <f t="shared" si="0"/>
        <v>8.4848484848484862</v>
      </c>
      <c r="H9" s="44">
        <f t="shared" si="0"/>
        <v>9.0909090909090899</v>
      </c>
      <c r="I9" s="44">
        <f t="shared" si="0"/>
        <v>9.6969696969696972</v>
      </c>
      <c r="J9" s="44">
        <f t="shared" si="0"/>
        <v>10.303030303030305</v>
      </c>
      <c r="K9" s="44">
        <f t="shared" si="0"/>
        <v>10.90909090909091</v>
      </c>
      <c r="L9" s="44">
        <f t="shared" si="0"/>
        <v>11.515151515151516</v>
      </c>
      <c r="M9" s="44">
        <f t="shared" si="0"/>
        <v>12.121212121212121</v>
      </c>
    </row>
    <row r="10" spans="1:16" x14ac:dyDescent="0.25">
      <c r="A10" s="43">
        <v>3333</v>
      </c>
      <c r="B10" s="44">
        <f t="shared" si="0"/>
        <v>5.4005400540054005</v>
      </c>
      <c r="C10" s="44">
        <f t="shared" si="0"/>
        <v>6.0006000600060014</v>
      </c>
      <c r="D10" s="44">
        <f t="shared" si="0"/>
        <v>6.6006600660066006</v>
      </c>
      <c r="E10" s="44">
        <f t="shared" si="0"/>
        <v>7.2007200720072007</v>
      </c>
      <c r="F10" s="44">
        <f t="shared" si="0"/>
        <v>7.8007800780078016</v>
      </c>
      <c r="G10" s="44">
        <f t="shared" si="0"/>
        <v>8.4008400840084008</v>
      </c>
      <c r="H10" s="44">
        <f t="shared" si="0"/>
        <v>9.0009000900090026</v>
      </c>
      <c r="I10" s="44">
        <f t="shared" si="0"/>
        <v>9.6009600960096009</v>
      </c>
      <c r="J10" s="44">
        <f t="shared" si="0"/>
        <v>10.201020102010201</v>
      </c>
      <c r="K10" s="44">
        <f t="shared" si="0"/>
        <v>10.801080108010801</v>
      </c>
      <c r="L10" s="44">
        <f t="shared" si="0"/>
        <v>11.401140114011401</v>
      </c>
      <c r="M10" s="44">
        <f t="shared" si="0"/>
        <v>12.001200120012003</v>
      </c>
    </row>
    <row r="11" spans="1:16" x14ac:dyDescent="0.25">
      <c r="A11" s="43">
        <v>3400</v>
      </c>
      <c r="B11" s="44">
        <f t="shared" si="0"/>
        <v>5.2941176470588234</v>
      </c>
      <c r="C11" s="44">
        <f t="shared" si="0"/>
        <v>5.8823529411764701</v>
      </c>
      <c r="D11" s="44">
        <f t="shared" si="0"/>
        <v>6.4705882352941178</v>
      </c>
      <c r="E11" s="44">
        <f t="shared" si="0"/>
        <v>7.0588235294117636</v>
      </c>
      <c r="F11" s="44">
        <f t="shared" si="0"/>
        <v>7.6470588235294121</v>
      </c>
      <c r="G11" s="44">
        <f t="shared" si="0"/>
        <v>8.235294117647058</v>
      </c>
      <c r="H11" s="44">
        <f t="shared" si="0"/>
        <v>8.8235294117647065</v>
      </c>
      <c r="I11" s="44">
        <f t="shared" si="0"/>
        <v>9.4117647058823515</v>
      </c>
      <c r="J11" s="44">
        <f t="shared" si="0"/>
        <v>9.9999999999999982</v>
      </c>
      <c r="K11" s="44">
        <f t="shared" si="0"/>
        <v>10.588235294117647</v>
      </c>
      <c r="L11" s="44">
        <f t="shared" si="0"/>
        <v>11.176470588235293</v>
      </c>
      <c r="M11" s="44">
        <f t="shared" si="0"/>
        <v>11.76470588235294</v>
      </c>
    </row>
    <row r="12" spans="1:16" x14ac:dyDescent="0.25">
      <c r="A12" s="43">
        <v>3466</v>
      </c>
      <c r="B12" s="44">
        <f t="shared" si="0"/>
        <v>5.1933064050778999</v>
      </c>
      <c r="C12" s="44">
        <f t="shared" si="0"/>
        <v>5.7703404500865547</v>
      </c>
      <c r="D12" s="44">
        <f t="shared" si="0"/>
        <v>6.3473744950952105</v>
      </c>
      <c r="E12" s="44">
        <f t="shared" si="0"/>
        <v>6.9244085401038662</v>
      </c>
      <c r="F12" s="44">
        <f t="shared" si="0"/>
        <v>7.5014425851125219</v>
      </c>
      <c r="G12" s="44">
        <f t="shared" si="0"/>
        <v>8.078476630121175</v>
      </c>
      <c r="H12" s="44">
        <f t="shared" si="0"/>
        <v>8.6555106751298307</v>
      </c>
      <c r="I12" s="44">
        <f t="shared" si="0"/>
        <v>9.2325447201384883</v>
      </c>
      <c r="J12" s="44">
        <f t="shared" si="0"/>
        <v>9.809578765147144</v>
      </c>
      <c r="K12" s="44">
        <f t="shared" si="0"/>
        <v>10.3866128101558</v>
      </c>
      <c r="L12" s="44">
        <f t="shared" si="0"/>
        <v>10.963646855164454</v>
      </c>
      <c r="M12" s="44">
        <f t="shared" si="0"/>
        <v>11.540680900173109</v>
      </c>
    </row>
    <row r="13" spans="1:16" x14ac:dyDescent="0.25">
      <c r="A13" s="43">
        <v>3600</v>
      </c>
      <c r="B13" s="44">
        <f t="shared" si="0"/>
        <v>5</v>
      </c>
      <c r="C13" s="44">
        <f t="shared" si="0"/>
        <v>5.5555555555555554</v>
      </c>
      <c r="D13" s="44">
        <f t="shared" si="0"/>
        <v>6.1111111111111107</v>
      </c>
      <c r="E13" s="44">
        <f t="shared" si="0"/>
        <v>6.666666666666667</v>
      </c>
      <c r="F13" s="44">
        <f t="shared" si="0"/>
        <v>7.2222222222222214</v>
      </c>
      <c r="G13" s="44">
        <f t="shared" si="0"/>
        <v>7.7777777777777768</v>
      </c>
      <c r="H13" s="44">
        <f t="shared" si="0"/>
        <v>8.3333333333333339</v>
      </c>
      <c r="I13" s="44">
        <f t="shared" si="0"/>
        <v>8.8888888888888893</v>
      </c>
      <c r="J13" s="44">
        <f t="shared" si="0"/>
        <v>9.4444444444444429</v>
      </c>
      <c r="K13" s="44">
        <f t="shared" si="0"/>
        <v>10</v>
      </c>
      <c r="L13" s="44">
        <f t="shared" si="0"/>
        <v>10.555555555555555</v>
      </c>
      <c r="M13" s="44">
        <f t="shared" si="0"/>
        <v>11.111111111111111</v>
      </c>
    </row>
    <row r="14" spans="1:16" x14ac:dyDescent="0.25">
      <c r="A14" s="43">
        <v>3733</v>
      </c>
      <c r="B14" s="44">
        <f t="shared" si="0"/>
        <v>4.8218590945620141</v>
      </c>
      <c r="C14" s="44">
        <f t="shared" si="0"/>
        <v>5.3576212161800161</v>
      </c>
      <c r="D14" s="44">
        <f t="shared" si="0"/>
        <v>5.893383337798018</v>
      </c>
      <c r="E14" s="44">
        <f t="shared" si="0"/>
        <v>6.4291454594160191</v>
      </c>
      <c r="F14" s="44">
        <f t="shared" si="0"/>
        <v>6.9649075810340211</v>
      </c>
      <c r="G14" s="44">
        <f t="shared" si="0"/>
        <v>7.500669702652023</v>
      </c>
      <c r="H14" s="44">
        <f t="shared" si="0"/>
        <v>8.0364318242700232</v>
      </c>
      <c r="I14" s="44">
        <f t="shared" si="0"/>
        <v>8.5721939458880261</v>
      </c>
      <c r="J14" s="44">
        <f t="shared" si="0"/>
        <v>9.1079560675060289</v>
      </c>
      <c r="K14" s="44">
        <f t="shared" si="0"/>
        <v>9.6437181891240282</v>
      </c>
      <c r="L14" s="44">
        <f t="shared" si="0"/>
        <v>10.179480310742031</v>
      </c>
      <c r="M14" s="44">
        <f t="shared" si="0"/>
        <v>10.715242432360032</v>
      </c>
    </row>
    <row r="15" spans="1:16" x14ac:dyDescent="0.25">
      <c r="A15" s="43">
        <v>3866</v>
      </c>
      <c r="B15" s="44">
        <f t="shared" si="0"/>
        <v>4.6559751681324366</v>
      </c>
      <c r="C15" s="44">
        <f t="shared" si="0"/>
        <v>5.1733057423693749</v>
      </c>
      <c r="D15" s="44">
        <f t="shared" si="0"/>
        <v>5.6906363166063123</v>
      </c>
      <c r="E15" s="44">
        <f t="shared" si="0"/>
        <v>6.2079668908432488</v>
      </c>
      <c r="F15" s="44">
        <f t="shared" si="0"/>
        <v>6.7252974650801871</v>
      </c>
      <c r="G15" s="44">
        <f t="shared" si="0"/>
        <v>7.2426280393171245</v>
      </c>
      <c r="H15" s="44">
        <f t="shared" si="0"/>
        <v>7.7599586135540619</v>
      </c>
      <c r="I15" s="44">
        <f t="shared" si="0"/>
        <v>8.2772891877909984</v>
      </c>
      <c r="J15" s="44">
        <f t="shared" si="0"/>
        <v>8.7946197620279367</v>
      </c>
      <c r="K15" s="44">
        <f t="shared" si="0"/>
        <v>9.3119503362648732</v>
      </c>
      <c r="L15" s="44">
        <f t="shared" si="0"/>
        <v>9.8292809105018115</v>
      </c>
      <c r="M15" s="44">
        <f t="shared" si="0"/>
        <v>10.34661148473875</v>
      </c>
    </row>
    <row r="16" spans="1:16" x14ac:dyDescent="0.25">
      <c r="A16" s="43">
        <v>4000</v>
      </c>
      <c r="B16" s="44">
        <f t="shared" si="0"/>
        <v>4.5000000000000009</v>
      </c>
      <c r="C16" s="44">
        <f t="shared" si="0"/>
        <v>5</v>
      </c>
      <c r="D16" s="44">
        <f t="shared" si="0"/>
        <v>5.5000000000000009</v>
      </c>
      <c r="E16" s="44">
        <f t="shared" si="0"/>
        <v>6.0000000000000009</v>
      </c>
      <c r="F16" s="44">
        <f t="shared" si="0"/>
        <v>6.5</v>
      </c>
      <c r="G16" s="44">
        <f t="shared" si="0"/>
        <v>7.0000000000000009</v>
      </c>
      <c r="H16" s="44">
        <f t="shared" si="0"/>
        <v>7.5000000000000009</v>
      </c>
      <c r="I16" s="44">
        <f t="shared" si="0"/>
        <v>8</v>
      </c>
      <c r="J16" s="44">
        <f t="shared" si="0"/>
        <v>8.5</v>
      </c>
      <c r="K16" s="44">
        <f t="shared" si="0"/>
        <v>9.0000000000000018</v>
      </c>
      <c r="L16" s="44">
        <f t="shared" si="0"/>
        <v>9.5</v>
      </c>
      <c r="M16" s="44">
        <f t="shared" si="0"/>
        <v>10</v>
      </c>
    </row>
    <row r="17" spans="1:13" x14ac:dyDescent="0.25">
      <c r="A17" s="43">
        <v>4133</v>
      </c>
      <c r="B17" s="44">
        <f t="shared" si="0"/>
        <v>4.3551899346721505</v>
      </c>
      <c r="C17" s="44">
        <f t="shared" si="0"/>
        <v>4.8390999274135007</v>
      </c>
      <c r="D17" s="44">
        <f t="shared" si="0"/>
        <v>5.3230099201548509</v>
      </c>
      <c r="E17" s="44">
        <f t="shared" si="0"/>
        <v>5.8069199128962001</v>
      </c>
      <c r="F17" s="44">
        <f t="shared" si="0"/>
        <v>6.2908299056375503</v>
      </c>
      <c r="G17" s="44">
        <f t="shared" si="0"/>
        <v>6.7747398983789004</v>
      </c>
      <c r="H17" s="44">
        <f t="shared" si="0"/>
        <v>7.2586498911202506</v>
      </c>
      <c r="I17" s="44">
        <f t="shared" si="0"/>
        <v>7.7425598838616008</v>
      </c>
      <c r="J17" s="44">
        <f t="shared" si="0"/>
        <v>8.2264698766029518</v>
      </c>
      <c r="K17" s="44">
        <f t="shared" si="0"/>
        <v>8.7103798693443011</v>
      </c>
      <c r="L17" s="44">
        <f t="shared" si="0"/>
        <v>9.1942898620856521</v>
      </c>
      <c r="M17" s="44">
        <f t="shared" si="0"/>
        <v>9.6781998548270014</v>
      </c>
    </row>
    <row r="18" spans="1:13" x14ac:dyDescent="0.25">
      <c r="A18" s="43">
        <v>4266</v>
      </c>
      <c r="B18" s="44">
        <f t="shared" si="0"/>
        <v>4.2194092827004219</v>
      </c>
      <c r="C18" s="44">
        <f t="shared" si="0"/>
        <v>4.6882325363338024</v>
      </c>
      <c r="D18" s="44">
        <f t="shared" si="0"/>
        <v>5.1570557899671821</v>
      </c>
      <c r="E18" s="44">
        <f t="shared" si="0"/>
        <v>5.6258790436005626</v>
      </c>
      <c r="F18" s="44">
        <f t="shared" si="0"/>
        <v>6.0947022972339431</v>
      </c>
      <c r="G18" s="44">
        <f t="shared" si="0"/>
        <v>6.5635255508673227</v>
      </c>
      <c r="H18" s="44">
        <f t="shared" si="0"/>
        <v>7.0323488045007041</v>
      </c>
      <c r="I18" s="44">
        <f t="shared" si="0"/>
        <v>7.5011720581340837</v>
      </c>
      <c r="J18" s="44">
        <f t="shared" si="0"/>
        <v>7.9699953117674642</v>
      </c>
      <c r="K18" s="44">
        <f t="shared" si="0"/>
        <v>8.4388185654008439</v>
      </c>
      <c r="L18" s="44">
        <f t="shared" si="0"/>
        <v>8.9076418190342235</v>
      </c>
      <c r="M18" s="44">
        <f t="shared" si="0"/>
        <v>9.3764650726676049</v>
      </c>
    </row>
    <row r="19" spans="1:13" x14ac:dyDescent="0.25">
      <c r="A19" s="43">
        <v>4500</v>
      </c>
      <c r="B19" s="44">
        <f t="shared" si="0"/>
        <v>3.9999999999999996</v>
      </c>
      <c r="C19" s="44">
        <f t="shared" si="0"/>
        <v>4.4444444444444446</v>
      </c>
      <c r="D19" s="44">
        <f t="shared" si="0"/>
        <v>4.8888888888888893</v>
      </c>
      <c r="E19" s="44">
        <f t="shared" si="0"/>
        <v>5.333333333333333</v>
      </c>
      <c r="F19" s="44">
        <f t="shared" si="0"/>
        <v>5.7777777777777768</v>
      </c>
      <c r="G19" s="44">
        <f t="shared" si="0"/>
        <v>6.2222222222222223</v>
      </c>
      <c r="H19" s="44">
        <f t="shared" si="0"/>
        <v>6.666666666666667</v>
      </c>
      <c r="I19" s="44">
        <f t="shared" si="0"/>
        <v>7.1111111111111107</v>
      </c>
      <c r="J19" s="44">
        <f t="shared" si="0"/>
        <v>7.5555555555555545</v>
      </c>
      <c r="K19" s="44">
        <f t="shared" si="0"/>
        <v>7.9999999999999991</v>
      </c>
      <c r="L19" s="44">
        <f t="shared" si="0"/>
        <v>8.4444444444444446</v>
      </c>
      <c r="M19" s="44">
        <f t="shared" si="0"/>
        <v>8.8888888888888893</v>
      </c>
    </row>
    <row r="24" spans="1:13" x14ac:dyDescent="0.25">
      <c r="A24" s="39" t="str">
        <f>"Equation = ( CL * ( 1 / (RAM Speed X 1B / 2))) = .0000000000## Seconds X 1B = #.# nanoseconds"</f>
        <v>Equation = ( CL * ( 1 / (RAM Speed X 1B / 2))) = .0000000000## Seconds X 1B = #.# nanoseconds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workbookViewId="0">
      <selection activeCell="D8" sqref="D8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RAM</vt:lpstr>
      <vt:lpstr>Monitor</vt:lpstr>
      <vt:lpstr>Curved</vt:lpstr>
      <vt:lpstr>CPUs</vt:lpstr>
      <vt:lpstr>GPUs</vt:lpstr>
      <vt:lpstr>Goals</vt:lpstr>
      <vt:lpstr>RAM_NEW</vt:lpstr>
      <vt:lpstr>RAM Speed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2020-03-29T03:05:33Z</dcterms:modified>
</cp:coreProperties>
</file>