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Notes\Notes\Other\"/>
    </mc:Choice>
  </mc:AlternateContent>
  <xr:revisionPtr revIDLastSave="0" documentId="13_ncr:1_{F88975D9-E1ED-4029-91D4-BB092DDD9FBB}" xr6:coauthVersionLast="45" xr6:coauthVersionMax="45" xr10:uidLastSave="{00000000-0000-0000-0000-000000000000}"/>
  <bookViews>
    <workbookView xWindow="8850" yWindow="1770" windowWidth="7500" windowHeight="13860" activeTab="2" xr2:uid="{AE592B13-F5E3-4D55-A349-4492C222292E}"/>
  </bookViews>
  <sheets>
    <sheet name="Monitor" sheetId="5" r:id="rId1"/>
    <sheet name="Curved" sheetId="7" r:id="rId2"/>
    <sheet name="Sheet1" sheetId="8" r:id="rId3"/>
    <sheet name="Go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7" l="1"/>
  <c r="G10" i="7"/>
  <c r="F10" i="7"/>
  <c r="G7" i="7"/>
  <c r="F7" i="7"/>
  <c r="E39" i="7"/>
  <c r="E38" i="7"/>
  <c r="E37" i="7"/>
  <c r="E36" i="7"/>
  <c r="E35" i="7"/>
  <c r="E34" i="7"/>
  <c r="E33" i="7"/>
  <c r="E32" i="7"/>
  <c r="E31" i="7"/>
  <c r="E10" i="7"/>
  <c r="D10" i="7"/>
  <c r="C15" i="6" l="1"/>
  <c r="B15" i="6"/>
  <c r="C14" i="6"/>
  <c r="B14" i="6"/>
  <c r="E33" i="5"/>
  <c r="E37" i="5"/>
  <c r="E35" i="5"/>
  <c r="F10" i="5"/>
  <c r="E39" i="5"/>
  <c r="E38" i="5"/>
  <c r="E36" i="5"/>
  <c r="E34" i="5"/>
  <c r="E32" i="5"/>
  <c r="E31" i="5"/>
  <c r="B9" i="6"/>
  <c r="D10" i="5"/>
</calcChain>
</file>

<file path=xl/sharedStrings.xml><?xml version="1.0" encoding="utf-8"?>
<sst xmlns="http://schemas.openxmlformats.org/spreadsheetml/2006/main" count="636" uniqueCount="250">
  <si>
    <t>Brand</t>
  </si>
  <si>
    <t>Model</t>
  </si>
  <si>
    <t>Size</t>
  </si>
  <si>
    <t>Resolution</t>
  </si>
  <si>
    <t>ASUS</t>
  </si>
  <si>
    <t>Brightness</t>
  </si>
  <si>
    <t>Colors</t>
  </si>
  <si>
    <t>5ms</t>
  </si>
  <si>
    <t>Panel</t>
  </si>
  <si>
    <t>PLS</t>
  </si>
  <si>
    <t>VX238H</t>
  </si>
  <si>
    <t>-</t>
  </si>
  <si>
    <t>Aspect</t>
  </si>
  <si>
    <t>BENQ</t>
  </si>
  <si>
    <t>LG</t>
  </si>
  <si>
    <t>VIEWSONIC</t>
  </si>
  <si>
    <t>ACER</t>
  </si>
  <si>
    <t>Curve</t>
  </si>
  <si>
    <t>No</t>
  </si>
  <si>
    <t>Notes</t>
  </si>
  <si>
    <t>EL2870U</t>
  </si>
  <si>
    <t>XB321HK</t>
  </si>
  <si>
    <t>PG258Q</t>
  </si>
  <si>
    <t>PG348Q </t>
  </si>
  <si>
    <t>Yes</t>
  </si>
  <si>
    <t>1920 x 1080</t>
  </si>
  <si>
    <t>3440 x 1440</t>
  </si>
  <si>
    <t>Pitch</t>
  </si>
  <si>
    <t>16.7 Mil</t>
  </si>
  <si>
    <t>1ms</t>
  </si>
  <si>
    <t>Sync</t>
  </si>
  <si>
    <t>G-Sync</t>
  </si>
  <si>
    <t>3800R</t>
  </si>
  <si>
    <t>3840 x 2160</t>
  </si>
  <si>
    <t>60 Hz</t>
  </si>
  <si>
    <t>1.07 B</t>
  </si>
  <si>
    <t>16.7 M</t>
  </si>
  <si>
    <t>TN</t>
  </si>
  <si>
    <t>FreeSync</t>
  </si>
  <si>
    <t>View</t>
  </si>
  <si>
    <t>34UC79G-B</t>
  </si>
  <si>
    <t>2560 x 1080</t>
  </si>
  <si>
    <t>144 Hz</t>
  </si>
  <si>
    <t>XG2560</t>
  </si>
  <si>
    <t>PPI</t>
  </si>
  <si>
    <t>SAMSUNG</t>
  </si>
  <si>
    <t>AHVA IPS</t>
  </si>
  <si>
    <t>Bit</t>
  </si>
  <si>
    <t>FRC</t>
  </si>
  <si>
    <t>4ms</t>
  </si>
  <si>
    <t>Con. S.</t>
  </si>
  <si>
    <t>Con. D.</t>
  </si>
  <si>
    <t>Min. Goal</t>
  </si>
  <si>
    <t>Max. Goal</t>
  </si>
  <si>
    <t>Distance between center of 2 pixels.</t>
  </si>
  <si>
    <t>Static Contrast</t>
  </si>
  <si>
    <t>Dynamic Contrast</t>
  </si>
  <si>
    <t>Adds ~2 bits to Panel Bit Depth - Allows more color tones.</t>
  </si>
  <si>
    <t>Angles at which the image on the screen is of acceptable quality</t>
  </si>
  <si>
    <t>S27D390H</t>
  </si>
  <si>
    <t>16:9</t>
  </si>
  <si>
    <t>AH-IPS</t>
  </si>
  <si>
    <t>Y</t>
  </si>
  <si>
    <t>N</t>
  </si>
  <si>
    <t>7ms</t>
  </si>
  <si>
    <t>10ms</t>
  </si>
  <si>
    <t>14ms</t>
  </si>
  <si>
    <t>13ms</t>
  </si>
  <si>
    <t>80M:1</t>
  </si>
  <si>
    <t>120M:1</t>
  </si>
  <si>
    <t>6+2</t>
  </si>
  <si>
    <t>8+2</t>
  </si>
  <si>
    <t>5M:1</t>
  </si>
  <si>
    <t>100M:1</t>
  </si>
  <si>
    <t>50M:1</t>
  </si>
  <si>
    <t>178°/178°</t>
  </si>
  <si>
    <t>170°/160°</t>
  </si>
  <si>
    <t>12ms</t>
  </si>
  <si>
    <t>22ms</t>
  </si>
  <si>
    <t>23ms</t>
  </si>
  <si>
    <t>V. Ref.</t>
  </si>
  <si>
    <t>240 Hz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</si>
  <si>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</si>
  <si>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</si>
  <si>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</si>
  <si>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</si>
  <si>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</si>
  <si>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</si>
  <si>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</si>
  <si>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</si>
  <si>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</si>
  <si>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</si>
  <si>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</si>
  <si>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</si>
  <si>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</si>
  <si>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</si>
  <si>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</si>
  <si>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</si>
  <si>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</si>
  <si>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</si>
  <si>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</si>
  <si>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</si>
  <si>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</si>
  <si>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</si>
  <si>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</si>
  <si>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</si>
  <si>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</si>
  <si>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</si>
  <si>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</si>
  <si>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</si>
  <si>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</si>
  <si>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</si>
  <si>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</si>
  <si>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</si>
  <si>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</si>
  <si>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</si>
  <si>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</si>
  <si>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</si>
  <si>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</si>
  <si>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</si>
  <si>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</si>
  <si>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</si>
  <si>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</si>
  <si>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</si>
  <si>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</si>
  <si>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</si>
  <si>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</si>
  <si>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</si>
  <si>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</si>
  <si>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</si>
  <si>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</si>
  <si>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</si>
  <si>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</si>
  <si>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</si>
  <si>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</si>
  <si>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</si>
  <si>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</si>
  <si>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</si>
  <si>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</si>
  <si>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</si>
  <si>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</si>
  <si>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</si>
  <si>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</si>
  <si>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</si>
  <si>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</si>
  <si>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</si>
  <si>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</si>
  <si>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</si>
  <si>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</si>
  <si>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1K:1</t>
  </si>
  <si>
    <t>76 Hz</t>
  </si>
  <si>
    <t>Min. Response</t>
  </si>
  <si>
    <t>Avg. Response</t>
  </si>
  <si>
    <t>Max Response</t>
  </si>
  <si>
    <t>27+</t>
  </si>
  <si>
    <t>Bezel</t>
  </si>
  <si>
    <t>Want smallest possible.</t>
  </si>
  <si>
    <t>Min Horizontal is 2560px. (Not even 2K - 3440x1440) (4K=Max)</t>
  </si>
  <si>
    <t>75 Hz</t>
  </si>
  <si>
    <t>144 Hz +</t>
  </si>
  <si>
    <t>G-Sync or FreeSync</t>
  </si>
  <si>
    <t>Current ASUS is 250 - Want higher than that.</t>
  </si>
  <si>
    <t>Field</t>
  </si>
  <si>
    <t>Aspect Ratio</t>
  </si>
  <si>
    <t>Vertical Refresh</t>
  </si>
  <si>
    <t>Lower = More Curved</t>
  </si>
  <si>
    <t># of Colors that can be Displayed</t>
  </si>
  <si>
    <t>2560 x 1440</t>
  </si>
  <si>
    <t>Pixel Count</t>
  </si>
  <si>
    <t>DPI</t>
  </si>
  <si>
    <t>Dot Pitch</t>
  </si>
  <si>
    <t>Higher the better.</t>
  </si>
  <si>
    <t>29UM68-P</t>
  </si>
  <si>
    <t>Best 4 $$$$</t>
  </si>
  <si>
    <t>Current</t>
  </si>
  <si>
    <t>XG43VQ</t>
  </si>
  <si>
    <t>VG27WQ</t>
  </si>
  <si>
    <t>???</t>
  </si>
  <si>
    <t>1800R</t>
  </si>
  <si>
    <t>1500R</t>
  </si>
  <si>
    <t>IPS</t>
  </si>
  <si>
    <t>VA</t>
  </si>
  <si>
    <t>1.67 M</t>
  </si>
  <si>
    <t>3840 x 1200</t>
  </si>
  <si>
    <t>3K:1</t>
  </si>
  <si>
    <t>120 Hz</t>
  </si>
  <si>
    <t>165 Hz</t>
  </si>
  <si>
    <t>FreeSync 2</t>
  </si>
  <si>
    <t>Alienware</t>
  </si>
  <si>
    <t>AW3418DW</t>
  </si>
  <si>
    <t>Column1</t>
  </si>
  <si>
    <t>MSI</t>
  </si>
  <si>
    <t>MPG341CQR</t>
  </si>
  <si>
    <t>DELL</t>
  </si>
  <si>
    <t>34GK950F-B</t>
  </si>
  <si>
    <t>PG35VQ</t>
  </si>
  <si>
    <t>PG27VQ</t>
  </si>
  <si>
    <t>PG349Q</t>
  </si>
  <si>
    <t>PA34VC</t>
  </si>
  <si>
    <t>VP28UQGL</t>
  </si>
  <si>
    <t>VG248QG</t>
  </si>
  <si>
    <t>Note</t>
  </si>
  <si>
    <t>Date</t>
  </si>
  <si>
    <t>XG49VQ</t>
  </si>
  <si>
    <t>XG35VQ</t>
  </si>
  <si>
    <t>AOC</t>
  </si>
  <si>
    <t>MONOPRICE</t>
  </si>
  <si>
    <t>PIXIO</t>
  </si>
  <si>
    <t>CG437K</t>
  </si>
  <si>
    <t>SB230</t>
  </si>
  <si>
    <t>X34</t>
  </si>
  <si>
    <t>XB273K</t>
  </si>
  <si>
    <t>XR382CQK</t>
  </si>
  <si>
    <t>AW3420DW</t>
  </si>
  <si>
    <t>AW5520QF</t>
  </si>
  <si>
    <t>AG271QG</t>
  </si>
  <si>
    <t>AG322QC4</t>
  </si>
  <si>
    <t>AG352UCG6</t>
  </si>
  <si>
    <t>CU34G2X</t>
  </si>
  <si>
    <t>MG279Q</t>
  </si>
  <si>
    <t>PG279Q</t>
  </si>
  <si>
    <t>PG279QZ</t>
  </si>
  <si>
    <t>PG27UQ</t>
  </si>
  <si>
    <t>VG27AQ</t>
  </si>
  <si>
    <t>EX3203R</t>
  </si>
  <si>
    <t>PD3200U</t>
  </si>
  <si>
    <t>XL2411P</t>
  </si>
  <si>
    <t>XL2540</t>
  </si>
  <si>
    <t>S2716DG</t>
  </si>
  <si>
    <t>U3417W</t>
  </si>
  <si>
    <t>24MP59G-P</t>
  </si>
  <si>
    <t>27GL850</t>
  </si>
  <si>
    <t>34GK950F</t>
  </si>
  <si>
    <t>38GL950G</t>
  </si>
  <si>
    <t>ZERO-G</t>
  </si>
  <si>
    <t>MAG271CR</t>
  </si>
  <si>
    <t>MPG27CQ</t>
  </si>
  <si>
    <t>PXC273</t>
  </si>
  <si>
    <t>C32HG70</t>
  </si>
  <si>
    <t>C49RG9</t>
  </si>
  <si>
    <t>XG2401</t>
  </si>
  <si>
    <t>XG2402</t>
  </si>
  <si>
    <t>PG348Q</t>
  </si>
  <si>
    <t>2 Mentions.</t>
  </si>
  <si>
    <t>3 Mentions.</t>
  </si>
  <si>
    <t>2 Mentions. BE-Black Edition</t>
  </si>
  <si>
    <t>5 Mentions.</t>
  </si>
  <si>
    <t>Eggs</t>
  </si>
  <si>
    <t>Rates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</si>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</sst>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6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3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1" applyNumberFormat="1" applyFont="1" applyAlignment="1">
      <alignment horizontal="left"/>
    </xf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2">
    <cellStyle name="Comma" xfId="1" builtinId="3"/>
    <cellStyle name="Normal" xfId="0" builtinId="0"/>
  </cellStyles>
  <dxfs count="17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B050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F651CD-C718-430C-8BB5-ADB1259EFE59}" name="Table8" displayName="Table8" ref="A1:BY24" totalsRowShown="0" dataDxfId="172">
  <autoFilter ref="A1:BY24" xr:uid="{465F9943-FAFD-4C14-9BF3-2AE477D1AB00}"/>
  <tableColumns count="77">
    <tableColumn id="1" xr3:uid="{AC7DA008-A063-4DB1-B714-D3D20D17AD4C}" name="Model" dataDxfId="171"/>
    <tableColumn id="2" xr3:uid="{FBAAE1EB-5D7D-491E-A3FE-FCEFDABB4A70}" name="VX238H" dataDxfId="170"/>
    <tableColumn id="3" xr3:uid="{E90B1C3C-913F-4117-B900-6FBACFA065BC}" name="S27D390H" dataDxfId="169"/>
    <tableColumn id="4" xr3:uid="{790C7416-CE63-4C76-9C32-5C1703314BBC}" name="PG348Q " dataDxfId="168"/>
    <tableColumn id="5" xr3:uid="{C02157FF-0C38-49DC-9CC2-23E7CDB1F12B}" name="EL2870U" dataDxfId="167"/>
    <tableColumn id="6" xr3:uid="{21338401-D7D4-425B-BDC5-3728D098D73A}" name="34UC79G-B" dataDxfId="166"/>
    <tableColumn id="7" xr3:uid="{F372CAB7-6F8B-43C7-AC29-7D04E3E7E38F}" name="XG2560" dataDxfId="165"/>
    <tableColumn id="8" xr3:uid="{0F248465-7E1C-445B-9A8B-AE33D1B2378C}" name="XB321HK" dataDxfId="164"/>
    <tableColumn id="9" xr3:uid="{6AA8C1BF-C855-49DF-80B0-F020F60057A0}" name="PG258Q" dataDxfId="163"/>
    <tableColumn id="10" xr3:uid="{B1D07B79-3909-49FA-9758-98CD9CD46B67}" name="29UM68-P" dataDxfId="162"/>
    <tableColumn id="11" xr3:uid="{75B924EC-184D-437A-877D-E16FD5B0F92F}" name="Column10" dataDxfId="161"/>
    <tableColumn id="12" xr3:uid="{8450C9D5-5D82-4755-8273-4FB050B905D3}" name="Column11" dataDxfId="160"/>
    <tableColumn id="13" xr3:uid="{E7583380-8BB9-42EC-A6A8-2EE05316EDF6}" name="Column12" dataDxfId="159"/>
    <tableColumn id="14" xr3:uid="{A9291E89-AF05-4536-8E1B-1218C515D56C}" name="Column13" dataDxfId="158"/>
    <tableColumn id="15" xr3:uid="{6430A8CE-3ACC-4CAF-BCFE-68CCA65CDA65}" name="Column14" dataDxfId="157"/>
    <tableColumn id="16" xr3:uid="{6F3AA333-3B80-43C1-926E-212F405623E2}" name="Column15" dataDxfId="156"/>
    <tableColumn id="17" xr3:uid="{BDF798AA-1EE6-4D17-ADD8-BF1E883E4CEA}" name="Column16" dataDxfId="155"/>
    <tableColumn id="18" xr3:uid="{E66ED024-E00C-41E2-B4E0-A43A29D0B122}" name="Column17" dataDxfId="154"/>
    <tableColumn id="19" xr3:uid="{F985ED18-3B87-42F7-A914-5AD10A9A1E7F}" name="Column18" dataDxfId="153"/>
    <tableColumn id="20" xr3:uid="{9B09E137-A922-4563-8938-66F82A2DC2C3}" name="Column19" dataDxfId="152"/>
    <tableColumn id="21" xr3:uid="{51DC3A79-7206-4C1E-A900-0A283862C928}" name="Column20" dataDxfId="151"/>
    <tableColumn id="22" xr3:uid="{2EB04A35-6B55-48C4-BF25-BD0A13066FDB}" name="Column21" dataDxfId="150"/>
    <tableColumn id="23" xr3:uid="{5C2B83AC-9C67-436D-A9FF-DE4E44B451DF}" name="Column22" dataDxfId="149"/>
    <tableColumn id="24" xr3:uid="{1E8A2B09-E45C-4F9A-8438-5072856AB39A}" name="Column23" dataDxfId="148"/>
    <tableColumn id="25" xr3:uid="{C79B35D5-BFBE-4EDD-95DF-FBD653DE49F2}" name="Column24" dataDxfId="147"/>
    <tableColumn id="26" xr3:uid="{41A3A219-0E06-43F6-B27F-70503D4D298E}" name="Column25" dataDxfId="146"/>
    <tableColumn id="27" xr3:uid="{A9CB5ACF-143D-431E-8B73-A10603CBC726}" name="Column26" dataDxfId="145"/>
    <tableColumn id="28" xr3:uid="{15DEDC50-8340-46C4-9C99-D7F426083A33}" name="Column27" dataDxfId="144"/>
    <tableColumn id="29" xr3:uid="{7580E0E2-7481-4994-B393-8A3FD2F4882B}" name="Column28" dataDxfId="143"/>
    <tableColumn id="30" xr3:uid="{054DDC6C-B35C-4D98-97AE-C40B7DFF4BB5}" name="Column29" dataDxfId="142"/>
    <tableColumn id="31" xr3:uid="{1C2B14A1-7792-4134-9DBD-CB49AA51BA54}" name="Column30" dataDxfId="141"/>
    <tableColumn id="32" xr3:uid="{AF0F4B31-54E6-4269-A741-1E8FC76AA442}" name="Column31" dataDxfId="140"/>
    <tableColumn id="33" xr3:uid="{E2982529-C27D-4001-93BF-7F3188BE8707}" name="Column32" dataDxfId="139"/>
    <tableColumn id="34" xr3:uid="{FD837390-E536-41B2-91A9-117419C23EFC}" name="Column33" dataDxfId="138"/>
    <tableColumn id="35" xr3:uid="{77F131CC-50E9-41E0-B316-2A09F457A9E0}" name="Column34" dataDxfId="137"/>
    <tableColumn id="36" xr3:uid="{E2FAD466-C352-4615-AD9D-EFE48AD51053}" name="Column35" dataDxfId="136"/>
    <tableColumn id="37" xr3:uid="{36120818-C96D-4A5D-B138-472347F8A68B}" name="Column36" dataDxfId="135"/>
    <tableColumn id="38" xr3:uid="{5A80E96A-4F4C-4507-8D79-27EFA967ACB3}" name="Column37" dataDxfId="134"/>
    <tableColumn id="39" xr3:uid="{C97FB8E3-94BF-4F8C-A3B7-347338507FFB}" name="Column38" dataDxfId="133"/>
    <tableColumn id="40" xr3:uid="{95C5B25A-D3E7-4EC9-B66F-973D7DCEB7BA}" name="Column39" dataDxfId="132"/>
    <tableColumn id="41" xr3:uid="{DD7E6DAC-F911-45BC-ABDF-5B017D61CB62}" name="Column40" dataDxfId="131"/>
    <tableColumn id="42" xr3:uid="{AE8957F5-3103-4555-8FFA-2F76196235A5}" name="Column41" dataDxfId="130"/>
    <tableColumn id="43" xr3:uid="{E080CE59-2A38-4FEA-8B94-75EC9014ABF6}" name="Column42" dataDxfId="129"/>
    <tableColumn id="44" xr3:uid="{1CDEA82F-034C-46B8-92D9-613CDC84908B}" name="Column43" dataDxfId="128"/>
    <tableColumn id="45" xr3:uid="{C1C5FFF3-6DE9-4FCF-A82E-CAA333503621}" name="Column44" dataDxfId="127"/>
    <tableColumn id="46" xr3:uid="{E6F2194B-920E-4A5E-8569-5908457601F6}" name="Column45" dataDxfId="126"/>
    <tableColumn id="47" xr3:uid="{4CD5881B-28F3-4958-807B-F43305D2EB05}" name="Column46" dataDxfId="125"/>
    <tableColumn id="48" xr3:uid="{6FD32DE4-4371-4A0A-A14B-9365866C2B76}" name="Column47" dataDxfId="124"/>
    <tableColumn id="49" xr3:uid="{A10ADDB4-C9D4-4EFD-AE54-24D94D3D5FF0}" name="Column48" dataDxfId="123"/>
    <tableColumn id="50" xr3:uid="{B96F4C1A-FDE0-44B4-A459-F0BACB69DD64}" name="Column49" dataDxfId="122"/>
    <tableColumn id="51" xr3:uid="{C3479208-251C-4115-8190-59F2355A203D}" name="Column50" dataDxfId="121"/>
    <tableColumn id="52" xr3:uid="{1D18C458-05FD-473A-A2D1-46BEAA1E78BB}" name="Column51" dataDxfId="120"/>
    <tableColumn id="53" xr3:uid="{3FFFF742-1A3D-4394-964F-FFCA48F59F28}" name="Column52" dataDxfId="119"/>
    <tableColumn id="54" xr3:uid="{92E55425-9D63-4826-A17D-AE7DA06FD7FD}" name="Column53" dataDxfId="118"/>
    <tableColumn id="55" xr3:uid="{6A3BE147-6600-43D3-B862-FD3A737DD753}" name="Column54" dataDxfId="117"/>
    <tableColumn id="56" xr3:uid="{975E22CE-525D-4A85-839F-AEDF60458C95}" name="Column55" dataDxfId="116"/>
    <tableColumn id="57" xr3:uid="{6C656699-6046-4FFC-A2F9-53C60BBE55B3}" name="Column56" dataDxfId="115"/>
    <tableColumn id="58" xr3:uid="{2EDF9244-3E07-496B-8D74-381343EFDF5B}" name="Column57" dataDxfId="114"/>
    <tableColumn id="59" xr3:uid="{3845BA0E-100E-433B-B885-8386BE9A8BA5}" name="Column58" dataDxfId="113"/>
    <tableColumn id="60" xr3:uid="{E1EC00A6-73D4-4311-B230-DC0906397053}" name="Column59" dataDxfId="112"/>
    <tableColumn id="61" xr3:uid="{E6E756B9-EB4C-44BB-8FBE-13F9383A516E}" name="Column60" dataDxfId="111"/>
    <tableColumn id="62" xr3:uid="{D2D1AEB3-1B14-42B3-A807-ABAD09B9BB1B}" name="Column61" dataDxfId="110"/>
    <tableColumn id="63" xr3:uid="{AA302D49-4D94-4B0B-8A90-3ECA365037A7}" name="Column62" dataDxfId="109"/>
    <tableColumn id="64" xr3:uid="{39C28622-517D-443A-A8E1-E2C5F6310968}" name="Column63" dataDxfId="108"/>
    <tableColumn id="65" xr3:uid="{2E3EA648-1096-4434-93DC-A061CC93E2F1}" name="Column64" dataDxfId="107"/>
    <tableColumn id="66" xr3:uid="{F7D8BB1E-2DE0-4B73-A414-744170FF5403}" name="Column65" dataDxfId="106"/>
    <tableColumn id="67" xr3:uid="{C2E56346-40F8-47A8-A673-C181395A83DB}" name="Column66" dataDxfId="105"/>
    <tableColumn id="68" xr3:uid="{EB743132-15C8-441A-899B-2E4DD56311E2}" name="Column67" dataDxfId="104"/>
    <tableColumn id="69" xr3:uid="{3675A020-9BFA-472B-8EA8-333D729E6598}" name="Column68" dataDxfId="103"/>
    <tableColumn id="70" xr3:uid="{EEB1EE58-25B7-4F57-AC00-C686DAE5155C}" name="Column69" dataDxfId="102"/>
    <tableColumn id="71" xr3:uid="{F262F94F-4CB6-4637-9E00-58AD8486196F}" name="Column70" dataDxfId="101"/>
    <tableColumn id="72" xr3:uid="{70137FBE-F2CF-44A3-AAEE-1B66E05F4AE8}" name="Column71" dataDxfId="100"/>
    <tableColumn id="73" xr3:uid="{EA641F56-AD5B-4B3C-8BF5-474BDBEEAF47}" name="Column72" dataDxfId="99"/>
    <tableColumn id="74" xr3:uid="{CAC85621-C28C-4B18-9099-13491E1014BA}" name="Column73" dataDxfId="98"/>
    <tableColumn id="75" xr3:uid="{06354F82-CA83-4BC9-AD47-6DAE051AE825}" name="Column74" dataDxfId="97"/>
    <tableColumn id="76" xr3:uid="{F6CB8EB8-A80B-4E57-8403-649278867718}" name="Column75" dataDxfId="96"/>
    <tableColumn id="77" xr3:uid="{14F7364F-BCFF-45CF-9DDD-214EF02AA586}" name="Column76" dataDxfId="95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B7D2ED-10B3-4206-BA9F-042AFF4562E8}" name="Table10" displayName="Table10" ref="A30:F39" totalsRowShown="0">
  <autoFilter ref="A30:F39" xr:uid="{359D321E-3B47-4128-B15F-7632070A8CAC}"/>
  <tableColumns count="6">
    <tableColumn id="1" xr3:uid="{2CD7B9FD-CD8D-4CD0-8037-CC57DA8C1F9B}" name="Resolution"/>
    <tableColumn id="2" xr3:uid="{864EC4CB-61EA-4974-96C0-4C5EFE066ECA}" name="Size" dataDxfId="94"/>
    <tableColumn id="3" xr3:uid="{2ED387D9-6ED6-4485-86DA-BA22E804086F}" name="DPI" dataDxfId="93"/>
    <tableColumn id="4" xr3:uid="{C475F26E-020B-41ED-BCE3-2B21F61F2B72}" name="Dot Pitch" dataDxfId="92"/>
    <tableColumn id="5" xr3:uid="{29C70336-DB53-4462-BD55-94D899A0A478}" name="Aspect Ratio" dataDxfId="91"/>
    <tableColumn id="6" xr3:uid="{F4B09846-A112-4626-BD65-20C7D727720D}" name="Pixel Count" dataDxfId="90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51C73-A555-4252-8AA7-409E0B6031A4}" name="Table82" displayName="Table82" ref="A1:BY24" totalsRowShown="0" dataDxfId="89">
  <autoFilter ref="A1:BY24" xr:uid="{465F9943-FAFD-4C14-9BF3-2AE477D1AB00}"/>
  <tableColumns count="77">
    <tableColumn id="1" xr3:uid="{F2B2DAF4-D7DC-4F67-B6C5-5F0C5A695C74}" name="Model" dataDxfId="88"/>
    <tableColumn id="2" xr3:uid="{88162E8A-73DC-4519-B358-F9A1137030D0}" name="VX238H" dataDxfId="87"/>
    <tableColumn id="3" xr3:uid="{CA218B29-397D-40BD-9732-1140D3D1FFFA}" name="S27D390H" dataDxfId="86"/>
    <tableColumn id="4" xr3:uid="{22BE5365-BA65-4DC7-A549-5771D928B5A7}" name="PG348Q " dataDxfId="85"/>
    <tableColumn id="5" xr3:uid="{53BF5A09-B957-4283-A33A-ADCDD119851A}" name="34UC79G-B" dataDxfId="84"/>
    <tableColumn id="6" xr3:uid="{67D2ADE4-BDF4-4BE9-9AB4-97ED9263FA20}" name="29UM68-P" dataDxfId="83"/>
    <tableColumn id="7" xr3:uid="{110C7BA6-2E34-4CC5-B038-87FC25A12134}" name="XG43VQ" dataDxfId="82"/>
    <tableColumn id="8" xr3:uid="{29C0973F-7B72-49E7-A240-310E608D1B9F}" name="VG27WQ" dataDxfId="81"/>
    <tableColumn id="9" xr3:uid="{D0D5E03C-C6B3-45F8-9F7E-4E82A484CB57}" name="AW3418DW" dataDxfId="80"/>
    <tableColumn id="10" xr3:uid="{8FD430BA-8C1F-48F0-B7CE-06A35CBB856E}" name="Column1" dataDxfId="79"/>
    <tableColumn id="11" xr3:uid="{7A35988E-8236-4494-ACAC-0D88818054DB}" name="Column10" dataDxfId="78"/>
    <tableColumn id="12" xr3:uid="{D5F9CF41-43AF-4DE1-9812-883FB7A42EF6}" name="Column11" dataDxfId="77"/>
    <tableColumn id="13" xr3:uid="{C12B9FB6-49CB-4D91-908A-F81F204F391F}" name="Column12" dataDxfId="76"/>
    <tableColumn id="14" xr3:uid="{8CE43DA7-2CA5-458B-B8E9-E73598B459D5}" name="Column13" dataDxfId="75"/>
    <tableColumn id="15" xr3:uid="{417B1439-361A-40D0-BBAA-8BA8C143D48A}" name="Column14" dataDxfId="74"/>
    <tableColumn id="16" xr3:uid="{A5D2BD74-102A-4CC3-B64F-AA48B0F28E27}" name="Column15" dataDxfId="73"/>
    <tableColumn id="17" xr3:uid="{CA8D7D89-727B-47C6-8156-D0CD8F7320DD}" name="Column16" dataDxfId="72"/>
    <tableColumn id="18" xr3:uid="{CB161FB6-E384-4C8E-BF21-C5CE9567F1C8}" name="Column17" dataDxfId="71"/>
    <tableColumn id="19" xr3:uid="{5A5A04B1-BACB-4EE9-9D08-088F07FE3379}" name="Column18" dataDxfId="70"/>
    <tableColumn id="20" xr3:uid="{3D1200BC-20CA-4951-A530-2AC03F7C168B}" name="Column19" dataDxfId="69"/>
    <tableColumn id="21" xr3:uid="{5A1AA79C-9B46-4B6E-B5D0-E2E1C1197437}" name="Column20" dataDxfId="68"/>
    <tableColumn id="22" xr3:uid="{DB03F546-5FC6-4BB9-91C7-77F6930270FF}" name="Column21" dataDxfId="67"/>
    <tableColumn id="23" xr3:uid="{C4C70712-4C47-4581-91CF-9E0932E12790}" name="Column22" dataDxfId="66"/>
    <tableColumn id="24" xr3:uid="{8582A0CC-2909-4246-891B-7FEB44A37ECC}" name="Column23" dataDxfId="65"/>
    <tableColumn id="25" xr3:uid="{F4D162D4-2582-4FB8-94F3-04F5EC625BED}" name="Column24" dataDxfId="64"/>
    <tableColumn id="26" xr3:uid="{C8028A79-EFB3-43BB-8729-7AA629F0881A}" name="Column25" dataDxfId="63"/>
    <tableColumn id="27" xr3:uid="{733A9629-D7EA-49A2-BFAE-436BFB7E7D3E}" name="Column26" dataDxfId="62"/>
    <tableColumn id="28" xr3:uid="{D4B0CEC3-0572-4474-BA65-EA56A772CA8C}" name="Column27" dataDxfId="61"/>
    <tableColumn id="29" xr3:uid="{6A66CCFA-8ECE-4C3D-B24A-A6C4DD3BA780}" name="Column28" dataDxfId="60"/>
    <tableColumn id="30" xr3:uid="{4604238F-2E86-4774-8E05-2ECDF947F95F}" name="Column29" dataDxfId="59"/>
    <tableColumn id="31" xr3:uid="{F2ABBF53-E7E3-461D-9ADB-B16910BD4C67}" name="Column30" dataDxfId="58"/>
    <tableColumn id="32" xr3:uid="{460978CF-030F-4C4F-9C62-C5C0E007AB7E}" name="Column31" dataDxfId="57"/>
    <tableColumn id="33" xr3:uid="{A2C824F1-87EE-4897-ADF2-A640F4FAC508}" name="Column32" dataDxfId="56"/>
    <tableColumn id="34" xr3:uid="{ABD2A971-9C2D-4DD7-B24F-53D1C4D7DC55}" name="Column33" dataDxfId="55"/>
    <tableColumn id="35" xr3:uid="{F0ADBD2C-A6DC-4725-818D-FF162786A0E8}" name="Column34" dataDxfId="54"/>
    <tableColumn id="36" xr3:uid="{4F711C84-A3C8-4081-AE75-6ABC7676B312}" name="Column35" dataDxfId="53"/>
    <tableColumn id="37" xr3:uid="{F16AA72D-DA82-4B61-946F-70EFD601266A}" name="Column36" dataDxfId="52"/>
    <tableColumn id="38" xr3:uid="{E730415E-7AAC-4721-A88C-AE59383228A3}" name="Column37" dataDxfId="51"/>
    <tableColumn id="39" xr3:uid="{5AA3BB6A-05A4-4A09-A635-CF178535888E}" name="Column38" dataDxfId="50"/>
    <tableColumn id="40" xr3:uid="{131D2E5E-FC3F-4B6E-8EE0-366D2E42CEED}" name="Column39" dataDxfId="49"/>
    <tableColumn id="41" xr3:uid="{304FA2AE-CA11-4BCC-BD74-847B5CE682B7}" name="Column40" dataDxfId="48"/>
    <tableColumn id="42" xr3:uid="{2DB029D0-0519-4CAD-B3F0-E8AD8FD654C3}" name="Column41" dataDxfId="47"/>
    <tableColumn id="43" xr3:uid="{996A9255-2923-4F3B-A16B-305CC7BF0239}" name="Column42" dataDxfId="46"/>
    <tableColumn id="44" xr3:uid="{43425103-439B-4EFF-8BA0-72977309CC11}" name="Column43" dataDxfId="45"/>
    <tableColumn id="45" xr3:uid="{4CEB22B4-D9C8-4266-80A3-A899275E5E74}" name="Column44" dataDxfId="44"/>
    <tableColumn id="46" xr3:uid="{B0AE884F-D349-4FD4-9175-C81CA2B369C6}" name="Column45" dataDxfId="43"/>
    <tableColumn id="47" xr3:uid="{C0173AA1-DC63-473B-85FD-E4C66EE49A3C}" name="Column46" dataDxfId="42"/>
    <tableColumn id="48" xr3:uid="{A6182A94-E534-40F8-A205-7A6A21803EBA}" name="Column47" dataDxfId="41"/>
    <tableColumn id="49" xr3:uid="{91D9550E-FADB-4978-9426-497FF46DC9E3}" name="Column48" dataDxfId="40"/>
    <tableColumn id="50" xr3:uid="{58990104-0E52-45A6-8453-100A526996DC}" name="Column49" dataDxfId="39"/>
    <tableColumn id="51" xr3:uid="{A3BF424C-19A4-4753-B44D-1DAF5BB9EFC7}" name="Column50" dataDxfId="38"/>
    <tableColumn id="52" xr3:uid="{36C133ED-6BF8-4DC0-82AF-71B840C381E2}" name="Column51" dataDxfId="37"/>
    <tableColumn id="53" xr3:uid="{19778976-A2C8-4043-A407-402EEDDEC050}" name="Column52" dataDxfId="36"/>
    <tableColumn id="54" xr3:uid="{D6F70C31-872D-4435-9DCC-23F43F6B4864}" name="Column53" dataDxfId="35"/>
    <tableColumn id="55" xr3:uid="{46ECDEB3-1B68-4310-BA15-880CE6BFADD6}" name="Column54" dataDxfId="34"/>
    <tableColumn id="56" xr3:uid="{585B9C9B-449C-4B63-9DDF-5BCE56FC1ACF}" name="Column55" dataDxfId="33"/>
    <tableColumn id="57" xr3:uid="{5A840239-DC33-4A2F-8D30-5D6B1E642F1B}" name="Column56" dataDxfId="32"/>
    <tableColumn id="58" xr3:uid="{FEC77207-1794-4A36-99D9-E1462F1E877E}" name="Column57" dataDxfId="31"/>
    <tableColumn id="59" xr3:uid="{3846DCFC-29A9-4CE3-B238-04C9F6429691}" name="Column58" dataDxfId="30"/>
    <tableColumn id="60" xr3:uid="{8EEA845A-D07E-4B90-BC96-EC25C0613B93}" name="Column59" dataDxfId="29"/>
    <tableColumn id="61" xr3:uid="{48BDFBA8-93EC-473C-8A06-CD9E2DA5323C}" name="Column60" dataDxfId="28"/>
    <tableColumn id="62" xr3:uid="{58EBF952-9242-4F61-BE34-9D59BFCCE1CE}" name="Column61" dataDxfId="27"/>
    <tableColumn id="63" xr3:uid="{8AB6B9CA-A82E-4C53-87A2-3C20DDC5FA5A}" name="Column62" dataDxfId="26"/>
    <tableColumn id="64" xr3:uid="{372996DA-B97A-4475-B9A6-3AA91F0757DA}" name="Column63" dataDxfId="25"/>
    <tableColumn id="65" xr3:uid="{2AE5D8FF-4AB5-4B2B-A2D0-0DFC56AA7F19}" name="Column64" dataDxfId="24"/>
    <tableColumn id="66" xr3:uid="{4AF4BAD7-E407-48DC-8B8F-C71AF3E82487}" name="Column65" dataDxfId="23"/>
    <tableColumn id="67" xr3:uid="{C32570B6-41A7-41CF-AB20-683CABF9DE8D}" name="Column66" dataDxfId="22"/>
    <tableColumn id="68" xr3:uid="{89AF9E28-5F2D-46AB-9DA3-F81ADAC28BFE}" name="Column67" dataDxfId="21"/>
    <tableColumn id="69" xr3:uid="{7419576A-19DD-463B-8D2B-F6BA3CC83AE7}" name="Column68" dataDxfId="20"/>
    <tableColumn id="70" xr3:uid="{C3591DFC-F647-488E-B186-57DCCC83E4EA}" name="Column69" dataDxfId="19"/>
    <tableColumn id="71" xr3:uid="{F4F580A4-D09B-44F8-AF83-CDDB7FF6E208}" name="Column70" dataDxfId="18"/>
    <tableColumn id="72" xr3:uid="{FC794489-02A3-4173-A0CE-8798FCD9D421}" name="Column71" dataDxfId="17"/>
    <tableColumn id="73" xr3:uid="{6DD14E39-C19B-4840-9FC3-38C779671E58}" name="Column72" dataDxfId="16"/>
    <tableColumn id="74" xr3:uid="{BCF3A768-3421-48E7-8EE1-F80C439EE4A0}" name="Column73" dataDxfId="15"/>
    <tableColumn id="75" xr3:uid="{19E9D075-B205-4565-83CA-6EED93876801}" name="Column74" dataDxfId="14"/>
    <tableColumn id="76" xr3:uid="{B5EF2CCF-AE53-40A6-BD18-FAD9DC244AAE}" name="Column75" dataDxfId="13"/>
    <tableColumn id="77" xr3:uid="{EF24321A-7F94-4269-B169-F6F795AA6EE5}" name="Column76" dataDxfId="12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3A90C-CE6C-4F3C-B2D6-4A24ABDBAB95}" name="Table104" displayName="Table104" ref="A30:F39" totalsRowShown="0">
  <autoFilter ref="A30:F39" xr:uid="{359D321E-3B47-4128-B15F-7632070A8CAC}"/>
  <tableColumns count="6">
    <tableColumn id="1" xr3:uid="{9A0F2872-1CF9-478E-BB3E-C3BEC30B1A55}" name="Resolution"/>
    <tableColumn id="2" xr3:uid="{E3A2140D-645E-4F29-98E1-8984915A952F}" name="Size" dataDxfId="11"/>
    <tableColumn id="3" xr3:uid="{6C7F6E7B-FD92-4939-A0DB-7312FD9899DD}" name="DPI" dataDxfId="10"/>
    <tableColumn id="4" xr3:uid="{4EB9F4A9-C27A-47EE-9936-11F76666EF03}" name="Dot Pitch" dataDxfId="9"/>
    <tableColumn id="5" xr3:uid="{468DA3C8-D32A-46F0-9560-F0BEC78AE29C}" name="Aspect Ratio" dataDxfId="8"/>
    <tableColumn id="6" xr3:uid="{1103B280-14F4-4CE5-940C-04AEC2796AD9}" name="Pixel Count" dataDxfId="7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F84475-BB30-49F3-B2BE-49CF1109C8C6}" name="Table4" displayName="Table4" ref="A1:G57" totalsRowShown="0">
  <autoFilter ref="A1:G57" xr:uid="{0C372BF4-768F-4B74-AA7B-410BB19EE1B0}"/>
  <sortState xmlns:xlrd2="http://schemas.microsoft.com/office/spreadsheetml/2017/richdata2" ref="A2:G57">
    <sortCondition ref="A1:A57"/>
  </sortState>
  <tableColumns count="7">
    <tableColumn id="1" xr3:uid="{A2D6EDAE-FBD5-4796-94BD-680F722D6F11}" name="Brand"/>
    <tableColumn id="2" xr3:uid="{E62919F3-2CA5-4278-8011-57A6A477B85C}" name="Model"/>
    <tableColumn id="3" xr3:uid="{2AB90EFE-619B-4F73-9E6E-6A585C5BF683}" name="Date"/>
    <tableColumn id="5" xr3:uid="{68C74940-CC62-45D8-8E5D-68577128607F}" name="Eggs"/>
    <tableColumn id="6" xr3:uid="{26327F6D-20D9-40AB-9641-90E17D319659}" name="Rates"/>
    <tableColumn id="7" xr3:uid="{D0765F6B-6431-4423-BA7C-D7542DD73453}" name="Cost"/>
    <tableColumn id="4" xr3:uid="{A39605F7-FAAB-4535-BEEE-F150EBFE9342}" name="Not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36B06-A3BA-4326-8A54-4B6476B41954}" name="Table2" displayName="Table2" ref="A1:D21" totalsRowShown="0" headerRowDxfId="6" dataDxfId="5">
  <autoFilter ref="A1:D21" xr:uid="{43A2B4D5-DD4B-45D1-9CE3-214D81EF0973}"/>
  <tableColumns count="4">
    <tableColumn id="1" xr3:uid="{ADD6AC75-ABCD-43AB-8121-0331AA721389}" name="Field" dataDxfId="4"/>
    <tableColumn id="5" xr3:uid="{E4A54E87-04F4-4B79-ADE7-EADD51C892F1}" name="Min. Goal" dataDxfId="3"/>
    <tableColumn id="4" xr3:uid="{12254827-E81D-4E40-8C4A-AEFB4F10D943}" name="Max. Goal" dataDxfId="2"/>
    <tableColumn id="3" xr3:uid="{3E0F07DE-82A0-47C9-A98D-9EE22F6A143B}" name="Notes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0B8F-BFAE-4978-8BC3-BB4B1F35045E}">
  <dimension ref="A1:BY39"/>
  <sheetViews>
    <sheetView zoomScale="85" zoomScaleNormal="85" workbookViewId="0">
      <selection activeCell="J1" sqref="J1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20</v>
      </c>
      <c r="F1" t="s">
        <v>40</v>
      </c>
      <c r="G1" t="s">
        <v>43</v>
      </c>
      <c r="H1" t="s">
        <v>21</v>
      </c>
      <c r="I1" t="s">
        <v>22</v>
      </c>
      <c r="J1" t="s">
        <v>172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4</v>
      </c>
      <c r="J2" s="20" t="s">
        <v>14</v>
      </c>
    </row>
    <row r="3" spans="1:77" s="1" customFormat="1" x14ac:dyDescent="0.25">
      <c r="A3" s="1" t="s">
        <v>155</v>
      </c>
      <c r="B3" s="23"/>
      <c r="C3" s="23"/>
      <c r="J3" s="21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28</v>
      </c>
      <c r="F4" s="1">
        <v>34</v>
      </c>
      <c r="G4" s="1">
        <v>24.5</v>
      </c>
      <c r="H4" s="1">
        <v>32</v>
      </c>
      <c r="I4" s="1">
        <v>24.5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0</v>
      </c>
      <c r="F5" s="1">
        <v>3800</v>
      </c>
      <c r="G5" s="1">
        <v>0</v>
      </c>
      <c r="H5" s="1">
        <v>0</v>
      </c>
      <c r="I5" s="1">
        <v>0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37</v>
      </c>
      <c r="F6" s="1" t="s">
        <v>61</v>
      </c>
      <c r="G6" s="1" t="s">
        <v>37</v>
      </c>
      <c r="H6" s="1" t="s">
        <v>46</v>
      </c>
      <c r="I6" s="1" t="s">
        <v>37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 t="s">
        <v>71</v>
      </c>
      <c r="F7" s="1">
        <v>8</v>
      </c>
      <c r="G7" s="1" t="s">
        <v>70</v>
      </c>
      <c r="H7" s="1" t="s">
        <v>71</v>
      </c>
      <c r="I7" s="1" t="s">
        <v>70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62</v>
      </c>
      <c r="F8" s="1" t="s">
        <v>18</v>
      </c>
      <c r="G8" s="1" t="s">
        <v>24</v>
      </c>
      <c r="H8" s="1" t="s">
        <v>24</v>
      </c>
      <c r="I8" s="1" t="s">
        <v>24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35</v>
      </c>
      <c r="F9" s="1" t="s">
        <v>36</v>
      </c>
      <c r="G9" s="1" t="s">
        <v>36</v>
      </c>
      <c r="H9" s="1" t="s">
        <v>35</v>
      </c>
      <c r="I9" s="1" t="s">
        <v>36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">
        <v>60</v>
      </c>
      <c r="F10" s="1" t="str">
        <f>"64:27"</f>
        <v>64:27</v>
      </c>
      <c r="G10" s="1" t="s">
        <v>60</v>
      </c>
      <c r="H10" s="1" t="s">
        <v>60</v>
      </c>
      <c r="I10" s="1" t="s">
        <v>60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33</v>
      </c>
      <c r="F11" s="1" t="s">
        <v>41</v>
      </c>
      <c r="G11" s="1" t="s">
        <v>25</v>
      </c>
      <c r="H11" s="1" t="s">
        <v>33</v>
      </c>
      <c r="I11" s="1" t="s">
        <v>25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0.16200000000000001</v>
      </c>
      <c r="F12" s="1">
        <v>0.312</v>
      </c>
      <c r="G12" s="1">
        <v>0.28299999999999997</v>
      </c>
      <c r="H12" s="1">
        <v>0.185</v>
      </c>
      <c r="I12" s="1">
        <v>0.28299999999999997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157</v>
      </c>
      <c r="F13" s="1">
        <v>82</v>
      </c>
      <c r="G13" s="1">
        <v>89</v>
      </c>
      <c r="H13" s="1">
        <v>137</v>
      </c>
      <c r="I13" s="1">
        <v>89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8294400</v>
      </c>
      <c r="F14" s="16">
        <v>2764800</v>
      </c>
      <c r="G14" s="16">
        <v>2073600</v>
      </c>
      <c r="H14" s="16">
        <v>8294400</v>
      </c>
      <c r="I14" s="16">
        <v>2073600</v>
      </c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300</v>
      </c>
      <c r="F15" s="1">
        <v>250</v>
      </c>
      <c r="G15" s="1">
        <v>400</v>
      </c>
      <c r="H15" s="1">
        <v>350</v>
      </c>
      <c r="I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1" t="s">
        <v>149</v>
      </c>
      <c r="G16" s="1" t="s">
        <v>149</v>
      </c>
      <c r="H16" s="1" t="s">
        <v>149</v>
      </c>
      <c r="I16" s="1" t="s">
        <v>149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69</v>
      </c>
      <c r="F17" s="1" t="s">
        <v>72</v>
      </c>
      <c r="G17" s="1" t="s">
        <v>69</v>
      </c>
      <c r="H17" s="1" t="s">
        <v>73</v>
      </c>
      <c r="I17" s="1" t="s">
        <v>74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76</v>
      </c>
      <c r="F18" s="1" t="s">
        <v>75</v>
      </c>
      <c r="G18" s="1" t="s">
        <v>76</v>
      </c>
      <c r="H18" s="1" t="s">
        <v>75</v>
      </c>
      <c r="I18" s="1" t="s">
        <v>76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29</v>
      </c>
      <c r="F19" s="1" t="s">
        <v>7</v>
      </c>
      <c r="G19" s="1" t="s">
        <v>29</v>
      </c>
      <c r="H19" s="1" t="s">
        <v>49</v>
      </c>
      <c r="I19" s="1" t="s">
        <v>29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49</v>
      </c>
      <c r="F20" s="1" t="s">
        <v>66</v>
      </c>
      <c r="G20" s="1" t="s">
        <v>49</v>
      </c>
      <c r="H20" s="1" t="s">
        <v>77</v>
      </c>
      <c r="I20" s="1" t="s">
        <v>49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11</v>
      </c>
      <c r="F21" s="1" t="s">
        <v>78</v>
      </c>
      <c r="G21" s="1" t="s">
        <v>11</v>
      </c>
      <c r="H21" s="1" t="s">
        <v>79</v>
      </c>
      <c r="I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34</v>
      </c>
      <c r="F22" s="1" t="s">
        <v>42</v>
      </c>
      <c r="G22" s="1" t="s">
        <v>81</v>
      </c>
      <c r="H22" s="1" t="s">
        <v>34</v>
      </c>
      <c r="I22" s="1" t="s">
        <v>81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1" t="s">
        <v>38</v>
      </c>
      <c r="G23" s="1" t="s">
        <v>31</v>
      </c>
      <c r="H23" s="1" t="s">
        <v>31</v>
      </c>
      <c r="I23" s="1" t="s">
        <v>31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1"/>
      <c r="G24" s="1"/>
      <c r="H24" s="1"/>
      <c r="I24" s="1"/>
      <c r="J24" s="20" t="s">
        <v>173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7AB0-C62D-4725-9C37-314EFBDA1EAC}">
  <dimension ref="A1:BY39"/>
  <sheetViews>
    <sheetView topLeftCell="A31" zoomScale="85" zoomScaleNormal="85" workbookViewId="0">
      <selection activeCell="B45" sqref="A45:B53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40</v>
      </c>
      <c r="F1" t="s">
        <v>172</v>
      </c>
      <c r="G1" t="s">
        <v>175</v>
      </c>
      <c r="H1" t="s">
        <v>176</v>
      </c>
      <c r="I1" t="s">
        <v>189</v>
      </c>
      <c r="J1" t="s">
        <v>190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14</v>
      </c>
      <c r="F2" s="20" t="s">
        <v>14</v>
      </c>
      <c r="G2" s="1" t="s">
        <v>4</v>
      </c>
      <c r="H2" s="1" t="s">
        <v>4</v>
      </c>
      <c r="I2" s="1" t="s">
        <v>188</v>
      </c>
      <c r="J2" s="20"/>
    </row>
    <row r="3" spans="1:77" s="1" customFormat="1" x14ac:dyDescent="0.25">
      <c r="A3" s="1" t="s">
        <v>155</v>
      </c>
      <c r="B3" s="23"/>
      <c r="C3" s="23"/>
      <c r="F3" s="21"/>
      <c r="J3" s="20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34</v>
      </c>
      <c r="F4" s="20">
        <v>29</v>
      </c>
      <c r="G4" s="1">
        <v>43.4</v>
      </c>
      <c r="H4" s="1">
        <v>27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3800</v>
      </c>
      <c r="F5" s="20" t="s">
        <v>177</v>
      </c>
      <c r="G5" s="1" t="s">
        <v>178</v>
      </c>
      <c r="H5" s="1" t="s">
        <v>179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61</v>
      </c>
      <c r="F6" s="20" t="s">
        <v>180</v>
      </c>
      <c r="G6" s="1" t="s">
        <v>181</v>
      </c>
      <c r="H6" s="1" t="s">
        <v>181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>
        <v>8</v>
      </c>
      <c r="F7" s="20" t="str">
        <f>"6+2"</f>
        <v>6+2</v>
      </c>
      <c r="G7" s="1" t="str">
        <f>"8+2"</f>
        <v>8+2</v>
      </c>
      <c r="H7" s="1">
        <v>8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63</v>
      </c>
      <c r="F8" s="20" t="s">
        <v>62</v>
      </c>
      <c r="G8" s="1" t="s">
        <v>62</v>
      </c>
      <c r="H8" s="1" t="s">
        <v>63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36</v>
      </c>
      <c r="F9" s="20" t="s">
        <v>36</v>
      </c>
      <c r="G9" s="1" t="s">
        <v>35</v>
      </c>
      <c r="H9" s="1" t="s">
        <v>182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tr">
        <f>"64:27"</f>
        <v>64:27</v>
      </c>
      <c r="F10" s="20" t="str">
        <f>"2:37:1"</f>
        <v>2:37:1</v>
      </c>
      <c r="G10" s="1" t="str">
        <f>"3:2:1"</f>
        <v>3:2:1</v>
      </c>
      <c r="H10" s="1" t="str">
        <f>"16:9"</f>
        <v>16:9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41</v>
      </c>
      <c r="F11" s="20" t="s">
        <v>41</v>
      </c>
      <c r="G11" s="1" t="s">
        <v>183</v>
      </c>
      <c r="H11" s="1" t="s">
        <v>167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0.312</v>
      </c>
      <c r="F12" s="20">
        <v>0.26300000000000001</v>
      </c>
      <c r="G12" s="1">
        <v>0.27400000000000002</v>
      </c>
      <c r="H12" s="1">
        <v>0.23300000000000001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82</v>
      </c>
      <c r="F13" s="20">
        <v>96</v>
      </c>
      <c r="G13" s="1">
        <v>92</v>
      </c>
      <c r="H13" s="1">
        <v>108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2764800</v>
      </c>
      <c r="F14" s="22"/>
      <c r="G14" s="16"/>
      <c r="H14" s="16"/>
      <c r="I14" s="16"/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250</v>
      </c>
      <c r="F15" s="20">
        <v>250</v>
      </c>
      <c r="G15" s="1">
        <v>380</v>
      </c>
      <c r="H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20" t="s">
        <v>149</v>
      </c>
      <c r="G16" s="1" t="s">
        <v>184</v>
      </c>
      <c r="H16" s="1" t="s">
        <v>184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72</v>
      </c>
      <c r="F17" s="20" t="s">
        <v>74</v>
      </c>
      <c r="G17" s="1" t="s">
        <v>11</v>
      </c>
      <c r="H17" s="1" t="s">
        <v>11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75</v>
      </c>
      <c r="F18" s="20" t="s">
        <v>75</v>
      </c>
      <c r="G18" s="1" t="s">
        <v>75</v>
      </c>
      <c r="H18" s="1" t="s">
        <v>75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7</v>
      </c>
      <c r="F19" s="20">
        <v>5</v>
      </c>
      <c r="G19" s="1" t="s">
        <v>11</v>
      </c>
      <c r="H19" s="1" t="s">
        <v>11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66</v>
      </c>
      <c r="F20" s="20">
        <v>14</v>
      </c>
      <c r="G20" s="1" t="s">
        <v>11</v>
      </c>
      <c r="H20" s="1" t="s">
        <v>11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78</v>
      </c>
      <c r="F21" s="20" t="s">
        <v>11</v>
      </c>
      <c r="G21" s="1" t="s">
        <v>11</v>
      </c>
      <c r="H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42</v>
      </c>
      <c r="F22" s="20" t="s">
        <v>158</v>
      </c>
      <c r="G22" s="1" t="s">
        <v>185</v>
      </c>
      <c r="H22" s="1" t="s">
        <v>186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20" t="s">
        <v>38</v>
      </c>
      <c r="G23" s="1" t="s">
        <v>187</v>
      </c>
      <c r="H23" s="1" t="s">
        <v>38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20" t="s">
        <v>173</v>
      </c>
      <c r="G24" s="1"/>
      <c r="H24" s="1"/>
      <c r="I24" s="1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B669-D3B6-46F3-B717-2EDED95D9FE1}">
  <dimension ref="A1:G57"/>
  <sheetViews>
    <sheetView tabSelected="1" topLeftCell="A29" workbookViewId="0">
      <selection activeCell="D45" sqref="D45"/>
    </sheetView>
  </sheetViews>
  <sheetFormatPr defaultRowHeight="15" x14ac:dyDescent="0.25"/>
  <cols>
    <col min="1" max="1" width="12" bestFit="1" customWidth="1"/>
    <col min="2" max="2" width="11.85546875" bestFit="1" customWidth="1"/>
    <col min="3" max="3" width="10.7109375" bestFit="1" customWidth="1"/>
    <col min="4" max="4" width="7.140625" bestFit="1" customWidth="1"/>
    <col min="5" max="5" width="8.140625" bestFit="1" customWidth="1"/>
    <col min="6" max="6" width="8" bestFit="1" customWidth="1"/>
    <col min="7" max="7" width="26.5703125" bestFit="1" customWidth="1"/>
  </cols>
  <sheetData>
    <row r="1" spans="1:7" x14ac:dyDescent="0.25">
      <c r="A1" t="s">
        <v>0</v>
      </c>
      <c r="B1" t="s">
        <v>1</v>
      </c>
      <c r="C1" t="s">
        <v>202</v>
      </c>
      <c r="D1" t="s">
        <v>247</v>
      </c>
      <c r="E1" t="s">
        <v>248</v>
      </c>
      <c r="F1" t="s">
        <v>249</v>
      </c>
      <c r="G1" t="s">
        <v>201</v>
      </c>
    </row>
    <row r="2" spans="1:7" x14ac:dyDescent="0.25">
      <c r="A2" s="26" t="s">
        <v>16</v>
      </c>
      <c r="B2" s="26" t="s">
        <v>208</v>
      </c>
      <c r="C2" s="26"/>
      <c r="D2" s="26"/>
      <c r="E2" s="26"/>
      <c r="F2" s="26"/>
      <c r="G2" s="26"/>
    </row>
    <row r="3" spans="1:7" x14ac:dyDescent="0.25">
      <c r="A3" s="26" t="s">
        <v>16</v>
      </c>
      <c r="B3" s="26" t="s">
        <v>209</v>
      </c>
      <c r="C3" s="27">
        <v>43887</v>
      </c>
      <c r="D3" s="26"/>
      <c r="E3" s="26"/>
      <c r="F3" s="26"/>
      <c r="G3" s="26"/>
    </row>
    <row r="4" spans="1:7" x14ac:dyDescent="0.25">
      <c r="A4" t="s">
        <v>16</v>
      </c>
      <c r="B4" t="s">
        <v>210</v>
      </c>
      <c r="C4" s="25">
        <v>43482</v>
      </c>
      <c r="D4">
        <v>4</v>
      </c>
      <c r="E4">
        <v>45</v>
      </c>
      <c r="F4">
        <v>729.99</v>
      </c>
    </row>
    <row r="5" spans="1:7" x14ac:dyDescent="0.25">
      <c r="A5" s="26" t="s">
        <v>16</v>
      </c>
      <c r="B5" s="26" t="s">
        <v>211</v>
      </c>
      <c r="C5" s="26"/>
      <c r="D5" s="26"/>
      <c r="E5" s="26"/>
      <c r="F5" s="26"/>
      <c r="G5" s="26"/>
    </row>
    <row r="6" spans="1:7" x14ac:dyDescent="0.25">
      <c r="A6" s="26" t="s">
        <v>16</v>
      </c>
      <c r="B6" s="26" t="s">
        <v>21</v>
      </c>
      <c r="C6" s="26"/>
      <c r="D6" s="26"/>
      <c r="E6" s="26"/>
      <c r="F6" s="26"/>
      <c r="G6" s="26"/>
    </row>
    <row r="7" spans="1:7" x14ac:dyDescent="0.25">
      <c r="A7" s="26" t="s">
        <v>16</v>
      </c>
      <c r="B7" s="26" t="s">
        <v>212</v>
      </c>
      <c r="C7" s="26"/>
      <c r="D7" s="26"/>
      <c r="E7" s="26"/>
      <c r="F7" s="26"/>
      <c r="G7" s="26"/>
    </row>
    <row r="8" spans="1:7" x14ac:dyDescent="0.25">
      <c r="A8" t="s">
        <v>205</v>
      </c>
      <c r="B8" t="s">
        <v>215</v>
      </c>
      <c r="C8" s="25">
        <v>43875</v>
      </c>
      <c r="D8">
        <v>4</v>
      </c>
      <c r="E8">
        <v>72</v>
      </c>
      <c r="F8">
        <v>859.74</v>
      </c>
    </row>
    <row r="9" spans="1:7" x14ac:dyDescent="0.25">
      <c r="A9" t="s">
        <v>205</v>
      </c>
      <c r="B9" t="s">
        <v>216</v>
      </c>
      <c r="C9" s="25">
        <v>43855</v>
      </c>
      <c r="D9">
        <v>5</v>
      </c>
      <c r="E9">
        <v>30</v>
      </c>
      <c r="F9">
        <v>509.99</v>
      </c>
    </row>
    <row r="10" spans="1:7" x14ac:dyDescent="0.25">
      <c r="A10" t="s">
        <v>205</v>
      </c>
      <c r="B10" t="s">
        <v>217</v>
      </c>
      <c r="C10" s="25">
        <v>43591</v>
      </c>
      <c r="D10">
        <v>4</v>
      </c>
      <c r="E10">
        <v>8</v>
      </c>
      <c r="F10">
        <v>905.99</v>
      </c>
      <c r="G10" t="s">
        <v>245</v>
      </c>
    </row>
    <row r="11" spans="1:7" x14ac:dyDescent="0.25">
      <c r="A11" t="s">
        <v>205</v>
      </c>
      <c r="B11" t="s">
        <v>218</v>
      </c>
      <c r="C11" s="25">
        <v>43811</v>
      </c>
      <c r="D11">
        <v>0</v>
      </c>
      <c r="E11">
        <v>0</v>
      </c>
      <c r="F11">
        <v>644.99</v>
      </c>
    </row>
    <row r="12" spans="1:7" x14ac:dyDescent="0.25">
      <c r="A12" s="26" t="s">
        <v>4</v>
      </c>
      <c r="B12" s="26" t="s">
        <v>219</v>
      </c>
      <c r="C12" s="26"/>
      <c r="D12" s="26"/>
      <c r="E12" s="26"/>
      <c r="F12" s="26"/>
      <c r="G12" s="26"/>
    </row>
    <row r="13" spans="1:7" x14ac:dyDescent="0.25">
      <c r="A13" t="s">
        <v>4</v>
      </c>
      <c r="B13" t="s">
        <v>198</v>
      </c>
      <c r="C13" s="25">
        <v>43591</v>
      </c>
      <c r="D13">
        <v>5</v>
      </c>
      <c r="E13">
        <v>1</v>
      </c>
      <c r="F13">
        <v>977.99</v>
      </c>
      <c r="G13" t="s">
        <v>243</v>
      </c>
    </row>
    <row r="14" spans="1:7" x14ac:dyDescent="0.25">
      <c r="A14" t="s">
        <v>4</v>
      </c>
      <c r="B14" t="s">
        <v>22</v>
      </c>
      <c r="C14" s="25">
        <v>43409</v>
      </c>
      <c r="D14">
        <v>4</v>
      </c>
      <c r="E14">
        <v>624</v>
      </c>
      <c r="F14">
        <v>498.94</v>
      </c>
    </row>
    <row r="15" spans="1:7" x14ac:dyDescent="0.25">
      <c r="A15" t="s">
        <v>4</v>
      </c>
      <c r="B15" t="s">
        <v>220</v>
      </c>
      <c r="C15" s="25">
        <v>43721</v>
      </c>
      <c r="D15">
        <v>4</v>
      </c>
      <c r="E15">
        <v>624</v>
      </c>
      <c r="F15">
        <v>650.92999999999995</v>
      </c>
    </row>
    <row r="16" spans="1:7" x14ac:dyDescent="0.25">
      <c r="A16" t="s">
        <v>4</v>
      </c>
      <c r="B16" t="s">
        <v>221</v>
      </c>
      <c r="C16" s="25">
        <v>43872</v>
      </c>
      <c r="D16">
        <v>0</v>
      </c>
      <c r="E16">
        <v>0</v>
      </c>
      <c r="F16">
        <v>1605.5</v>
      </c>
    </row>
    <row r="17" spans="1:7" x14ac:dyDescent="0.25">
      <c r="A17" t="s">
        <v>4</v>
      </c>
      <c r="B17" t="s">
        <v>222</v>
      </c>
      <c r="C17" s="25">
        <v>43406</v>
      </c>
      <c r="D17">
        <v>4</v>
      </c>
      <c r="E17">
        <v>624</v>
      </c>
      <c r="F17">
        <v>1292.8</v>
      </c>
    </row>
    <row r="18" spans="1:7" x14ac:dyDescent="0.25">
      <c r="A18" t="s">
        <v>4</v>
      </c>
      <c r="B18" t="s">
        <v>196</v>
      </c>
      <c r="C18" s="25">
        <v>43045</v>
      </c>
      <c r="D18">
        <v>4</v>
      </c>
      <c r="E18">
        <v>624</v>
      </c>
      <c r="F18">
        <v>579.99</v>
      </c>
      <c r="G18" t="s">
        <v>243</v>
      </c>
    </row>
    <row r="19" spans="1:7" x14ac:dyDescent="0.25">
      <c r="A19" t="s">
        <v>4</v>
      </c>
      <c r="B19" t="s">
        <v>242</v>
      </c>
      <c r="C19" s="25">
        <v>42485</v>
      </c>
      <c r="D19">
        <v>4</v>
      </c>
      <c r="E19">
        <v>624</v>
      </c>
      <c r="F19">
        <v>675.99</v>
      </c>
      <c r="G19" t="s">
        <v>243</v>
      </c>
    </row>
    <row r="20" spans="1:7" x14ac:dyDescent="0.25">
      <c r="A20" t="s">
        <v>4</v>
      </c>
      <c r="B20" t="s">
        <v>197</v>
      </c>
      <c r="C20" s="25">
        <v>43640</v>
      </c>
      <c r="D20">
        <v>4</v>
      </c>
      <c r="E20">
        <v>5</v>
      </c>
      <c r="F20">
        <v>841.75</v>
      </c>
      <c r="G20" t="s">
        <v>243</v>
      </c>
    </row>
    <row r="21" spans="1:7" x14ac:dyDescent="0.25">
      <c r="A21" t="s">
        <v>4</v>
      </c>
      <c r="B21" t="s">
        <v>195</v>
      </c>
      <c r="C21" s="25">
        <v>43731</v>
      </c>
      <c r="D21">
        <v>4</v>
      </c>
      <c r="E21">
        <v>13</v>
      </c>
      <c r="F21">
        <v>2499.9899999999998</v>
      </c>
      <c r="G21" t="s">
        <v>243</v>
      </c>
    </row>
    <row r="22" spans="1:7" x14ac:dyDescent="0.25">
      <c r="A22" t="s">
        <v>4</v>
      </c>
      <c r="B22" t="s">
        <v>200</v>
      </c>
      <c r="C22" s="25">
        <v>43648</v>
      </c>
      <c r="D22" s="25"/>
      <c r="E22" s="25"/>
      <c r="F22" s="25"/>
      <c r="G22" t="s">
        <v>243</v>
      </c>
    </row>
    <row r="23" spans="1:7" x14ac:dyDescent="0.25">
      <c r="A23" s="26" t="s">
        <v>4</v>
      </c>
      <c r="B23" s="26" t="s">
        <v>223</v>
      </c>
      <c r="C23" s="26"/>
      <c r="D23" s="26">
        <v>4</v>
      </c>
      <c r="E23" s="26">
        <v>81</v>
      </c>
      <c r="F23" s="26"/>
      <c r="G23" s="26"/>
    </row>
    <row r="24" spans="1:7" x14ac:dyDescent="0.25">
      <c r="A24" t="s">
        <v>4</v>
      </c>
      <c r="B24" t="s">
        <v>176</v>
      </c>
      <c r="G24" t="s">
        <v>243</v>
      </c>
    </row>
    <row r="25" spans="1:7" x14ac:dyDescent="0.25">
      <c r="A25" t="s">
        <v>4</v>
      </c>
      <c r="B25" t="s">
        <v>199</v>
      </c>
      <c r="C25" s="25">
        <v>43885</v>
      </c>
      <c r="D25" s="25"/>
      <c r="E25" s="25"/>
      <c r="F25" s="25"/>
      <c r="G25" t="s">
        <v>243</v>
      </c>
    </row>
    <row r="26" spans="1:7" x14ac:dyDescent="0.25">
      <c r="A26" t="s">
        <v>4</v>
      </c>
      <c r="B26" t="s">
        <v>10</v>
      </c>
      <c r="G26" t="s">
        <v>243</v>
      </c>
    </row>
    <row r="27" spans="1:7" x14ac:dyDescent="0.25">
      <c r="A27" t="s">
        <v>4</v>
      </c>
      <c r="B27" t="s">
        <v>204</v>
      </c>
      <c r="G27" t="s">
        <v>243</v>
      </c>
    </row>
    <row r="28" spans="1:7" x14ac:dyDescent="0.25">
      <c r="A28" t="s">
        <v>4</v>
      </c>
      <c r="B28" t="s">
        <v>175</v>
      </c>
      <c r="G28" t="s">
        <v>244</v>
      </c>
    </row>
    <row r="29" spans="1:7" x14ac:dyDescent="0.25">
      <c r="A29" t="s">
        <v>4</v>
      </c>
      <c r="B29" t="s">
        <v>203</v>
      </c>
      <c r="G29" t="s">
        <v>243</v>
      </c>
    </row>
    <row r="30" spans="1:7" x14ac:dyDescent="0.25">
      <c r="A30" t="s">
        <v>13</v>
      </c>
      <c r="B30" t="s">
        <v>20</v>
      </c>
    </row>
    <row r="31" spans="1:7" x14ac:dyDescent="0.25">
      <c r="A31" t="s">
        <v>13</v>
      </c>
      <c r="B31" t="s">
        <v>224</v>
      </c>
    </row>
    <row r="32" spans="1:7" x14ac:dyDescent="0.25">
      <c r="A32" t="s">
        <v>13</v>
      </c>
      <c r="B32" t="s">
        <v>225</v>
      </c>
    </row>
    <row r="33" spans="1:7" x14ac:dyDescent="0.25">
      <c r="A33" t="s">
        <v>13</v>
      </c>
      <c r="B33" t="s">
        <v>226</v>
      </c>
    </row>
    <row r="34" spans="1:7" x14ac:dyDescent="0.25">
      <c r="A34" t="s">
        <v>13</v>
      </c>
      <c r="B34" t="s">
        <v>227</v>
      </c>
    </row>
    <row r="35" spans="1:7" x14ac:dyDescent="0.25">
      <c r="A35" t="s">
        <v>193</v>
      </c>
      <c r="B35" t="s">
        <v>189</v>
      </c>
      <c r="G35" t="s">
        <v>246</v>
      </c>
    </row>
    <row r="36" spans="1:7" x14ac:dyDescent="0.25">
      <c r="A36" t="s">
        <v>193</v>
      </c>
      <c r="B36" t="s">
        <v>213</v>
      </c>
    </row>
    <row r="37" spans="1:7" x14ac:dyDescent="0.25">
      <c r="A37" t="s">
        <v>193</v>
      </c>
      <c r="B37" t="s">
        <v>214</v>
      </c>
    </row>
    <row r="38" spans="1:7" x14ac:dyDescent="0.25">
      <c r="A38" t="s">
        <v>193</v>
      </c>
      <c r="B38" t="s">
        <v>228</v>
      </c>
    </row>
    <row r="39" spans="1:7" x14ac:dyDescent="0.25">
      <c r="A39" t="s">
        <v>193</v>
      </c>
      <c r="B39" t="s">
        <v>229</v>
      </c>
    </row>
    <row r="40" spans="1:7" x14ac:dyDescent="0.25">
      <c r="A40" t="s">
        <v>14</v>
      </c>
      <c r="B40" t="s">
        <v>230</v>
      </c>
    </row>
    <row r="41" spans="1:7" x14ac:dyDescent="0.25">
      <c r="A41" t="s">
        <v>14</v>
      </c>
      <c r="B41" t="s">
        <v>231</v>
      </c>
    </row>
    <row r="42" spans="1:7" x14ac:dyDescent="0.25">
      <c r="A42" t="s">
        <v>14</v>
      </c>
      <c r="B42" t="s">
        <v>172</v>
      </c>
      <c r="G42" t="s">
        <v>244</v>
      </c>
    </row>
    <row r="43" spans="1:7" x14ac:dyDescent="0.25">
      <c r="A43" t="s">
        <v>14</v>
      </c>
      <c r="B43" t="s">
        <v>232</v>
      </c>
    </row>
    <row r="44" spans="1:7" x14ac:dyDescent="0.25">
      <c r="A44" t="s">
        <v>14</v>
      </c>
      <c r="B44" t="s">
        <v>194</v>
      </c>
      <c r="G44" t="s">
        <v>243</v>
      </c>
    </row>
    <row r="45" spans="1:7" x14ac:dyDescent="0.25">
      <c r="A45" t="s">
        <v>14</v>
      </c>
      <c r="B45" t="s">
        <v>40</v>
      </c>
      <c r="G45" t="s">
        <v>244</v>
      </c>
    </row>
    <row r="46" spans="1:7" x14ac:dyDescent="0.25">
      <c r="A46" t="s">
        <v>14</v>
      </c>
      <c r="B46" t="s">
        <v>233</v>
      </c>
    </row>
    <row r="47" spans="1:7" x14ac:dyDescent="0.25">
      <c r="A47" t="s">
        <v>206</v>
      </c>
      <c r="B47" t="s">
        <v>234</v>
      </c>
    </row>
    <row r="48" spans="1:7" x14ac:dyDescent="0.25">
      <c r="A48" t="s">
        <v>191</v>
      </c>
      <c r="B48" t="s">
        <v>235</v>
      </c>
    </row>
    <row r="49" spans="1:7" x14ac:dyDescent="0.25">
      <c r="A49" t="s">
        <v>191</v>
      </c>
      <c r="B49" t="s">
        <v>236</v>
      </c>
    </row>
    <row r="50" spans="1:7" x14ac:dyDescent="0.25">
      <c r="A50" t="s">
        <v>191</v>
      </c>
      <c r="B50" t="s">
        <v>192</v>
      </c>
      <c r="G50" t="s">
        <v>244</v>
      </c>
    </row>
    <row r="51" spans="1:7" x14ac:dyDescent="0.25">
      <c r="A51" t="s">
        <v>207</v>
      </c>
      <c r="B51" t="s">
        <v>237</v>
      </c>
    </row>
    <row r="52" spans="1:7" x14ac:dyDescent="0.25">
      <c r="A52" t="s">
        <v>45</v>
      </c>
      <c r="B52" t="s">
        <v>238</v>
      </c>
    </row>
    <row r="53" spans="1:7" x14ac:dyDescent="0.25">
      <c r="A53" t="s">
        <v>45</v>
      </c>
      <c r="B53" t="s">
        <v>239</v>
      </c>
    </row>
    <row r="54" spans="1:7" x14ac:dyDescent="0.25">
      <c r="A54" t="s">
        <v>45</v>
      </c>
      <c r="B54" t="s">
        <v>59</v>
      </c>
      <c r="G54" t="s">
        <v>244</v>
      </c>
    </row>
    <row r="55" spans="1:7" x14ac:dyDescent="0.25">
      <c r="A55" t="s">
        <v>15</v>
      </c>
      <c r="B55" t="s">
        <v>240</v>
      </c>
    </row>
    <row r="56" spans="1:7" x14ac:dyDescent="0.25">
      <c r="A56" t="s">
        <v>15</v>
      </c>
      <c r="B56" t="s">
        <v>241</v>
      </c>
    </row>
    <row r="57" spans="1:7" x14ac:dyDescent="0.25">
      <c r="A57" t="s">
        <v>15</v>
      </c>
      <c r="B57" t="s">
        <v>43</v>
      </c>
    </row>
  </sheetData>
  <phoneticPr fontId="8" type="noConversion"/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580-22E3-4F00-B243-C9A0438EE228}">
  <dimension ref="A1:D21"/>
  <sheetViews>
    <sheetView zoomScale="85" zoomScaleNormal="85" workbookViewId="0">
      <selection activeCell="D15" sqref="D15"/>
    </sheetView>
  </sheetViews>
  <sheetFormatPr defaultColWidth="10.7109375" defaultRowHeight="15" x14ac:dyDescent="0.25"/>
  <cols>
    <col min="1" max="1" width="16.42578125" bestFit="1" customWidth="1"/>
    <col min="2" max="2" width="15.7109375" bestFit="1" customWidth="1"/>
    <col min="3" max="3" width="16.28515625" bestFit="1" customWidth="1"/>
    <col min="4" max="4" width="62.85546875" bestFit="1" customWidth="1"/>
  </cols>
  <sheetData>
    <row r="1" spans="1:4" x14ac:dyDescent="0.25">
      <c r="A1" s="2" t="s">
        <v>162</v>
      </c>
      <c r="B1" s="2" t="s">
        <v>52</v>
      </c>
      <c r="C1" s="2" t="s">
        <v>53</v>
      </c>
      <c r="D1" s="2" t="s">
        <v>19</v>
      </c>
    </row>
    <row r="2" spans="1:4" x14ac:dyDescent="0.25">
      <c r="A2" s="6" t="s">
        <v>2</v>
      </c>
      <c r="B2" s="5" t="s">
        <v>154</v>
      </c>
      <c r="C2" s="4">
        <v>32</v>
      </c>
      <c r="D2" s="4"/>
    </row>
    <row r="3" spans="1:4" x14ac:dyDescent="0.25">
      <c r="A3" s="6" t="s">
        <v>155</v>
      </c>
      <c r="B3" s="4"/>
      <c r="C3" s="4"/>
      <c r="D3" s="5" t="s">
        <v>156</v>
      </c>
    </row>
    <row r="4" spans="1:4" x14ac:dyDescent="0.25">
      <c r="A4" s="6" t="s">
        <v>17</v>
      </c>
      <c r="B4" s="4"/>
      <c r="C4" s="4"/>
      <c r="D4" s="4" t="s">
        <v>165</v>
      </c>
    </row>
    <row r="5" spans="1:4" x14ac:dyDescent="0.25">
      <c r="A5" s="6" t="s">
        <v>8</v>
      </c>
      <c r="B5" s="4"/>
      <c r="C5" s="4"/>
      <c r="D5" s="4"/>
    </row>
    <row r="6" spans="1:4" x14ac:dyDescent="0.25">
      <c r="A6" s="6" t="s">
        <v>47</v>
      </c>
      <c r="B6" s="4"/>
      <c r="C6" s="4"/>
      <c r="D6" s="4"/>
    </row>
    <row r="7" spans="1:4" x14ac:dyDescent="0.25">
      <c r="A7" s="6" t="s">
        <v>48</v>
      </c>
      <c r="B7" s="5" t="s">
        <v>24</v>
      </c>
      <c r="C7" s="5" t="s">
        <v>24</v>
      </c>
      <c r="D7" s="5" t="s">
        <v>57</v>
      </c>
    </row>
    <row r="8" spans="1:4" x14ac:dyDescent="0.25">
      <c r="A8" s="6" t="s">
        <v>6</v>
      </c>
      <c r="B8" s="4" t="s">
        <v>28</v>
      </c>
      <c r="C8" s="4" t="s">
        <v>35</v>
      </c>
      <c r="D8" s="4" t="s">
        <v>166</v>
      </c>
    </row>
    <row r="9" spans="1:4" x14ac:dyDescent="0.25">
      <c r="A9" s="6" t="s">
        <v>163</v>
      </c>
      <c r="B9" s="4" t="str">
        <f>"16:9"</f>
        <v>16:9</v>
      </c>
      <c r="C9" s="4"/>
      <c r="D9" s="4"/>
    </row>
    <row r="10" spans="1:4" x14ac:dyDescent="0.25">
      <c r="A10" s="6" t="s">
        <v>3</v>
      </c>
      <c r="B10" s="5" t="s">
        <v>167</v>
      </c>
      <c r="C10" s="5" t="s">
        <v>33</v>
      </c>
      <c r="D10" s="5" t="s">
        <v>157</v>
      </c>
    </row>
    <row r="11" spans="1:4" x14ac:dyDescent="0.25">
      <c r="A11" s="6" t="s">
        <v>27</v>
      </c>
      <c r="B11" s="5">
        <v>0.21</v>
      </c>
      <c r="C11" s="5">
        <v>0.25</v>
      </c>
      <c r="D11" s="5" t="s">
        <v>54</v>
      </c>
    </row>
    <row r="12" spans="1:4" x14ac:dyDescent="0.25">
      <c r="A12" s="6" t="s">
        <v>44</v>
      </c>
      <c r="B12" s="5">
        <v>109</v>
      </c>
      <c r="C12" s="4"/>
      <c r="D12" s="4"/>
    </row>
    <row r="13" spans="1:4" x14ac:dyDescent="0.25">
      <c r="A13" s="6" t="s">
        <v>5</v>
      </c>
      <c r="B13" s="5">
        <v>300</v>
      </c>
      <c r="C13" s="5">
        <v>500</v>
      </c>
      <c r="D13" s="5" t="s">
        <v>161</v>
      </c>
    </row>
    <row r="14" spans="1:4" x14ac:dyDescent="0.25">
      <c r="A14" s="6" t="s">
        <v>55</v>
      </c>
      <c r="B14" s="4" t="str">
        <f>"1K:1"</f>
        <v>1K:1</v>
      </c>
      <c r="C14" s="4" t="str">
        <f>"1K:1"</f>
        <v>1K:1</v>
      </c>
      <c r="D14" s="4" t="s">
        <v>171</v>
      </c>
    </row>
    <row r="15" spans="1:4" x14ac:dyDescent="0.25">
      <c r="A15" s="6" t="s">
        <v>56</v>
      </c>
      <c r="B15" s="4" t="str">
        <f>"80M:1"</f>
        <v>80M:1</v>
      </c>
      <c r="C15" s="4" t="str">
        <f>"200M:1"</f>
        <v>200M:1</v>
      </c>
      <c r="D15" s="4" t="s">
        <v>171</v>
      </c>
    </row>
    <row r="16" spans="1:4" x14ac:dyDescent="0.25">
      <c r="A16" s="6" t="s">
        <v>39</v>
      </c>
      <c r="B16" s="4"/>
      <c r="C16" s="4"/>
      <c r="D16" s="5" t="s">
        <v>58</v>
      </c>
    </row>
    <row r="17" spans="1:4" x14ac:dyDescent="0.25">
      <c r="A17" s="6" t="s">
        <v>151</v>
      </c>
      <c r="B17" s="5">
        <v>0.5</v>
      </c>
      <c r="C17" s="5">
        <v>5</v>
      </c>
      <c r="D17" s="4"/>
    </row>
    <row r="18" spans="1:4" x14ac:dyDescent="0.25">
      <c r="A18" s="6" t="s">
        <v>152</v>
      </c>
      <c r="B18" s="5">
        <v>5</v>
      </c>
      <c r="C18" s="5">
        <v>10</v>
      </c>
      <c r="D18" s="4"/>
    </row>
    <row r="19" spans="1:4" x14ac:dyDescent="0.25">
      <c r="A19" s="6" t="s">
        <v>153</v>
      </c>
      <c r="B19" s="4">
        <v>10</v>
      </c>
      <c r="C19" s="4">
        <v>20</v>
      </c>
      <c r="D19" s="4"/>
    </row>
    <row r="20" spans="1:4" x14ac:dyDescent="0.25">
      <c r="A20" s="6" t="s">
        <v>164</v>
      </c>
      <c r="B20" s="5" t="s">
        <v>158</v>
      </c>
      <c r="C20" s="5" t="s">
        <v>159</v>
      </c>
      <c r="D20" s="4"/>
    </row>
    <row r="21" spans="1:4" x14ac:dyDescent="0.25">
      <c r="A21" s="6" t="s">
        <v>30</v>
      </c>
      <c r="B21" s="5" t="s">
        <v>38</v>
      </c>
      <c r="C21" s="5" t="s">
        <v>31</v>
      </c>
      <c r="D21" s="5" t="s">
        <v>160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Monitor</vt:lpstr>
      <vt:lpstr>Curved</vt:lpstr>
      <vt:lpstr>Sheet1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Vardell</dc:creator>
  <cp:lastModifiedBy>Nate Vardell</cp:lastModifiedBy>
  <dcterms:created xsi:type="dcterms:W3CDTF">2020-03-14T18:04:12Z</dcterms:created>
  <dcterms:modified xsi:type="dcterms:W3CDTF">2020-03-16T01:24:47Z</dcterms:modified>
</cp:coreProperties>
</file>