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0" documentId="13_ncr:1_{CF0E1CAB-9C4F-4B31-A715-D383B48AF544}" xr6:coauthVersionLast="47" xr6:coauthVersionMax="47" xr10:uidLastSave="{00000000-0000-0000-0000-000000000000}"/>
  <bookViews>
    <workbookView xWindow="-120" yWindow="-120" windowWidth="51840" windowHeight="21120" xr2:uid="{898F63D8-36F0-43BD-A405-182D3E29C542}"/>
  </bookViews>
  <sheets>
    <sheet name="SimdLibrary" sheetId="7" r:id="rId1"/>
    <sheet name="ispc-bench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2" i="7" l="1"/>
  <c r="H42" i="7"/>
  <c r="G42" i="7"/>
  <c r="F3" i="6"/>
  <c r="G20" i="7"/>
  <c r="H20" i="7"/>
  <c r="I20" i="7"/>
  <c r="K20" i="7"/>
  <c r="G58" i="7"/>
  <c r="H58" i="7"/>
  <c r="I58" i="7"/>
  <c r="K58" i="7"/>
  <c r="G57" i="7"/>
  <c r="H57" i="7"/>
  <c r="I57" i="7"/>
  <c r="K57" i="7"/>
  <c r="G38" i="7"/>
  <c r="H38" i="7"/>
  <c r="I38" i="7"/>
  <c r="K38" i="7"/>
  <c r="G59" i="7"/>
  <c r="H59" i="7"/>
  <c r="I59" i="7"/>
  <c r="K59" i="7"/>
  <c r="G53" i="7"/>
  <c r="H53" i="7"/>
  <c r="I53" i="7"/>
  <c r="K53" i="7"/>
  <c r="G41" i="7"/>
  <c r="H41" i="7"/>
  <c r="I41" i="7"/>
  <c r="K41" i="7"/>
  <c r="G22" i="7"/>
  <c r="H22" i="7"/>
  <c r="I22" i="7"/>
  <c r="K22" i="7"/>
  <c r="G27" i="7"/>
  <c r="H27" i="7"/>
  <c r="I27" i="7"/>
  <c r="K27" i="7"/>
  <c r="G10" i="7"/>
  <c r="H10" i="7"/>
  <c r="I10" i="7"/>
  <c r="K10" i="7"/>
  <c r="G4" i="7"/>
  <c r="H4" i="7"/>
  <c r="I4" i="7"/>
  <c r="K4" i="7"/>
  <c r="G13" i="7"/>
  <c r="H13" i="7"/>
  <c r="I13" i="7"/>
  <c r="K13" i="7"/>
  <c r="G52" i="7"/>
  <c r="H52" i="7"/>
  <c r="I52" i="7"/>
  <c r="K52" i="7"/>
  <c r="G71" i="7"/>
  <c r="H71" i="7"/>
  <c r="I71" i="7"/>
  <c r="K71" i="7"/>
  <c r="K56" i="7"/>
  <c r="I56" i="7"/>
  <c r="H56" i="7"/>
  <c r="G56" i="7"/>
  <c r="K55" i="7"/>
  <c r="I55" i="7"/>
  <c r="H55" i="7"/>
  <c r="G55" i="7"/>
  <c r="K12" i="7"/>
  <c r="I12" i="7"/>
  <c r="H12" i="7"/>
  <c r="G12" i="7"/>
  <c r="K33" i="7"/>
  <c r="I33" i="7"/>
  <c r="H33" i="7"/>
  <c r="G33" i="7"/>
  <c r="K50" i="7"/>
  <c r="I50" i="7"/>
  <c r="H50" i="7"/>
  <c r="G50" i="7"/>
  <c r="K64" i="7"/>
  <c r="I64" i="7"/>
  <c r="H64" i="7"/>
  <c r="G64" i="7"/>
  <c r="K60" i="7"/>
  <c r="I60" i="7"/>
  <c r="H60" i="7"/>
  <c r="G60" i="7"/>
  <c r="K31" i="7"/>
  <c r="I31" i="7"/>
  <c r="H31" i="7"/>
  <c r="G31" i="7"/>
  <c r="K5" i="7"/>
  <c r="I5" i="7"/>
  <c r="H5" i="7"/>
  <c r="G5" i="7"/>
  <c r="K8" i="7"/>
  <c r="I8" i="7"/>
  <c r="H8" i="7"/>
  <c r="G8" i="7"/>
  <c r="K14" i="7"/>
  <c r="I14" i="7"/>
  <c r="H14" i="7"/>
  <c r="G14" i="7"/>
  <c r="K7" i="7"/>
  <c r="I7" i="7"/>
  <c r="H7" i="7"/>
  <c r="G7" i="7"/>
  <c r="K9" i="7"/>
  <c r="I9" i="7"/>
  <c r="H9" i="7"/>
  <c r="G9" i="7"/>
  <c r="K46" i="7"/>
  <c r="I46" i="7"/>
  <c r="H46" i="7"/>
  <c r="G46" i="7"/>
  <c r="K42" i="7"/>
  <c r="K66" i="7"/>
  <c r="I66" i="7"/>
  <c r="H66" i="7"/>
  <c r="G66" i="7"/>
  <c r="K44" i="7"/>
  <c r="I44" i="7"/>
  <c r="H44" i="7"/>
  <c r="G44" i="7"/>
  <c r="K67" i="7"/>
  <c r="I67" i="7"/>
  <c r="H67" i="7"/>
  <c r="G67" i="7"/>
  <c r="K28" i="7"/>
  <c r="I28" i="7"/>
  <c r="H28" i="7"/>
  <c r="G28" i="7"/>
  <c r="K18" i="7"/>
  <c r="I18" i="7"/>
  <c r="H18" i="7"/>
  <c r="G18" i="7"/>
  <c r="K48" i="7"/>
  <c r="I48" i="7"/>
  <c r="H48" i="7"/>
  <c r="G48" i="7"/>
  <c r="K36" i="7"/>
  <c r="I36" i="7"/>
  <c r="H36" i="7"/>
  <c r="G36" i="7"/>
  <c r="K39" i="7"/>
  <c r="I39" i="7"/>
  <c r="H39" i="7"/>
  <c r="G39" i="7"/>
  <c r="K29" i="7"/>
  <c r="I29" i="7"/>
  <c r="H29" i="7"/>
  <c r="G29" i="7"/>
  <c r="K47" i="7"/>
  <c r="I47" i="7"/>
  <c r="H47" i="7"/>
  <c r="G47" i="7"/>
  <c r="K43" i="7"/>
  <c r="I43" i="7"/>
  <c r="H43" i="7"/>
  <c r="G43" i="7"/>
  <c r="K65" i="7"/>
  <c r="I65" i="7"/>
  <c r="H65" i="7"/>
  <c r="G65" i="7"/>
  <c r="K2" i="7"/>
  <c r="I2" i="7"/>
  <c r="H2" i="7"/>
  <c r="G2" i="7"/>
  <c r="K72" i="7"/>
  <c r="I72" i="7"/>
  <c r="H72" i="7"/>
  <c r="G72" i="7"/>
  <c r="K54" i="7"/>
  <c r="I54" i="7"/>
  <c r="H54" i="7"/>
  <c r="G54" i="7"/>
  <c r="K11" i="7"/>
  <c r="I11" i="7"/>
  <c r="H11" i="7"/>
  <c r="G11" i="7"/>
  <c r="K70" i="7"/>
  <c r="I70" i="7"/>
  <c r="H70" i="7"/>
  <c r="G70" i="7"/>
  <c r="K61" i="7"/>
  <c r="I61" i="7"/>
  <c r="H61" i="7"/>
  <c r="G61" i="7"/>
  <c r="K51" i="7"/>
  <c r="I51" i="7"/>
  <c r="H51" i="7"/>
  <c r="G51" i="7"/>
  <c r="K45" i="7"/>
  <c r="I45" i="7"/>
  <c r="H45" i="7"/>
  <c r="G45" i="7"/>
  <c r="K25" i="7"/>
  <c r="I25" i="7"/>
  <c r="H25" i="7"/>
  <c r="G25" i="7"/>
  <c r="K3" i="7"/>
  <c r="I3" i="7"/>
  <c r="H3" i="7"/>
  <c r="G3" i="7"/>
  <c r="K24" i="7"/>
  <c r="I24" i="7"/>
  <c r="H24" i="7"/>
  <c r="G24" i="7"/>
  <c r="K19" i="7"/>
  <c r="I19" i="7"/>
  <c r="H19" i="7"/>
  <c r="G19" i="7"/>
  <c r="K23" i="7"/>
  <c r="I23" i="7"/>
  <c r="H23" i="7"/>
  <c r="G23" i="7"/>
  <c r="K21" i="7"/>
  <c r="I21" i="7"/>
  <c r="H21" i="7"/>
  <c r="G21" i="7"/>
  <c r="K49" i="7"/>
  <c r="I49" i="7"/>
  <c r="H49" i="7"/>
  <c r="G49" i="7"/>
  <c r="K6" i="7"/>
  <c r="I6" i="7"/>
  <c r="H6" i="7"/>
  <c r="G6" i="7"/>
  <c r="K40" i="7"/>
  <c r="I40" i="7"/>
  <c r="H40" i="7"/>
  <c r="G40" i="7"/>
  <c r="K32" i="7"/>
  <c r="I32" i="7"/>
  <c r="H32" i="7"/>
  <c r="G32" i="7"/>
  <c r="K17" i="7"/>
  <c r="I17" i="7"/>
  <c r="H17" i="7"/>
  <c r="G17" i="7"/>
  <c r="K63" i="7"/>
  <c r="I63" i="7"/>
  <c r="H63" i="7"/>
  <c r="G63" i="7"/>
  <c r="K15" i="7"/>
  <c r="I15" i="7"/>
  <c r="H15" i="7"/>
  <c r="G15" i="7"/>
  <c r="K62" i="7"/>
  <c r="I62" i="7"/>
  <c r="H62" i="7"/>
  <c r="G62" i="7"/>
  <c r="K37" i="7"/>
  <c r="I37" i="7"/>
  <c r="H37" i="7"/>
  <c r="G37" i="7"/>
  <c r="K34" i="7"/>
  <c r="I34" i="7"/>
  <c r="H34" i="7"/>
  <c r="G34" i="7"/>
  <c r="K16" i="7"/>
  <c r="I16" i="7"/>
  <c r="H16" i="7"/>
  <c r="G16" i="7"/>
  <c r="K26" i="7"/>
  <c r="I26" i="7"/>
  <c r="H26" i="7"/>
  <c r="G26" i="7"/>
  <c r="K73" i="7"/>
  <c r="I73" i="7"/>
  <c r="H73" i="7"/>
  <c r="G73" i="7"/>
  <c r="K68" i="7"/>
  <c r="I68" i="7"/>
  <c r="H68" i="7"/>
  <c r="G68" i="7"/>
  <c r="K30" i="7"/>
  <c r="I30" i="7"/>
  <c r="H30" i="7"/>
  <c r="G30" i="7"/>
  <c r="K35" i="7"/>
  <c r="I35" i="7"/>
  <c r="H35" i="7"/>
  <c r="G35" i="7"/>
  <c r="K69" i="7"/>
  <c r="I69" i="7"/>
  <c r="H69" i="7"/>
  <c r="G69" i="7"/>
  <c r="F4" i="6"/>
  <c r="G4" i="6"/>
  <c r="G8" i="6"/>
  <c r="F8" i="6"/>
  <c r="G3" i="6"/>
  <c r="G7" i="6"/>
  <c r="F7" i="6"/>
  <c r="G6" i="6"/>
  <c r="F6" i="6"/>
  <c r="G5" i="6"/>
  <c r="F5" i="6"/>
  <c r="G2" i="6"/>
  <c r="F2" i="6"/>
  <c r="G74" i="7" l="1"/>
  <c r="G75" i="7" s="1"/>
  <c r="H74" i="7"/>
  <c r="H75" i="7" s="1"/>
  <c r="I74" i="7"/>
  <c r="I75" i="7" s="1"/>
  <c r="K74" i="7"/>
  <c r="J71" i="7"/>
  <c r="J10" i="7"/>
  <c r="J53" i="7"/>
  <c r="J38" i="7"/>
  <c r="J58" i="7"/>
  <c r="J41" i="7"/>
  <c r="J59" i="7"/>
  <c r="J57" i="7"/>
  <c r="J20" i="7"/>
  <c r="J52" i="7"/>
  <c r="J4" i="7"/>
  <c r="J27" i="7"/>
  <c r="J13" i="7"/>
  <c r="J22" i="7"/>
  <c r="F9" i="6"/>
  <c r="G9" i="6"/>
  <c r="J26" i="7"/>
  <c r="J15" i="7"/>
  <c r="J49" i="7"/>
  <c r="J23" i="7"/>
  <c r="J36" i="7"/>
  <c r="J18" i="7"/>
  <c r="J12" i="7"/>
  <c r="J56" i="7"/>
  <c r="J54" i="7"/>
  <c r="J3" i="7"/>
  <c r="J45" i="7"/>
  <c r="J70" i="7"/>
  <c r="J47" i="7"/>
  <c r="J39" i="7"/>
  <c r="J48" i="7"/>
  <c r="J66" i="7"/>
  <c r="J46" i="7"/>
  <c r="J8" i="7"/>
  <c r="J30" i="7"/>
  <c r="J34" i="7"/>
  <c r="J62" i="7"/>
  <c r="J6" i="7"/>
  <c r="J67" i="7"/>
  <c r="J55" i="7"/>
  <c r="J17" i="7"/>
  <c r="J73" i="7"/>
  <c r="J42" i="7"/>
  <c r="J9" i="7"/>
  <c r="J43" i="7"/>
  <c r="J29" i="7"/>
  <c r="J44" i="7"/>
  <c r="J16" i="7"/>
  <c r="J37" i="7"/>
  <c r="J14" i="7"/>
  <c r="J5" i="7"/>
  <c r="J40" i="7"/>
  <c r="J35" i="7"/>
  <c r="J68" i="7"/>
  <c r="J64" i="7"/>
  <c r="J33" i="7"/>
  <c r="J24" i="7"/>
  <c r="J25" i="7"/>
  <c r="J63" i="7"/>
  <c r="J61" i="7"/>
  <c r="J11" i="7"/>
  <c r="J72" i="7"/>
  <c r="J2" i="7"/>
  <c r="J31" i="7"/>
  <c r="J21" i="7"/>
  <c r="J50" i="7"/>
  <c r="J32" i="7"/>
  <c r="J19" i="7"/>
  <c r="J51" i="7"/>
  <c r="J65" i="7"/>
  <c r="J28" i="7"/>
  <c r="J7" i="7"/>
  <c r="J60" i="7"/>
  <c r="J69" i="7"/>
  <c r="H4" i="6"/>
  <c r="H2" i="6"/>
  <c r="H5" i="6"/>
  <c r="H6" i="6"/>
  <c r="H7" i="6"/>
  <c r="H3" i="6"/>
  <c r="H8" i="6"/>
  <c r="J74" i="7" l="1"/>
  <c r="H9" i="6"/>
</calcChain>
</file>

<file path=xl/sharedStrings.xml><?xml version="1.0" encoding="utf-8"?>
<sst xmlns="http://schemas.openxmlformats.org/spreadsheetml/2006/main" count="101" uniqueCount="99">
  <si>
    <t>TestNum</t>
  </si>
  <si>
    <t>Function</t>
  </si>
  <si>
    <t>AbsDifference</t>
  </si>
  <si>
    <t>AbsDifferenceSum</t>
  </si>
  <si>
    <t>AbsDifferenceSumMasked</t>
  </si>
  <si>
    <t>AbsDifferenceSums3x3</t>
  </si>
  <si>
    <t>AbsDifferenceSums3x3Masked</t>
  </si>
  <si>
    <t>AbsGradientSaturatedSum</t>
  </si>
  <si>
    <t>AddFeatureDifference</t>
  </si>
  <si>
    <t>AlphaBlending[1]</t>
  </si>
  <si>
    <t>AlphaBlending[2]</t>
  </si>
  <si>
    <t>AlphaBlending[3]</t>
  </si>
  <si>
    <t>AlphaBlending[4]</t>
  </si>
  <si>
    <t>AlphaBlendingUniform[1]</t>
  </si>
  <si>
    <t>AlphaBlendingUniform[2]</t>
  </si>
  <si>
    <t>AlphaBlendingUniform[3]</t>
  </si>
  <si>
    <t>AlphaBlendingUniform[4]</t>
  </si>
  <si>
    <t>AlphaFilling[1]</t>
  </si>
  <si>
    <t>AlphaFilling[2]</t>
  </si>
  <si>
    <t>AlphaFilling[3]</t>
  </si>
  <si>
    <t>AlphaFilling[4]</t>
  </si>
  <si>
    <t>AlphaPremultiply</t>
  </si>
  <si>
    <t>AlphaUnpremultiply</t>
  </si>
  <si>
    <t>AveragingBinarization[!=]</t>
  </si>
  <si>
    <t>AveragingBinarization[&lt;=]</t>
  </si>
  <si>
    <t>AveragingBinarization[==]</t>
  </si>
  <si>
    <t>AveragingBinarization[&gt;=]</t>
  </si>
  <si>
    <t>BackgroundAdjustRange</t>
  </si>
  <si>
    <t>BackgroundAdjustRangeMasked</t>
  </si>
  <si>
    <t>BackgroundGrowRangeFast</t>
  </si>
  <si>
    <t>BackgroundGrowRangeSlow</t>
  </si>
  <si>
    <t>BackgroundIncrementCount</t>
  </si>
  <si>
    <t>BackgroundInitMask</t>
  </si>
  <si>
    <t>BackgroundShiftRange</t>
  </si>
  <si>
    <t>BackgroundShiftRangeMasked</t>
  </si>
  <si>
    <t>Base64Encode</t>
  </si>
  <si>
    <t>BayerToBgr</t>
  </si>
  <si>
    <t>BgrToBayer</t>
  </si>
  <si>
    <t>Binarization[!=]</t>
  </si>
  <si>
    <t>Binarization[&lt;=]</t>
  </si>
  <si>
    <t>Binarization[==]</t>
  </si>
  <si>
    <t>Binarization[&gt;=]</t>
  </si>
  <si>
    <t>ConditionalCount16i[!=]</t>
  </si>
  <si>
    <t>ConditionalCount16i[&lt;=]</t>
  </si>
  <si>
    <t>ConditionalCount16i[==]</t>
  </si>
  <si>
    <t>ConditionalCount16i[&gt;=]</t>
  </si>
  <si>
    <t>ConditionalCount8u[!=]</t>
  </si>
  <si>
    <t>ConditionalCount8u[&lt;=]</t>
  </si>
  <si>
    <t>ConditionalCount8u[==]</t>
  </si>
  <si>
    <t>ConditionalCount8u[&gt;=]</t>
  </si>
  <si>
    <t>ConditionalFill[!=]</t>
  </si>
  <si>
    <t>ConditionalFill[&lt;=]</t>
  </si>
  <si>
    <t>ConditionalFill[==]</t>
  </si>
  <si>
    <t>ConditionalFill[&gt;=]</t>
  </si>
  <si>
    <t>ConditionalSum[!=]</t>
  </si>
  <si>
    <t>ConditionalSum[&lt;=]</t>
  </si>
  <si>
    <t>ConditionalSum[==]</t>
  </si>
  <si>
    <t>ConditionalSum[&gt;=]</t>
  </si>
  <si>
    <t>NeuralConvert[0]</t>
  </si>
  <si>
    <t>NeuralConvert[1]</t>
  </si>
  <si>
    <t>Parsimony</t>
  </si>
  <si>
    <t>BayerToBgra</t>
  </si>
  <si>
    <t>Base64Decode</t>
  </si>
  <si>
    <t>Benchmark</t>
  </si>
  <si>
    <t>ispc</t>
  </si>
  <si>
    <t>Volume Rendering</t>
  </si>
  <si>
    <t>Perlin Noise Function</t>
  </si>
  <si>
    <t>3D Stencil</t>
  </si>
  <si>
    <t>Mandelbrot Set</t>
  </si>
  <si>
    <t>Binomial Options</t>
  </si>
  <si>
    <t>AOBench</t>
  </si>
  <si>
    <t>Black-Scholes</t>
  </si>
  <si>
    <t>Parsimony wrt. Ispc</t>
  </si>
  <si>
    <t>Parsimony (in Mil. Cycles)</t>
  </si>
  <si>
    <t>Clang15_Autovec (in Mil. Cycles)</t>
  </si>
  <si>
    <t>GeoMean</t>
  </si>
  <si>
    <t>ispc (in Mil. Cycles)</t>
  </si>
  <si>
    <t>AveragingBinarization[&lt;]</t>
  </si>
  <si>
    <t>AveragingBinarization[&gt;]</t>
  </si>
  <si>
    <t>Binarization[&lt;]</t>
  </si>
  <si>
    <t>Binarization[&gt;]</t>
  </si>
  <si>
    <t>ConditionalCount16i[&lt;]</t>
  </si>
  <si>
    <t>ConditionalCount16i[&gt;]</t>
  </si>
  <si>
    <t>ConditionalCount8u[&lt;]</t>
  </si>
  <si>
    <t>ConditionalCount8u[&gt;]</t>
  </si>
  <si>
    <t>ConditionalFill[&lt;]</t>
  </si>
  <si>
    <t>ConditionalFill[&gt;]</t>
  </si>
  <si>
    <t>ConditionalSum[&lt;]</t>
  </si>
  <si>
    <t>ConditionalSum[&gt;]</t>
  </si>
  <si>
    <t>Clang15_Scalar</t>
  </si>
  <si>
    <t>Clang15_Autovec</t>
  </si>
  <si>
    <t>Clang15_AVX512</t>
  </si>
  <si>
    <t xml:space="preserve"> Clang15_Autovec wrt Clang15_Scalar</t>
  </si>
  <si>
    <t>Parsimony wrt Clang15_Scalar</t>
  </si>
  <si>
    <t>Parsimony wrt Clang15_Autovec</t>
  </si>
  <si>
    <t>Parsimony wrt AVX512</t>
  </si>
  <si>
    <t>AVX-512 wrt Clang15_Scalar</t>
  </si>
  <si>
    <t>Graph Legend:</t>
  </si>
  <si>
    <t>GEOMEAN: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</si>
</sst>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2" fontId="1" fillId="0" borderId="0" xfId="0" applyNumberFormat="1" applyFont="1"/>
    <xf numFmtId="0" fontId="1" fillId="0" borderId="1" xfId="0" applyFont="1" applyBorder="1"/>
    <xf numFmtId="2" fontId="2" fillId="2" borderId="0" xfId="1" applyNumberFormat="1"/>
    <xf numFmtId="164" fontId="2" fillId="2" borderId="0" xfId="1" applyNumberFormat="1"/>
    <xf numFmtId="0" fontId="1" fillId="0" borderId="0" xfId="0" applyFont="1"/>
    <xf numFmtId="0" fontId="0" fillId="0" borderId="0" xfId="0"/>
  </cellXfs>
  <cellStyles count="2">
    <cellStyle name="60% - Accent3" xfId="1" builtinId="40"/>
    <cellStyle name="Normal" xfId="0" builtinId="0"/>
  </cellStyles>
  <dxfs count="33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8724979943341341E-2"/>
          <c:y val="2.6007608661341233E-2"/>
          <c:w val="0.92768694048298173"/>
          <c:h val="0.3848440450487668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SimdLibrary!$I$75</c:f>
              <c:strCache>
                <c:ptCount val="1"/>
                <c:pt idx="0">
                  <c:v>Hand-written AVX-512 (Geomean: 7.91)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 w="38100">
              <a:noFill/>
            </a:ln>
            <a:effectLst/>
          </c:spPr>
          <c:invertIfNegative val="0"/>
          <c:cat>
            <c:strRef>
              <c:f>SimdLibrary!$B$2:$B$73</c:f>
              <c:strCache>
                <c:ptCount val="72"/>
                <c:pt idx="0">
                  <c:v>NeuralConvert[0]</c:v>
                </c:pt>
                <c:pt idx="1">
                  <c:v>NeuralConvert[1]</c:v>
                </c:pt>
                <c:pt idx="2">
                  <c:v>BgrToBayer</c:v>
                </c:pt>
                <c:pt idx="3">
                  <c:v>ConditionalCount16i[==]</c:v>
                </c:pt>
                <c:pt idx="4">
                  <c:v>AlphaPremultiply</c:v>
                </c:pt>
                <c:pt idx="5">
                  <c:v>ConditionalFill[==]</c:v>
                </c:pt>
                <c:pt idx="6">
                  <c:v>Binarization[&gt;=]</c:v>
                </c:pt>
                <c:pt idx="7">
                  <c:v>Binarization[==]</c:v>
                </c:pt>
                <c:pt idx="8">
                  <c:v>Binarization[!=]</c:v>
                </c:pt>
                <c:pt idx="9">
                  <c:v>Binarization[&lt;]</c:v>
                </c:pt>
                <c:pt idx="10">
                  <c:v>ConditionalFill[!=]</c:v>
                </c:pt>
                <c:pt idx="11">
                  <c:v>ConditionalCount16i[!=]</c:v>
                </c:pt>
                <c:pt idx="12">
                  <c:v>ConditionalSum[!=]</c:v>
                </c:pt>
                <c:pt idx="13">
                  <c:v>Binarization[&lt;=]</c:v>
                </c:pt>
                <c:pt idx="14">
                  <c:v>ConditionalCount8u[==]</c:v>
                </c:pt>
                <c:pt idx="15">
                  <c:v>Binarization[&gt;]</c:v>
                </c:pt>
                <c:pt idx="16">
                  <c:v>AveragingBinarization[&gt;]</c:v>
                </c:pt>
                <c:pt idx="17">
                  <c:v>AveragingBinarization[&lt;=]</c:v>
                </c:pt>
                <c:pt idx="18">
                  <c:v>AveragingBinarization[&gt;=]</c:v>
                </c:pt>
                <c:pt idx="19">
                  <c:v>AveragingBinarization[&lt;]</c:v>
                </c:pt>
                <c:pt idx="20">
                  <c:v>Base64Decode</c:v>
                </c:pt>
                <c:pt idx="21">
                  <c:v>AveragingBinarization[!=]</c:v>
                </c:pt>
                <c:pt idx="22">
                  <c:v>AveragingBinarization[==]</c:v>
                </c:pt>
                <c:pt idx="23">
                  <c:v>AbsDifference</c:v>
                </c:pt>
                <c:pt idx="24">
                  <c:v>ConditionalSum[==]</c:v>
                </c:pt>
                <c:pt idx="25">
                  <c:v>Base64Encode</c:v>
                </c:pt>
                <c:pt idx="26">
                  <c:v>AlphaBlending[1]</c:v>
                </c:pt>
                <c:pt idx="27">
                  <c:v>AlphaBlending[2]</c:v>
                </c:pt>
                <c:pt idx="28">
                  <c:v>AlphaBlendingUniform[2]</c:v>
                </c:pt>
                <c:pt idx="29">
                  <c:v>AddFeatureDifference</c:v>
                </c:pt>
                <c:pt idx="30">
                  <c:v>AlphaBlending[4]</c:v>
                </c:pt>
                <c:pt idx="31">
                  <c:v>AlphaBlendingUniform[1]</c:v>
                </c:pt>
                <c:pt idx="32">
                  <c:v>ConditionalCount8u[!=]</c:v>
                </c:pt>
                <c:pt idx="33">
                  <c:v>AlphaBlending[3]</c:v>
                </c:pt>
                <c:pt idx="34">
                  <c:v>AlphaBlendingUniform[4]</c:v>
                </c:pt>
                <c:pt idx="35">
                  <c:v>AlphaBlendingUniform[3]</c:v>
                </c:pt>
                <c:pt idx="36">
                  <c:v>AbsDifferenceSum</c:v>
                </c:pt>
                <c:pt idx="37">
                  <c:v>AlphaFilling[1]</c:v>
                </c:pt>
                <c:pt idx="38">
                  <c:v>AlphaFilling[2]</c:v>
                </c:pt>
                <c:pt idx="39">
                  <c:v>AlphaUnpremultiply</c:v>
                </c:pt>
                <c:pt idx="40">
                  <c:v>AlphaFilling[3]</c:v>
                </c:pt>
                <c:pt idx="41">
                  <c:v>AlphaFilling[4]</c:v>
                </c:pt>
                <c:pt idx="42">
                  <c:v>BayerToBgra</c:v>
                </c:pt>
                <c:pt idx="43">
                  <c:v>AbsGradientSaturatedSum</c:v>
                </c:pt>
                <c:pt idx="44">
                  <c:v>BayerToBgr</c:v>
                </c:pt>
                <c:pt idx="45">
                  <c:v>AbsDifferenceSumMasked</c:v>
                </c:pt>
                <c:pt idx="46">
                  <c:v>BackgroundIncrementCount</c:v>
                </c:pt>
                <c:pt idx="47">
                  <c:v>ConditionalCount16i[&lt;]</c:v>
                </c:pt>
                <c:pt idx="48">
                  <c:v>ConditionalCount16i[&gt;=]</c:v>
                </c:pt>
                <c:pt idx="49">
                  <c:v>ConditionalCount16i[&lt;=]</c:v>
                </c:pt>
                <c:pt idx="50">
                  <c:v>ConditionalCount16i[&gt;]</c:v>
                </c:pt>
                <c:pt idx="51">
                  <c:v>BackgroundInitMask</c:v>
                </c:pt>
                <c:pt idx="52">
                  <c:v>BackgroundAdjustRangeMasked</c:v>
                </c:pt>
                <c:pt idx="53">
                  <c:v>ConditionalSum[&lt;=]</c:v>
                </c:pt>
                <c:pt idx="54">
                  <c:v>ConditionalSum[&lt;]</c:v>
                </c:pt>
                <c:pt idx="55">
                  <c:v>ConditionalSum[&gt;=]</c:v>
                </c:pt>
                <c:pt idx="56">
                  <c:v>ConditionalSum[&gt;]</c:v>
                </c:pt>
                <c:pt idx="57">
                  <c:v>ConditionalFill[&gt;=]</c:v>
                </c:pt>
                <c:pt idx="58">
                  <c:v>ConditionalFill[&gt;]</c:v>
                </c:pt>
                <c:pt idx="59">
                  <c:v>BackgroundShiftRangeMasked</c:v>
                </c:pt>
                <c:pt idx="60">
                  <c:v>ConditionalFill[&lt;=]</c:v>
                </c:pt>
                <c:pt idx="61">
                  <c:v>ConditionalFill[&lt;]</c:v>
                </c:pt>
                <c:pt idx="62">
                  <c:v>AbsDifferenceSums3x3Masked</c:v>
                </c:pt>
                <c:pt idx="63">
                  <c:v>BackgroundAdjustRange</c:v>
                </c:pt>
                <c:pt idx="64">
                  <c:v>BackgroundGrowRangeSlow</c:v>
                </c:pt>
                <c:pt idx="65">
                  <c:v>BackgroundShiftRange</c:v>
                </c:pt>
                <c:pt idx="66">
                  <c:v>BackgroundGrowRangeFast</c:v>
                </c:pt>
                <c:pt idx="67">
                  <c:v>AbsDifferenceSums3x3</c:v>
                </c:pt>
                <c:pt idx="68">
                  <c:v>ConditionalCount8u[&lt;]</c:v>
                </c:pt>
                <c:pt idx="69">
                  <c:v>ConditionalCount8u[&lt;=]</c:v>
                </c:pt>
                <c:pt idx="70">
                  <c:v>ConditionalCount8u[&gt;]</c:v>
                </c:pt>
                <c:pt idx="71">
                  <c:v>ConditionalCount8u[&gt;=]</c:v>
                </c:pt>
              </c:strCache>
            </c:strRef>
          </c:cat>
          <c:val>
            <c:numRef>
              <c:f>SimdLibrary!$I$2:$I$73</c:f>
              <c:numCache>
                <c:formatCode>0.0000</c:formatCode>
                <c:ptCount val="72"/>
                <c:pt idx="0">
                  <c:v>1.0542635658914732</c:v>
                </c:pt>
                <c:pt idx="1">
                  <c:v>1.3538113827820015</c:v>
                </c:pt>
                <c:pt idx="2">
                  <c:v>1.7704807041299933</c:v>
                </c:pt>
                <c:pt idx="3">
                  <c:v>1.9234935680433312</c:v>
                </c:pt>
                <c:pt idx="4">
                  <c:v>2.5533333333333337</c:v>
                </c:pt>
                <c:pt idx="5">
                  <c:v>2.773333333333333</c:v>
                </c:pt>
                <c:pt idx="6">
                  <c:v>2.5251842751842748</c:v>
                </c:pt>
                <c:pt idx="7">
                  <c:v>2.5350122850122849</c:v>
                </c:pt>
                <c:pt idx="8">
                  <c:v>2.5362853628536279</c:v>
                </c:pt>
                <c:pt idx="9">
                  <c:v>2.5319018404907974</c:v>
                </c:pt>
                <c:pt idx="10">
                  <c:v>2.6608629825889469</c:v>
                </c:pt>
                <c:pt idx="11">
                  <c:v>2.6876693766937669</c:v>
                </c:pt>
                <c:pt idx="12">
                  <c:v>2.7176870748299322</c:v>
                </c:pt>
                <c:pt idx="13">
                  <c:v>2.7216808769792933</c:v>
                </c:pt>
                <c:pt idx="14">
                  <c:v>3.4948586118251921</c:v>
                </c:pt>
                <c:pt idx="15">
                  <c:v>2.8273116962645446</c:v>
                </c:pt>
                <c:pt idx="16">
                  <c:v>3.0417865632428374</c:v>
                </c:pt>
                <c:pt idx="17">
                  <c:v>3.0177287379122237</c:v>
                </c:pt>
                <c:pt idx="18">
                  <c:v>3.0432500000000005</c:v>
                </c:pt>
                <c:pt idx="19">
                  <c:v>3.0272727272727278</c:v>
                </c:pt>
                <c:pt idx="20">
                  <c:v>2.968197879858657</c:v>
                </c:pt>
                <c:pt idx="21">
                  <c:v>3.3137866500311923</c:v>
                </c:pt>
                <c:pt idx="22">
                  <c:v>3.3532881526104421</c:v>
                </c:pt>
                <c:pt idx="23">
                  <c:v>3.3502051983584131</c:v>
                </c:pt>
                <c:pt idx="24">
                  <c:v>2.7292517006802726</c:v>
                </c:pt>
                <c:pt idx="25">
                  <c:v>3.4626354820308038</c:v>
                </c:pt>
                <c:pt idx="26">
                  <c:v>3.9905447996398014</c:v>
                </c:pt>
                <c:pt idx="27">
                  <c:v>4.1667502507522576</c:v>
                </c:pt>
                <c:pt idx="28">
                  <c:v>4.083429228998849</c:v>
                </c:pt>
                <c:pt idx="29">
                  <c:v>4.67972972972973</c:v>
                </c:pt>
                <c:pt idx="30">
                  <c:v>4.9055966548729488</c:v>
                </c:pt>
                <c:pt idx="31">
                  <c:v>4.7253106605624602</c:v>
                </c:pt>
                <c:pt idx="32">
                  <c:v>5.1637816245006665</c:v>
                </c:pt>
                <c:pt idx="33">
                  <c:v>4.9535457348406995</c:v>
                </c:pt>
                <c:pt idx="34">
                  <c:v>5.009076348104645</c:v>
                </c:pt>
                <c:pt idx="35">
                  <c:v>5.2685631629701053</c:v>
                </c:pt>
                <c:pt idx="36">
                  <c:v>5.5301757066462942</c:v>
                </c:pt>
                <c:pt idx="37">
                  <c:v>5.6332691072575471</c:v>
                </c:pt>
                <c:pt idx="38">
                  <c:v>6.6391999999999998</c:v>
                </c:pt>
                <c:pt idx="39">
                  <c:v>6.0961028076546997</c:v>
                </c:pt>
                <c:pt idx="40">
                  <c:v>9.7610190052567756</c:v>
                </c:pt>
                <c:pt idx="41">
                  <c:v>10.181940248405507</c:v>
                </c:pt>
                <c:pt idx="42">
                  <c:v>10.360133305561341</c:v>
                </c:pt>
                <c:pt idx="43">
                  <c:v>12.350121359223305</c:v>
                </c:pt>
                <c:pt idx="44">
                  <c:v>13.572236358495902</c:v>
                </c:pt>
                <c:pt idx="45">
                  <c:v>17.281492248062012</c:v>
                </c:pt>
                <c:pt idx="46">
                  <c:v>19.242139209889814</c:v>
                </c:pt>
                <c:pt idx="47">
                  <c:v>22.126506024096386</c:v>
                </c:pt>
                <c:pt idx="48">
                  <c:v>23.425342465753427</c:v>
                </c:pt>
                <c:pt idx="49">
                  <c:v>22.404635761589407</c:v>
                </c:pt>
                <c:pt idx="50">
                  <c:v>23.037164487267717</c:v>
                </c:pt>
                <c:pt idx="51">
                  <c:v>21.824254215304801</c:v>
                </c:pt>
                <c:pt idx="52">
                  <c:v>24.577036837859637</c:v>
                </c:pt>
                <c:pt idx="53">
                  <c:v>23.055058499655882</c:v>
                </c:pt>
                <c:pt idx="54">
                  <c:v>23.201244813278002</c:v>
                </c:pt>
                <c:pt idx="55">
                  <c:v>23.142461964038727</c:v>
                </c:pt>
                <c:pt idx="56">
                  <c:v>22.836486486486489</c:v>
                </c:pt>
                <c:pt idx="57">
                  <c:v>25.177224736048263</c:v>
                </c:pt>
                <c:pt idx="58">
                  <c:v>24.953627524308157</c:v>
                </c:pt>
                <c:pt idx="59">
                  <c:v>25.037922787837378</c:v>
                </c:pt>
                <c:pt idx="60">
                  <c:v>25.184487951807228</c:v>
                </c:pt>
                <c:pt idx="61">
                  <c:v>25.163650075414779</c:v>
                </c:pt>
                <c:pt idx="62">
                  <c:v>22.580242966751921</c:v>
                </c:pt>
                <c:pt idx="63">
                  <c:v>33.057315770736906</c:v>
                </c:pt>
                <c:pt idx="64">
                  <c:v>34.120346761856197</c:v>
                </c:pt>
                <c:pt idx="65">
                  <c:v>33.657521286660362</c:v>
                </c:pt>
                <c:pt idx="66">
                  <c:v>35.064341846758346</c:v>
                </c:pt>
                <c:pt idx="67">
                  <c:v>39.392470051340567</c:v>
                </c:pt>
                <c:pt idx="68">
                  <c:v>44.969127516778528</c:v>
                </c:pt>
                <c:pt idx="69">
                  <c:v>44.920000000000009</c:v>
                </c:pt>
                <c:pt idx="70">
                  <c:v>44.87282463186078</c:v>
                </c:pt>
                <c:pt idx="71">
                  <c:v>44.692923898531383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F-4379-A518-90DF1E2606CD}"/>
            </c:ext>
          </c:extLst>
        </c:ser>
        <c:ser>
          <c:idx val="1"/>
          <c:order val="2"/>
          <c:tx>
            <c:strRef>
              <c:f>SimdLibrary!$H$75</c:f>
              <c:strCache>
                <c:ptCount val="1"/>
                <c:pt idx="0">
                  <c:v>Parsimony (Geomean: 7.7)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 w="38100">
              <a:noFill/>
            </a:ln>
            <a:effectLst/>
          </c:spPr>
          <c:invertIfNegative val="0"/>
          <c:cat>
            <c:strRef>
              <c:f>SimdLibrary!$B$2:$B$73</c:f>
              <c:strCache>
                <c:ptCount val="72"/>
                <c:pt idx="0">
                  <c:v>NeuralConvert[0]</c:v>
                </c:pt>
                <c:pt idx="1">
                  <c:v>NeuralConvert[1]</c:v>
                </c:pt>
                <c:pt idx="2">
                  <c:v>BgrToBayer</c:v>
                </c:pt>
                <c:pt idx="3">
                  <c:v>ConditionalCount16i[==]</c:v>
                </c:pt>
                <c:pt idx="4">
                  <c:v>AlphaPremultiply</c:v>
                </c:pt>
                <c:pt idx="5">
                  <c:v>ConditionalFill[==]</c:v>
                </c:pt>
                <c:pt idx="6">
                  <c:v>Binarization[&gt;=]</c:v>
                </c:pt>
                <c:pt idx="7">
                  <c:v>Binarization[==]</c:v>
                </c:pt>
                <c:pt idx="8">
                  <c:v>Binarization[!=]</c:v>
                </c:pt>
                <c:pt idx="9">
                  <c:v>Binarization[&lt;]</c:v>
                </c:pt>
                <c:pt idx="10">
                  <c:v>ConditionalFill[!=]</c:v>
                </c:pt>
                <c:pt idx="11">
                  <c:v>ConditionalCount16i[!=]</c:v>
                </c:pt>
                <c:pt idx="12">
                  <c:v>ConditionalSum[!=]</c:v>
                </c:pt>
                <c:pt idx="13">
                  <c:v>Binarization[&lt;=]</c:v>
                </c:pt>
                <c:pt idx="14">
                  <c:v>ConditionalCount8u[==]</c:v>
                </c:pt>
                <c:pt idx="15">
                  <c:v>Binarization[&gt;]</c:v>
                </c:pt>
                <c:pt idx="16">
                  <c:v>AveragingBinarization[&gt;]</c:v>
                </c:pt>
                <c:pt idx="17">
                  <c:v>AveragingBinarization[&lt;=]</c:v>
                </c:pt>
                <c:pt idx="18">
                  <c:v>AveragingBinarization[&gt;=]</c:v>
                </c:pt>
                <c:pt idx="19">
                  <c:v>AveragingBinarization[&lt;]</c:v>
                </c:pt>
                <c:pt idx="20">
                  <c:v>Base64Decode</c:v>
                </c:pt>
                <c:pt idx="21">
                  <c:v>AveragingBinarization[!=]</c:v>
                </c:pt>
                <c:pt idx="22">
                  <c:v>AveragingBinarization[==]</c:v>
                </c:pt>
                <c:pt idx="23">
                  <c:v>AbsDifference</c:v>
                </c:pt>
                <c:pt idx="24">
                  <c:v>ConditionalSum[==]</c:v>
                </c:pt>
                <c:pt idx="25">
                  <c:v>Base64Encode</c:v>
                </c:pt>
                <c:pt idx="26">
                  <c:v>AlphaBlending[1]</c:v>
                </c:pt>
                <c:pt idx="27">
                  <c:v>AlphaBlending[2]</c:v>
                </c:pt>
                <c:pt idx="28">
                  <c:v>AlphaBlendingUniform[2]</c:v>
                </c:pt>
                <c:pt idx="29">
                  <c:v>AddFeatureDifference</c:v>
                </c:pt>
                <c:pt idx="30">
                  <c:v>AlphaBlending[4]</c:v>
                </c:pt>
                <c:pt idx="31">
                  <c:v>AlphaBlendingUniform[1]</c:v>
                </c:pt>
                <c:pt idx="32">
                  <c:v>ConditionalCount8u[!=]</c:v>
                </c:pt>
                <c:pt idx="33">
                  <c:v>AlphaBlending[3]</c:v>
                </c:pt>
                <c:pt idx="34">
                  <c:v>AlphaBlendingUniform[4]</c:v>
                </c:pt>
                <c:pt idx="35">
                  <c:v>AlphaBlendingUniform[3]</c:v>
                </c:pt>
                <c:pt idx="36">
                  <c:v>AbsDifferenceSum</c:v>
                </c:pt>
                <c:pt idx="37">
                  <c:v>AlphaFilling[1]</c:v>
                </c:pt>
                <c:pt idx="38">
                  <c:v>AlphaFilling[2]</c:v>
                </c:pt>
                <c:pt idx="39">
                  <c:v>AlphaUnpremultiply</c:v>
                </c:pt>
                <c:pt idx="40">
                  <c:v>AlphaFilling[3]</c:v>
                </c:pt>
                <c:pt idx="41">
                  <c:v>AlphaFilling[4]</c:v>
                </c:pt>
                <c:pt idx="42">
                  <c:v>BayerToBgra</c:v>
                </c:pt>
                <c:pt idx="43">
                  <c:v>AbsGradientSaturatedSum</c:v>
                </c:pt>
                <c:pt idx="44">
                  <c:v>BayerToBgr</c:v>
                </c:pt>
                <c:pt idx="45">
                  <c:v>AbsDifferenceSumMasked</c:v>
                </c:pt>
                <c:pt idx="46">
                  <c:v>BackgroundIncrementCount</c:v>
                </c:pt>
                <c:pt idx="47">
                  <c:v>ConditionalCount16i[&lt;]</c:v>
                </c:pt>
                <c:pt idx="48">
                  <c:v>ConditionalCount16i[&gt;=]</c:v>
                </c:pt>
                <c:pt idx="49">
                  <c:v>ConditionalCount16i[&lt;=]</c:v>
                </c:pt>
                <c:pt idx="50">
                  <c:v>ConditionalCount16i[&gt;]</c:v>
                </c:pt>
                <c:pt idx="51">
                  <c:v>BackgroundInitMask</c:v>
                </c:pt>
                <c:pt idx="52">
                  <c:v>BackgroundAdjustRangeMasked</c:v>
                </c:pt>
                <c:pt idx="53">
                  <c:v>ConditionalSum[&lt;=]</c:v>
                </c:pt>
                <c:pt idx="54">
                  <c:v>ConditionalSum[&lt;]</c:v>
                </c:pt>
                <c:pt idx="55">
                  <c:v>ConditionalSum[&gt;=]</c:v>
                </c:pt>
                <c:pt idx="56">
                  <c:v>ConditionalSum[&gt;]</c:v>
                </c:pt>
                <c:pt idx="57">
                  <c:v>ConditionalFill[&gt;=]</c:v>
                </c:pt>
                <c:pt idx="58">
                  <c:v>ConditionalFill[&gt;]</c:v>
                </c:pt>
                <c:pt idx="59">
                  <c:v>BackgroundShiftRangeMasked</c:v>
                </c:pt>
                <c:pt idx="60">
                  <c:v>ConditionalFill[&lt;=]</c:v>
                </c:pt>
                <c:pt idx="61">
                  <c:v>ConditionalFill[&lt;]</c:v>
                </c:pt>
                <c:pt idx="62">
                  <c:v>AbsDifferenceSums3x3Masked</c:v>
                </c:pt>
                <c:pt idx="63">
                  <c:v>BackgroundAdjustRange</c:v>
                </c:pt>
                <c:pt idx="64">
                  <c:v>BackgroundGrowRangeSlow</c:v>
                </c:pt>
                <c:pt idx="65">
                  <c:v>BackgroundShiftRange</c:v>
                </c:pt>
                <c:pt idx="66">
                  <c:v>BackgroundGrowRangeFast</c:v>
                </c:pt>
                <c:pt idx="67">
                  <c:v>AbsDifferenceSums3x3</c:v>
                </c:pt>
                <c:pt idx="68">
                  <c:v>ConditionalCount8u[&lt;]</c:v>
                </c:pt>
                <c:pt idx="69">
                  <c:v>ConditionalCount8u[&lt;=]</c:v>
                </c:pt>
                <c:pt idx="70">
                  <c:v>ConditionalCount8u[&gt;]</c:v>
                </c:pt>
                <c:pt idx="71">
                  <c:v>ConditionalCount8u[&gt;=]</c:v>
                </c:pt>
              </c:strCache>
            </c:strRef>
          </c:cat>
          <c:val>
            <c:numRef>
              <c:f>SimdLibrary!$H$2:$H$73</c:f>
              <c:numCache>
                <c:formatCode>0.0000</c:formatCode>
                <c:ptCount val="72"/>
                <c:pt idx="0">
                  <c:v>1.0605376564744515</c:v>
                </c:pt>
                <c:pt idx="1">
                  <c:v>1.355482411026538</c:v>
                </c:pt>
                <c:pt idx="2">
                  <c:v>1.6661357120101943</c:v>
                </c:pt>
                <c:pt idx="3">
                  <c:v>1.8902195608782435</c:v>
                </c:pt>
                <c:pt idx="4">
                  <c:v>2.4621428571428567</c:v>
                </c:pt>
                <c:pt idx="5">
                  <c:v>2.4649042844120328</c:v>
                </c:pt>
                <c:pt idx="6">
                  <c:v>2.5251842751842748</c:v>
                </c:pt>
                <c:pt idx="7">
                  <c:v>2.5287990196078431</c:v>
                </c:pt>
                <c:pt idx="8">
                  <c:v>2.5362853628536284</c:v>
                </c:pt>
                <c:pt idx="9">
                  <c:v>2.5381303813038127</c:v>
                </c:pt>
                <c:pt idx="10">
                  <c:v>2.5921828908554572</c:v>
                </c:pt>
                <c:pt idx="11">
                  <c:v>2.5979043876882777</c:v>
                </c:pt>
                <c:pt idx="12">
                  <c:v>2.7084745762711862</c:v>
                </c:pt>
                <c:pt idx="13">
                  <c:v>2.7400367872470883</c:v>
                </c:pt>
                <c:pt idx="14">
                  <c:v>2.8234683281412249</c:v>
                </c:pt>
                <c:pt idx="15">
                  <c:v>2.8429802955665027</c:v>
                </c:pt>
                <c:pt idx="16">
                  <c:v>2.8667609951656643</c:v>
                </c:pt>
                <c:pt idx="17">
                  <c:v>2.8680334629433251</c:v>
                </c:pt>
                <c:pt idx="18">
                  <c:v>2.8682846371347788</c:v>
                </c:pt>
                <c:pt idx="19">
                  <c:v>2.868318584070797</c:v>
                </c:pt>
                <c:pt idx="20">
                  <c:v>2.9132947976878616</c:v>
                </c:pt>
                <c:pt idx="21">
                  <c:v>3.1391088523815149</c:v>
                </c:pt>
                <c:pt idx="22">
                  <c:v>3.1508254716981128</c:v>
                </c:pt>
                <c:pt idx="23">
                  <c:v>3.2828418230563003</c:v>
                </c:pt>
                <c:pt idx="24">
                  <c:v>3.2993421052631584</c:v>
                </c:pt>
                <c:pt idx="25">
                  <c:v>3.3967543368774482</c:v>
                </c:pt>
                <c:pt idx="26">
                  <c:v>3.8534782608695655</c:v>
                </c:pt>
                <c:pt idx="27">
                  <c:v>3.9896758703481399</c:v>
                </c:pt>
                <c:pt idx="28">
                  <c:v>4.0775639184142483</c:v>
                </c:pt>
                <c:pt idx="29">
                  <c:v>4.6219552886219555</c:v>
                </c:pt>
                <c:pt idx="30">
                  <c:v>4.6420636128443151</c:v>
                </c:pt>
                <c:pt idx="31">
                  <c:v>4.7847682119205306</c:v>
                </c:pt>
                <c:pt idx="32">
                  <c:v>4.787654320987655</c:v>
                </c:pt>
                <c:pt idx="33">
                  <c:v>4.8902191558441563</c:v>
                </c:pt>
                <c:pt idx="34">
                  <c:v>5.1007611453425152</c:v>
                </c:pt>
                <c:pt idx="35">
                  <c:v>5.2232313575525806</c:v>
                </c:pt>
                <c:pt idx="36">
                  <c:v>5.3982102908277403</c:v>
                </c:pt>
                <c:pt idx="37">
                  <c:v>5.5937500000000009</c:v>
                </c:pt>
                <c:pt idx="38">
                  <c:v>6.327868852459015</c:v>
                </c:pt>
                <c:pt idx="39">
                  <c:v>6.3433139534883711</c:v>
                </c:pt>
                <c:pt idx="40">
                  <c:v>8.2980405637676178</c:v>
                </c:pt>
                <c:pt idx="41">
                  <c:v>9.2026699029126231</c:v>
                </c:pt>
                <c:pt idx="42">
                  <c:v>10.302195526097764</c:v>
                </c:pt>
                <c:pt idx="43">
                  <c:v>12.327680193821926</c:v>
                </c:pt>
                <c:pt idx="44">
                  <c:v>12.838994383525007</c:v>
                </c:pt>
                <c:pt idx="45">
                  <c:v>16.521074571560906</c:v>
                </c:pt>
                <c:pt idx="46">
                  <c:v>18.71406168322007</c:v>
                </c:pt>
                <c:pt idx="47">
                  <c:v>20.961953075459736</c:v>
                </c:pt>
                <c:pt idx="48">
                  <c:v>21.714920634920635</c:v>
                </c:pt>
                <c:pt idx="49">
                  <c:v>21.882923673997414</c:v>
                </c:pt>
                <c:pt idx="50">
                  <c:v>21.935124508518999</c:v>
                </c:pt>
                <c:pt idx="51">
                  <c:v>22.038637851997382</c:v>
                </c:pt>
                <c:pt idx="52">
                  <c:v>22.255174093011927</c:v>
                </c:pt>
                <c:pt idx="53">
                  <c:v>22.437374413931675</c:v>
                </c:pt>
                <c:pt idx="54">
                  <c:v>22.455823293172681</c:v>
                </c:pt>
                <c:pt idx="55">
                  <c:v>22.56507080242751</c:v>
                </c:pt>
                <c:pt idx="56">
                  <c:v>22.991836734693877</c:v>
                </c:pt>
                <c:pt idx="57">
                  <c:v>24.766320474777444</c:v>
                </c:pt>
                <c:pt idx="58">
                  <c:v>24.768374164810695</c:v>
                </c:pt>
                <c:pt idx="59">
                  <c:v>24.935692412385166</c:v>
                </c:pt>
                <c:pt idx="60">
                  <c:v>24.958955223880597</c:v>
                </c:pt>
                <c:pt idx="61">
                  <c:v>24.975299401197603</c:v>
                </c:pt>
                <c:pt idx="62">
                  <c:v>28.434380032206121</c:v>
                </c:pt>
                <c:pt idx="63">
                  <c:v>29.963859309454655</c:v>
                </c:pt>
                <c:pt idx="64">
                  <c:v>32.386253630203292</c:v>
                </c:pt>
                <c:pt idx="65">
                  <c:v>33.881904761904757</c:v>
                </c:pt>
                <c:pt idx="66">
                  <c:v>36.742665980442609</c:v>
                </c:pt>
                <c:pt idx="67">
                  <c:v>40.359438924605499</c:v>
                </c:pt>
                <c:pt idx="68">
                  <c:v>40.955990220048896</c:v>
                </c:pt>
                <c:pt idx="69">
                  <c:v>41.337423312883445</c:v>
                </c:pt>
                <c:pt idx="70">
                  <c:v>41.382716049382715</c:v>
                </c:pt>
                <c:pt idx="71">
                  <c:v>41.429455445544548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F-4379-A518-90DF1E260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94000"/>
        <c:axId val="167248400"/>
      </c:barChart>
      <c:lineChart>
        <c:grouping val="standard"/>
        <c:varyColors val="0"/>
        <c:ser>
          <c:idx val="2"/>
          <c:order val="0"/>
          <c:tx>
            <c:strRef>
              <c:f>SimdLibrary!$G$75</c:f>
              <c:strCache>
                <c:ptCount val="1"/>
                <c:pt idx="0">
                  <c:v>LLVM Auto-vectorization (Geomean: 3.46)</c:v>
                </c:pt>
              </c:strCache>
            </c:strRef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Text" lastClr="000000"/>
              </a:solidFill>
              <a:ln w="38100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SimdLibrary!$B$2:$B$74</c:f>
              <c:strCache>
                <c:ptCount val="72"/>
                <c:pt idx="0">
                  <c:v>NeuralConvert[0]</c:v>
                </c:pt>
                <c:pt idx="1">
                  <c:v>NeuralConvert[1]</c:v>
                </c:pt>
                <c:pt idx="2">
                  <c:v>BgrToBayer</c:v>
                </c:pt>
                <c:pt idx="3">
                  <c:v>ConditionalCount16i[==]</c:v>
                </c:pt>
                <c:pt idx="4">
                  <c:v>AlphaPremultiply</c:v>
                </c:pt>
                <c:pt idx="5">
                  <c:v>ConditionalFill[==]</c:v>
                </c:pt>
                <c:pt idx="6">
                  <c:v>Binarization[&gt;=]</c:v>
                </c:pt>
                <c:pt idx="7">
                  <c:v>Binarization[==]</c:v>
                </c:pt>
                <c:pt idx="8">
                  <c:v>Binarization[!=]</c:v>
                </c:pt>
                <c:pt idx="9">
                  <c:v>Binarization[&lt;]</c:v>
                </c:pt>
                <c:pt idx="10">
                  <c:v>ConditionalFill[!=]</c:v>
                </c:pt>
                <c:pt idx="11">
                  <c:v>ConditionalCount16i[!=]</c:v>
                </c:pt>
                <c:pt idx="12">
                  <c:v>ConditionalSum[!=]</c:v>
                </c:pt>
                <c:pt idx="13">
                  <c:v>Binarization[&lt;=]</c:v>
                </c:pt>
                <c:pt idx="14">
                  <c:v>ConditionalCount8u[==]</c:v>
                </c:pt>
                <c:pt idx="15">
                  <c:v>Binarization[&gt;]</c:v>
                </c:pt>
                <c:pt idx="16">
                  <c:v>AveragingBinarization[&gt;]</c:v>
                </c:pt>
                <c:pt idx="17">
                  <c:v>AveragingBinarization[&lt;=]</c:v>
                </c:pt>
                <c:pt idx="18">
                  <c:v>AveragingBinarization[&gt;=]</c:v>
                </c:pt>
                <c:pt idx="19">
                  <c:v>AveragingBinarization[&lt;]</c:v>
                </c:pt>
                <c:pt idx="20">
                  <c:v>Base64Decode</c:v>
                </c:pt>
                <c:pt idx="21">
                  <c:v>AveragingBinarization[!=]</c:v>
                </c:pt>
                <c:pt idx="22">
                  <c:v>AveragingBinarization[==]</c:v>
                </c:pt>
                <c:pt idx="23">
                  <c:v>AbsDifference</c:v>
                </c:pt>
                <c:pt idx="24">
                  <c:v>ConditionalSum[==]</c:v>
                </c:pt>
                <c:pt idx="25">
                  <c:v>Base64Encode</c:v>
                </c:pt>
                <c:pt idx="26">
                  <c:v>AlphaBlending[1]</c:v>
                </c:pt>
                <c:pt idx="27">
                  <c:v>AlphaBlending[2]</c:v>
                </c:pt>
                <c:pt idx="28">
                  <c:v>AlphaBlendingUniform[2]</c:v>
                </c:pt>
                <c:pt idx="29">
                  <c:v>AddFeatureDifference</c:v>
                </c:pt>
                <c:pt idx="30">
                  <c:v>AlphaBlending[4]</c:v>
                </c:pt>
                <c:pt idx="31">
                  <c:v>AlphaBlendingUniform[1]</c:v>
                </c:pt>
                <c:pt idx="32">
                  <c:v>ConditionalCount8u[!=]</c:v>
                </c:pt>
                <c:pt idx="33">
                  <c:v>AlphaBlending[3]</c:v>
                </c:pt>
                <c:pt idx="34">
                  <c:v>AlphaBlendingUniform[4]</c:v>
                </c:pt>
                <c:pt idx="35">
                  <c:v>AlphaBlendingUniform[3]</c:v>
                </c:pt>
                <c:pt idx="36">
                  <c:v>AbsDifferenceSum</c:v>
                </c:pt>
                <c:pt idx="37">
                  <c:v>AlphaFilling[1]</c:v>
                </c:pt>
                <c:pt idx="38">
                  <c:v>AlphaFilling[2]</c:v>
                </c:pt>
                <c:pt idx="39">
                  <c:v>AlphaUnpremultiply</c:v>
                </c:pt>
                <c:pt idx="40">
                  <c:v>AlphaFilling[3]</c:v>
                </c:pt>
                <c:pt idx="41">
                  <c:v>AlphaFilling[4]</c:v>
                </c:pt>
                <c:pt idx="42">
                  <c:v>BayerToBgra</c:v>
                </c:pt>
                <c:pt idx="43">
                  <c:v>AbsGradientSaturatedSum</c:v>
                </c:pt>
                <c:pt idx="44">
                  <c:v>BayerToBgr</c:v>
                </c:pt>
                <c:pt idx="45">
                  <c:v>AbsDifferenceSumMasked</c:v>
                </c:pt>
                <c:pt idx="46">
                  <c:v>BackgroundIncrementCount</c:v>
                </c:pt>
                <c:pt idx="47">
                  <c:v>ConditionalCount16i[&lt;]</c:v>
                </c:pt>
                <c:pt idx="48">
                  <c:v>ConditionalCount16i[&gt;=]</c:v>
                </c:pt>
                <c:pt idx="49">
                  <c:v>ConditionalCount16i[&lt;=]</c:v>
                </c:pt>
                <c:pt idx="50">
                  <c:v>ConditionalCount16i[&gt;]</c:v>
                </c:pt>
                <c:pt idx="51">
                  <c:v>BackgroundInitMask</c:v>
                </c:pt>
                <c:pt idx="52">
                  <c:v>BackgroundAdjustRangeMasked</c:v>
                </c:pt>
                <c:pt idx="53">
                  <c:v>ConditionalSum[&lt;=]</c:v>
                </c:pt>
                <c:pt idx="54">
                  <c:v>ConditionalSum[&lt;]</c:v>
                </c:pt>
                <c:pt idx="55">
                  <c:v>ConditionalSum[&gt;=]</c:v>
                </c:pt>
                <c:pt idx="56">
                  <c:v>ConditionalSum[&gt;]</c:v>
                </c:pt>
                <c:pt idx="57">
                  <c:v>ConditionalFill[&gt;=]</c:v>
                </c:pt>
                <c:pt idx="58">
                  <c:v>ConditionalFill[&gt;]</c:v>
                </c:pt>
                <c:pt idx="59">
                  <c:v>BackgroundShiftRangeMasked</c:v>
                </c:pt>
                <c:pt idx="60">
                  <c:v>ConditionalFill[&lt;=]</c:v>
                </c:pt>
                <c:pt idx="61">
                  <c:v>ConditionalFill[&lt;]</c:v>
                </c:pt>
                <c:pt idx="62">
                  <c:v>AbsDifferenceSums3x3Masked</c:v>
                </c:pt>
                <c:pt idx="63">
                  <c:v>BackgroundAdjustRange</c:v>
                </c:pt>
                <c:pt idx="64">
                  <c:v>BackgroundGrowRangeSlow</c:v>
                </c:pt>
                <c:pt idx="65">
                  <c:v>BackgroundShiftRange</c:v>
                </c:pt>
                <c:pt idx="66">
                  <c:v>BackgroundGrowRangeFast</c:v>
                </c:pt>
                <c:pt idx="67">
                  <c:v>AbsDifferenceSums3x3</c:v>
                </c:pt>
                <c:pt idx="68">
                  <c:v>ConditionalCount8u[&lt;]</c:v>
                </c:pt>
                <c:pt idx="69">
                  <c:v>ConditionalCount8u[&lt;=]</c:v>
                </c:pt>
                <c:pt idx="70">
                  <c:v>ConditionalCount8u[&gt;]</c:v>
                </c:pt>
                <c:pt idx="71">
                  <c:v>ConditionalCount8u[&gt;=]</c:v>
                </c:pt>
              </c:strCache>
            </c:strRef>
          </c:cat>
          <c:val>
            <c:numRef>
              <c:f>SimdLibrary!$G$2:$G$73</c:f>
              <c:numCache>
                <c:formatCode>0.0000</c:formatCode>
                <c:ptCount val="72"/>
                <c:pt idx="0">
                  <c:v>1.0429868819374373</c:v>
                </c:pt>
                <c:pt idx="1">
                  <c:v>1.334075723830735</c:v>
                </c:pt>
                <c:pt idx="2">
                  <c:v>1.0374925609998016</c:v>
                </c:pt>
                <c:pt idx="3">
                  <c:v>0.99474789915966411</c:v>
                </c:pt>
                <c:pt idx="4">
                  <c:v>2.0115546218487395</c:v>
                </c:pt>
                <c:pt idx="5">
                  <c:v>2.7591836734693875</c:v>
                </c:pt>
                <c:pt idx="6">
                  <c:v>2.4690690690690689</c:v>
                </c:pt>
                <c:pt idx="7">
                  <c:v>2.4653524492234165</c:v>
                </c:pt>
                <c:pt idx="8">
                  <c:v>2.4768768768768763</c:v>
                </c:pt>
                <c:pt idx="9">
                  <c:v>2.4771908763505395</c:v>
                </c:pt>
                <c:pt idx="10">
                  <c:v>2.6388888888888884</c:v>
                </c:pt>
                <c:pt idx="11">
                  <c:v>1</c:v>
                </c:pt>
                <c:pt idx="12">
                  <c:v>2.4270959902794655</c:v>
                </c:pt>
                <c:pt idx="13">
                  <c:v>2.6824729891956784</c:v>
                </c:pt>
                <c:pt idx="14">
                  <c:v>0.9912504557054318</c:v>
                </c:pt>
                <c:pt idx="15">
                  <c:v>2.7746394230769238</c:v>
                </c:pt>
                <c:pt idx="16">
                  <c:v>1.5131316903161565</c:v>
                </c:pt>
                <c:pt idx="17">
                  <c:v>1.4748545807077074</c:v>
                </c:pt>
                <c:pt idx="18">
                  <c:v>1.494444785464367</c:v>
                </c:pt>
                <c:pt idx="19">
                  <c:v>1.5111898545318909</c:v>
                </c:pt>
                <c:pt idx="20">
                  <c:v>0.99980162666137673</c:v>
                </c:pt>
                <c:pt idx="21">
                  <c:v>1.6131187367142423</c:v>
                </c:pt>
                <c:pt idx="22">
                  <c:v>1.6145386428182971</c:v>
                </c:pt>
                <c:pt idx="23">
                  <c:v>3.2280316344463977</c:v>
                </c:pt>
                <c:pt idx="24">
                  <c:v>2.4780728844966036</c:v>
                </c:pt>
                <c:pt idx="25">
                  <c:v>0.99589827727645619</c:v>
                </c:pt>
                <c:pt idx="26">
                  <c:v>3.8186126669538987</c:v>
                </c:pt>
                <c:pt idx="27">
                  <c:v>3.5370370370370376</c:v>
                </c:pt>
                <c:pt idx="28">
                  <c:v>3.2599908130454756</c:v>
                </c:pt>
                <c:pt idx="29">
                  <c:v>4.3724747474747474</c:v>
                </c:pt>
                <c:pt idx="30">
                  <c:v>2.4863873492011734</c:v>
                </c:pt>
                <c:pt idx="31">
                  <c:v>4.272619751626257</c:v>
                </c:pt>
                <c:pt idx="32">
                  <c:v>0.9992270033496522</c:v>
                </c:pt>
                <c:pt idx="33">
                  <c:v>3.2944634313055374</c:v>
                </c:pt>
                <c:pt idx="34">
                  <c:v>2.2819847575806707</c:v>
                </c:pt>
                <c:pt idx="35">
                  <c:v>2.9838885854724193</c:v>
                </c:pt>
                <c:pt idx="36">
                  <c:v>4.321791044776119</c:v>
                </c:pt>
                <c:pt idx="37">
                  <c:v>5.0292431192660549</c:v>
                </c:pt>
                <c:pt idx="38">
                  <c:v>4.3910052910052908</c:v>
                </c:pt>
                <c:pt idx="39">
                  <c:v>4.6740923208739416</c:v>
                </c:pt>
                <c:pt idx="40">
                  <c:v>4.1597449595037066</c:v>
                </c:pt>
                <c:pt idx="41">
                  <c:v>3.3320883225310336</c:v>
                </c:pt>
                <c:pt idx="42">
                  <c:v>0.9892599295928719</c:v>
                </c:pt>
                <c:pt idx="43">
                  <c:v>6.5591363196906229</c:v>
                </c:pt>
                <c:pt idx="44">
                  <c:v>0.98798081870382193</c:v>
                </c:pt>
                <c:pt idx="45">
                  <c:v>15.651162790697672</c:v>
                </c:pt>
                <c:pt idx="46">
                  <c:v>20.634005763688759</c:v>
                </c:pt>
                <c:pt idx="47">
                  <c:v>0.99818824168855891</c:v>
                </c:pt>
                <c:pt idx="48">
                  <c:v>0.9969683719574407</c:v>
                </c:pt>
                <c:pt idx="49">
                  <c:v>0.99269366197183095</c:v>
                </c:pt>
                <c:pt idx="50">
                  <c:v>0.99491737011056947</c:v>
                </c:pt>
                <c:pt idx="51">
                  <c:v>21.767787839586028</c:v>
                </c:pt>
                <c:pt idx="52">
                  <c:v>23.90219665271966</c:v>
                </c:pt>
                <c:pt idx="53">
                  <c:v>20.640172520024645</c:v>
                </c:pt>
                <c:pt idx="54">
                  <c:v>20.696483652066622</c:v>
                </c:pt>
                <c:pt idx="55">
                  <c:v>20.618607516943932</c:v>
                </c:pt>
                <c:pt idx="56">
                  <c:v>20.914603960396043</c:v>
                </c:pt>
                <c:pt idx="57">
                  <c:v>25.177224736048263</c:v>
                </c:pt>
                <c:pt idx="58">
                  <c:v>25.236762481089258</c:v>
                </c:pt>
                <c:pt idx="59">
                  <c:v>13.657472978009691</c:v>
                </c:pt>
                <c:pt idx="60">
                  <c:v>24.958955223880597</c:v>
                </c:pt>
                <c:pt idx="61">
                  <c:v>24.937967115097155</c:v>
                </c:pt>
                <c:pt idx="62">
                  <c:v>1.346147248851703</c:v>
                </c:pt>
                <c:pt idx="63">
                  <c:v>30.425294888597637</c:v>
                </c:pt>
                <c:pt idx="64">
                  <c:v>31.368963900609472</c:v>
                </c:pt>
                <c:pt idx="65">
                  <c:v>17.269902912621362</c:v>
                </c:pt>
                <c:pt idx="66">
                  <c:v>33.770577105014191</c:v>
                </c:pt>
                <c:pt idx="67">
                  <c:v>2.0763425341271273</c:v>
                </c:pt>
                <c:pt idx="68">
                  <c:v>0.99421313470041839</c:v>
                </c:pt>
                <c:pt idx="69">
                  <c:v>0.99114471477744137</c:v>
                </c:pt>
                <c:pt idx="70">
                  <c:v>0.99022185459809176</c:v>
                </c:pt>
                <c:pt idx="71">
                  <c:v>0.99246938836016485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F-4379-A518-90DF1E260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94000"/>
        <c:axId val="167248400"/>
        <c:extLst/>
      </c:lineChart>
      <c:catAx>
        <c:axId val="15959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400" b="1">
                    <a:solidFill>
                      <a:sysClr val="windowText" lastClr="000000"/>
                    </a:solidFill>
                    <a:latin typeface="+mn-lt"/>
                  </a:rPr>
                  <a:t>"The Simd Library"</a:t>
                </a:r>
                <a:r>
                  <a:rPr lang="en-US" sz="5400" b="1" baseline="0">
                    <a:solidFill>
                      <a:sysClr val="windowText" lastClr="000000"/>
                    </a:solidFill>
                    <a:latin typeface="+mn-lt"/>
                  </a:rPr>
                  <a:t> Benchmarks</a:t>
                </a:r>
                <a:endParaRPr lang="en-US" sz="5400" b="1">
                  <a:solidFill>
                    <a:sysClr val="windowText" lastClr="000000"/>
                  </a:solidFill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44376213237915335"/>
              <c:y val="0.83816549079642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48400"/>
        <c:crossesAt val="0.1"/>
        <c:auto val="1"/>
        <c:lblAlgn val="ctr"/>
        <c:lblOffset val="0"/>
        <c:noMultiLvlLbl val="0"/>
      </c:catAx>
      <c:valAx>
        <c:axId val="167248400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5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400" b="1">
                    <a:solidFill>
                      <a:sysClr val="windowText" lastClr="000000"/>
                    </a:solidFill>
                  </a:rPr>
                  <a:t>Performance Normalized </a:t>
                </a:r>
              </a:p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r>
                  <a:rPr lang="en-US" sz="5400" b="1">
                    <a:solidFill>
                      <a:sysClr val="windowText" lastClr="000000"/>
                    </a:solidFill>
                  </a:rPr>
                  <a:t>to Scalar LLVM</a:t>
                </a:r>
                <a:r>
                  <a:rPr lang="en-US" sz="5400" b="1" baseline="0">
                    <a:solidFill>
                      <a:sysClr val="windowText" lastClr="000000"/>
                    </a:solidFill>
                  </a:rPr>
                  <a:t> Compilation</a:t>
                </a:r>
                <a:endParaRPr lang="en-US" sz="5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329781398278807E-4"/>
              <c:y val="7.974496828024377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5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06950764361044"/>
          <c:y val="0.89942522199969754"/>
          <c:w val="0.79343604359980135"/>
          <c:h val="9.3463040897898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5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4849189723779829E-2"/>
          <c:y val="2.6007608661341233E-2"/>
          <c:w val="0.93156273909766896"/>
          <c:h val="0.61453594036039616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SimdLibrary!$I$75</c:f>
              <c:strCache>
                <c:ptCount val="1"/>
                <c:pt idx="0">
                  <c:v>Hand-written AVX-512 (Geomean: 7.91)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 w="38100">
              <a:noFill/>
            </a:ln>
            <a:effectLst/>
          </c:spPr>
          <c:invertIfNegative val="0"/>
          <c:cat>
            <c:numRef>
              <c:f>SimdLibrary!$A$2:$A$73</c:f>
              <c:numCache>
                <c:formatCode>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SimdLibrary!$I$2:$I$73</c:f>
              <c:numCache>
                <c:formatCode>0.0000</c:formatCode>
                <c:ptCount val="72"/>
                <c:pt idx="0">
                  <c:v>1.0542635658914732</c:v>
                </c:pt>
                <c:pt idx="1">
                  <c:v>1.3538113827820015</c:v>
                </c:pt>
                <c:pt idx="2">
                  <c:v>1.7704807041299933</c:v>
                </c:pt>
                <c:pt idx="3">
                  <c:v>1.9234935680433312</c:v>
                </c:pt>
                <c:pt idx="4">
                  <c:v>2.5533333333333337</c:v>
                </c:pt>
                <c:pt idx="5">
                  <c:v>2.773333333333333</c:v>
                </c:pt>
                <c:pt idx="6">
                  <c:v>2.5251842751842748</c:v>
                </c:pt>
                <c:pt idx="7">
                  <c:v>2.5350122850122849</c:v>
                </c:pt>
                <c:pt idx="8">
                  <c:v>2.5362853628536279</c:v>
                </c:pt>
                <c:pt idx="9">
                  <c:v>2.5319018404907974</c:v>
                </c:pt>
                <c:pt idx="10">
                  <c:v>2.6608629825889469</c:v>
                </c:pt>
                <c:pt idx="11">
                  <c:v>2.6876693766937669</c:v>
                </c:pt>
                <c:pt idx="12">
                  <c:v>2.7176870748299322</c:v>
                </c:pt>
                <c:pt idx="13">
                  <c:v>2.7216808769792933</c:v>
                </c:pt>
                <c:pt idx="14">
                  <c:v>3.4948586118251921</c:v>
                </c:pt>
                <c:pt idx="15">
                  <c:v>2.8273116962645446</c:v>
                </c:pt>
                <c:pt idx="16">
                  <c:v>3.0417865632428374</c:v>
                </c:pt>
                <c:pt idx="17">
                  <c:v>3.0177287379122237</c:v>
                </c:pt>
                <c:pt idx="18">
                  <c:v>3.0432500000000005</c:v>
                </c:pt>
                <c:pt idx="19">
                  <c:v>3.0272727272727278</c:v>
                </c:pt>
                <c:pt idx="20">
                  <c:v>2.968197879858657</c:v>
                </c:pt>
                <c:pt idx="21">
                  <c:v>3.3137866500311923</c:v>
                </c:pt>
                <c:pt idx="22">
                  <c:v>3.3532881526104421</c:v>
                </c:pt>
                <c:pt idx="23">
                  <c:v>3.3502051983584131</c:v>
                </c:pt>
                <c:pt idx="24">
                  <c:v>2.7292517006802726</c:v>
                </c:pt>
                <c:pt idx="25">
                  <c:v>3.4626354820308038</c:v>
                </c:pt>
                <c:pt idx="26">
                  <c:v>3.9905447996398014</c:v>
                </c:pt>
                <c:pt idx="27">
                  <c:v>4.1667502507522576</c:v>
                </c:pt>
                <c:pt idx="28">
                  <c:v>4.083429228998849</c:v>
                </c:pt>
                <c:pt idx="29">
                  <c:v>4.67972972972973</c:v>
                </c:pt>
                <c:pt idx="30">
                  <c:v>4.9055966548729488</c:v>
                </c:pt>
                <c:pt idx="31">
                  <c:v>4.7253106605624602</c:v>
                </c:pt>
                <c:pt idx="32">
                  <c:v>5.1637816245006665</c:v>
                </c:pt>
                <c:pt idx="33">
                  <c:v>4.9535457348406995</c:v>
                </c:pt>
                <c:pt idx="34">
                  <c:v>5.009076348104645</c:v>
                </c:pt>
                <c:pt idx="35">
                  <c:v>5.2685631629701053</c:v>
                </c:pt>
                <c:pt idx="36">
                  <c:v>5.5301757066462942</c:v>
                </c:pt>
                <c:pt idx="37">
                  <c:v>5.6332691072575471</c:v>
                </c:pt>
                <c:pt idx="38">
                  <c:v>6.6391999999999998</c:v>
                </c:pt>
                <c:pt idx="39">
                  <c:v>6.0961028076546997</c:v>
                </c:pt>
                <c:pt idx="40">
                  <c:v>9.7610190052567756</c:v>
                </c:pt>
                <c:pt idx="41">
                  <c:v>10.181940248405507</c:v>
                </c:pt>
                <c:pt idx="42">
                  <c:v>10.360133305561341</c:v>
                </c:pt>
                <c:pt idx="43">
                  <c:v>12.350121359223305</c:v>
                </c:pt>
                <c:pt idx="44">
                  <c:v>13.572236358495902</c:v>
                </c:pt>
                <c:pt idx="45">
                  <c:v>17.281492248062012</c:v>
                </c:pt>
                <c:pt idx="46">
                  <c:v>19.242139209889814</c:v>
                </c:pt>
                <c:pt idx="47">
                  <c:v>22.126506024096386</c:v>
                </c:pt>
                <c:pt idx="48">
                  <c:v>23.425342465753427</c:v>
                </c:pt>
                <c:pt idx="49">
                  <c:v>22.404635761589407</c:v>
                </c:pt>
                <c:pt idx="50">
                  <c:v>23.037164487267717</c:v>
                </c:pt>
                <c:pt idx="51">
                  <c:v>21.824254215304801</c:v>
                </c:pt>
                <c:pt idx="52">
                  <c:v>24.577036837859637</c:v>
                </c:pt>
                <c:pt idx="53">
                  <c:v>23.055058499655882</c:v>
                </c:pt>
                <c:pt idx="54">
                  <c:v>23.201244813278002</c:v>
                </c:pt>
                <c:pt idx="55">
                  <c:v>23.142461964038727</c:v>
                </c:pt>
                <c:pt idx="56">
                  <c:v>22.836486486486489</c:v>
                </c:pt>
                <c:pt idx="57">
                  <c:v>25.177224736048263</c:v>
                </c:pt>
                <c:pt idx="58">
                  <c:v>24.953627524308157</c:v>
                </c:pt>
                <c:pt idx="59">
                  <c:v>25.037922787837378</c:v>
                </c:pt>
                <c:pt idx="60">
                  <c:v>25.184487951807228</c:v>
                </c:pt>
                <c:pt idx="61">
                  <c:v>25.163650075414779</c:v>
                </c:pt>
                <c:pt idx="62">
                  <c:v>22.580242966751921</c:v>
                </c:pt>
                <c:pt idx="63">
                  <c:v>33.057315770736906</c:v>
                </c:pt>
                <c:pt idx="64">
                  <c:v>34.120346761856197</c:v>
                </c:pt>
                <c:pt idx="65">
                  <c:v>33.657521286660362</c:v>
                </c:pt>
                <c:pt idx="66">
                  <c:v>35.064341846758346</c:v>
                </c:pt>
                <c:pt idx="67">
                  <c:v>39.392470051340567</c:v>
                </c:pt>
                <c:pt idx="68">
                  <c:v>44.969127516778528</c:v>
                </c:pt>
                <c:pt idx="69">
                  <c:v>44.920000000000009</c:v>
                </c:pt>
                <c:pt idx="70">
                  <c:v>44.87282463186078</c:v>
                </c:pt>
                <c:pt idx="71">
                  <c:v>44.692923898531383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4-4085-AF88-23902B4ED375}"/>
            </c:ext>
          </c:extLst>
        </c:ser>
        <c:ser>
          <c:idx val="1"/>
          <c:order val="2"/>
          <c:tx>
            <c:strRef>
              <c:f>SimdLibrary!$H$75</c:f>
              <c:strCache>
                <c:ptCount val="1"/>
                <c:pt idx="0">
                  <c:v>Parsimony (Geomean: 7.7)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 w="38100">
              <a:noFill/>
            </a:ln>
            <a:effectLst/>
          </c:spPr>
          <c:invertIfNegative val="0"/>
          <c:cat>
            <c:numRef>
              <c:f>SimdLibrary!$A$2:$A$73</c:f>
              <c:numCache>
                <c:formatCode>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SimdLibrary!$H$2:$H$73</c:f>
              <c:numCache>
                <c:formatCode>0.0000</c:formatCode>
                <c:ptCount val="72"/>
                <c:pt idx="0">
                  <c:v>1.0605376564744515</c:v>
                </c:pt>
                <c:pt idx="1">
                  <c:v>1.355482411026538</c:v>
                </c:pt>
                <c:pt idx="2">
                  <c:v>1.6661357120101943</c:v>
                </c:pt>
                <c:pt idx="3">
                  <c:v>1.8902195608782435</c:v>
                </c:pt>
                <c:pt idx="4">
                  <c:v>2.4621428571428567</c:v>
                </c:pt>
                <c:pt idx="5">
                  <c:v>2.4649042844120328</c:v>
                </c:pt>
                <c:pt idx="6">
                  <c:v>2.5251842751842748</c:v>
                </c:pt>
                <c:pt idx="7">
                  <c:v>2.5287990196078431</c:v>
                </c:pt>
                <c:pt idx="8">
                  <c:v>2.5362853628536284</c:v>
                </c:pt>
                <c:pt idx="9">
                  <c:v>2.5381303813038127</c:v>
                </c:pt>
                <c:pt idx="10">
                  <c:v>2.5921828908554572</c:v>
                </c:pt>
                <c:pt idx="11">
                  <c:v>2.5979043876882777</c:v>
                </c:pt>
                <c:pt idx="12">
                  <c:v>2.7084745762711862</c:v>
                </c:pt>
                <c:pt idx="13">
                  <c:v>2.7400367872470883</c:v>
                </c:pt>
                <c:pt idx="14">
                  <c:v>2.8234683281412249</c:v>
                </c:pt>
                <c:pt idx="15">
                  <c:v>2.8429802955665027</c:v>
                </c:pt>
                <c:pt idx="16">
                  <c:v>2.8667609951656643</c:v>
                </c:pt>
                <c:pt idx="17">
                  <c:v>2.8680334629433251</c:v>
                </c:pt>
                <c:pt idx="18">
                  <c:v>2.8682846371347788</c:v>
                </c:pt>
                <c:pt idx="19">
                  <c:v>2.868318584070797</c:v>
                </c:pt>
                <c:pt idx="20">
                  <c:v>2.9132947976878616</c:v>
                </c:pt>
                <c:pt idx="21">
                  <c:v>3.1391088523815149</c:v>
                </c:pt>
                <c:pt idx="22">
                  <c:v>3.1508254716981128</c:v>
                </c:pt>
                <c:pt idx="23">
                  <c:v>3.2828418230563003</c:v>
                </c:pt>
                <c:pt idx="24">
                  <c:v>3.2993421052631584</c:v>
                </c:pt>
                <c:pt idx="25">
                  <c:v>3.3967543368774482</c:v>
                </c:pt>
                <c:pt idx="26">
                  <c:v>3.8534782608695655</c:v>
                </c:pt>
                <c:pt idx="27">
                  <c:v>3.9896758703481399</c:v>
                </c:pt>
                <c:pt idx="28">
                  <c:v>4.0775639184142483</c:v>
                </c:pt>
                <c:pt idx="29">
                  <c:v>4.6219552886219555</c:v>
                </c:pt>
                <c:pt idx="30">
                  <c:v>4.6420636128443151</c:v>
                </c:pt>
                <c:pt idx="31">
                  <c:v>4.7847682119205306</c:v>
                </c:pt>
                <c:pt idx="32">
                  <c:v>4.787654320987655</c:v>
                </c:pt>
                <c:pt idx="33">
                  <c:v>4.8902191558441563</c:v>
                </c:pt>
                <c:pt idx="34">
                  <c:v>5.1007611453425152</c:v>
                </c:pt>
                <c:pt idx="35">
                  <c:v>5.2232313575525806</c:v>
                </c:pt>
                <c:pt idx="36">
                  <c:v>5.3982102908277403</c:v>
                </c:pt>
                <c:pt idx="37">
                  <c:v>5.5937500000000009</c:v>
                </c:pt>
                <c:pt idx="38">
                  <c:v>6.327868852459015</c:v>
                </c:pt>
                <c:pt idx="39">
                  <c:v>6.3433139534883711</c:v>
                </c:pt>
                <c:pt idx="40">
                  <c:v>8.2980405637676178</c:v>
                </c:pt>
                <c:pt idx="41">
                  <c:v>9.2026699029126231</c:v>
                </c:pt>
                <c:pt idx="42">
                  <c:v>10.302195526097764</c:v>
                </c:pt>
                <c:pt idx="43">
                  <c:v>12.327680193821926</c:v>
                </c:pt>
                <c:pt idx="44">
                  <c:v>12.838994383525007</c:v>
                </c:pt>
                <c:pt idx="45">
                  <c:v>16.521074571560906</c:v>
                </c:pt>
                <c:pt idx="46">
                  <c:v>18.71406168322007</c:v>
                </c:pt>
                <c:pt idx="47">
                  <c:v>20.961953075459736</c:v>
                </c:pt>
                <c:pt idx="48">
                  <c:v>21.714920634920635</c:v>
                </c:pt>
                <c:pt idx="49">
                  <c:v>21.882923673997414</c:v>
                </c:pt>
                <c:pt idx="50">
                  <c:v>21.935124508518999</c:v>
                </c:pt>
                <c:pt idx="51">
                  <c:v>22.038637851997382</c:v>
                </c:pt>
                <c:pt idx="52">
                  <c:v>22.255174093011927</c:v>
                </c:pt>
                <c:pt idx="53">
                  <c:v>22.437374413931675</c:v>
                </c:pt>
                <c:pt idx="54">
                  <c:v>22.455823293172681</c:v>
                </c:pt>
                <c:pt idx="55">
                  <c:v>22.56507080242751</c:v>
                </c:pt>
                <c:pt idx="56">
                  <c:v>22.991836734693877</c:v>
                </c:pt>
                <c:pt idx="57">
                  <c:v>24.766320474777444</c:v>
                </c:pt>
                <c:pt idx="58">
                  <c:v>24.768374164810695</c:v>
                </c:pt>
                <c:pt idx="59">
                  <c:v>24.935692412385166</c:v>
                </c:pt>
                <c:pt idx="60">
                  <c:v>24.958955223880597</c:v>
                </c:pt>
                <c:pt idx="61">
                  <c:v>24.975299401197603</c:v>
                </c:pt>
                <c:pt idx="62">
                  <c:v>28.434380032206121</c:v>
                </c:pt>
                <c:pt idx="63">
                  <c:v>29.963859309454655</c:v>
                </c:pt>
                <c:pt idx="64">
                  <c:v>32.386253630203292</c:v>
                </c:pt>
                <c:pt idx="65">
                  <c:v>33.881904761904757</c:v>
                </c:pt>
                <c:pt idx="66">
                  <c:v>36.742665980442609</c:v>
                </c:pt>
                <c:pt idx="67">
                  <c:v>40.359438924605499</c:v>
                </c:pt>
                <c:pt idx="68">
                  <c:v>40.955990220048896</c:v>
                </c:pt>
                <c:pt idx="69">
                  <c:v>41.337423312883445</c:v>
                </c:pt>
                <c:pt idx="70">
                  <c:v>41.382716049382715</c:v>
                </c:pt>
                <c:pt idx="71">
                  <c:v>41.429455445544548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4-4085-AF88-23902B4ED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7"/>
        <c:axId val="159594000"/>
        <c:axId val="167248400"/>
      </c:barChart>
      <c:lineChart>
        <c:grouping val="standard"/>
        <c:varyColors val="0"/>
        <c:ser>
          <c:idx val="2"/>
          <c:order val="0"/>
          <c:tx>
            <c:strRef>
              <c:f>SimdLibrary!$G$75</c:f>
              <c:strCache>
                <c:ptCount val="1"/>
                <c:pt idx="0">
                  <c:v>LLVM Auto-vectorization (Geomean: 3.46)</c:v>
                </c:pt>
              </c:strCache>
            </c:strRef>
          </c:tx>
          <c:spPr>
            <a:ln w="317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solidFill>
                <a:sysClr val="windowText" lastClr="000000">
                  <a:alpha val="66000"/>
                </a:sysClr>
              </a:solidFill>
              <a:ln w="38100">
                <a:solidFill>
                  <a:sysClr val="windowText" lastClr="000000">
                    <a:alpha val="66000"/>
                  </a:sysClr>
                </a:solidFill>
              </a:ln>
              <a:effectLst/>
            </c:spPr>
          </c:marker>
          <c:cat>
            <c:numRef>
              <c:f>SimdLibrary!$A$2:$A$73</c:f>
              <c:numCache>
                <c:formatCode>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SimdLibrary!$G$2:$G$73</c:f>
              <c:numCache>
                <c:formatCode>0.0000</c:formatCode>
                <c:ptCount val="72"/>
                <c:pt idx="0">
                  <c:v>1.0429868819374373</c:v>
                </c:pt>
                <c:pt idx="1">
                  <c:v>1.334075723830735</c:v>
                </c:pt>
                <c:pt idx="2">
                  <c:v>1.0374925609998016</c:v>
                </c:pt>
                <c:pt idx="3">
                  <c:v>0.99474789915966411</c:v>
                </c:pt>
                <c:pt idx="4">
                  <c:v>2.0115546218487395</c:v>
                </c:pt>
                <c:pt idx="5">
                  <c:v>2.7591836734693875</c:v>
                </c:pt>
                <c:pt idx="6">
                  <c:v>2.4690690690690689</c:v>
                </c:pt>
                <c:pt idx="7">
                  <c:v>2.4653524492234165</c:v>
                </c:pt>
                <c:pt idx="8">
                  <c:v>2.4768768768768763</c:v>
                </c:pt>
                <c:pt idx="9">
                  <c:v>2.4771908763505395</c:v>
                </c:pt>
                <c:pt idx="10">
                  <c:v>2.6388888888888884</c:v>
                </c:pt>
                <c:pt idx="11">
                  <c:v>1</c:v>
                </c:pt>
                <c:pt idx="12">
                  <c:v>2.4270959902794655</c:v>
                </c:pt>
                <c:pt idx="13">
                  <c:v>2.6824729891956784</c:v>
                </c:pt>
                <c:pt idx="14">
                  <c:v>0.9912504557054318</c:v>
                </c:pt>
                <c:pt idx="15">
                  <c:v>2.7746394230769238</c:v>
                </c:pt>
                <c:pt idx="16">
                  <c:v>1.5131316903161565</c:v>
                </c:pt>
                <c:pt idx="17">
                  <c:v>1.4748545807077074</c:v>
                </c:pt>
                <c:pt idx="18">
                  <c:v>1.494444785464367</c:v>
                </c:pt>
                <c:pt idx="19">
                  <c:v>1.5111898545318909</c:v>
                </c:pt>
                <c:pt idx="20">
                  <c:v>0.99980162666137673</c:v>
                </c:pt>
                <c:pt idx="21">
                  <c:v>1.6131187367142423</c:v>
                </c:pt>
                <c:pt idx="22">
                  <c:v>1.6145386428182971</c:v>
                </c:pt>
                <c:pt idx="23">
                  <c:v>3.2280316344463977</c:v>
                </c:pt>
                <c:pt idx="24">
                  <c:v>2.4780728844966036</c:v>
                </c:pt>
                <c:pt idx="25">
                  <c:v>0.99589827727645619</c:v>
                </c:pt>
                <c:pt idx="26">
                  <c:v>3.8186126669538987</c:v>
                </c:pt>
                <c:pt idx="27">
                  <c:v>3.5370370370370376</c:v>
                </c:pt>
                <c:pt idx="28">
                  <c:v>3.2599908130454756</c:v>
                </c:pt>
                <c:pt idx="29">
                  <c:v>4.3724747474747474</c:v>
                </c:pt>
                <c:pt idx="30">
                  <c:v>2.4863873492011734</c:v>
                </c:pt>
                <c:pt idx="31">
                  <c:v>4.272619751626257</c:v>
                </c:pt>
                <c:pt idx="32">
                  <c:v>0.9992270033496522</c:v>
                </c:pt>
                <c:pt idx="33">
                  <c:v>3.2944634313055374</c:v>
                </c:pt>
                <c:pt idx="34">
                  <c:v>2.2819847575806707</c:v>
                </c:pt>
                <c:pt idx="35">
                  <c:v>2.9838885854724193</c:v>
                </c:pt>
                <c:pt idx="36">
                  <c:v>4.321791044776119</c:v>
                </c:pt>
                <c:pt idx="37">
                  <c:v>5.0292431192660549</c:v>
                </c:pt>
                <c:pt idx="38">
                  <c:v>4.3910052910052908</c:v>
                </c:pt>
                <c:pt idx="39">
                  <c:v>4.6740923208739416</c:v>
                </c:pt>
                <c:pt idx="40">
                  <c:v>4.1597449595037066</c:v>
                </c:pt>
                <c:pt idx="41">
                  <c:v>3.3320883225310336</c:v>
                </c:pt>
                <c:pt idx="42">
                  <c:v>0.9892599295928719</c:v>
                </c:pt>
                <c:pt idx="43">
                  <c:v>6.5591363196906229</c:v>
                </c:pt>
                <c:pt idx="44">
                  <c:v>0.98798081870382193</c:v>
                </c:pt>
                <c:pt idx="45">
                  <c:v>15.651162790697672</c:v>
                </c:pt>
                <c:pt idx="46">
                  <c:v>20.634005763688759</c:v>
                </c:pt>
                <c:pt idx="47">
                  <c:v>0.99818824168855891</c:v>
                </c:pt>
                <c:pt idx="48">
                  <c:v>0.9969683719574407</c:v>
                </c:pt>
                <c:pt idx="49">
                  <c:v>0.99269366197183095</c:v>
                </c:pt>
                <c:pt idx="50">
                  <c:v>0.99491737011056947</c:v>
                </c:pt>
                <c:pt idx="51">
                  <c:v>21.767787839586028</c:v>
                </c:pt>
                <c:pt idx="52">
                  <c:v>23.90219665271966</c:v>
                </c:pt>
                <c:pt idx="53">
                  <c:v>20.640172520024645</c:v>
                </c:pt>
                <c:pt idx="54">
                  <c:v>20.696483652066622</c:v>
                </c:pt>
                <c:pt idx="55">
                  <c:v>20.618607516943932</c:v>
                </c:pt>
                <c:pt idx="56">
                  <c:v>20.914603960396043</c:v>
                </c:pt>
                <c:pt idx="57">
                  <c:v>25.177224736048263</c:v>
                </c:pt>
                <c:pt idx="58">
                  <c:v>25.236762481089258</c:v>
                </c:pt>
                <c:pt idx="59">
                  <c:v>13.657472978009691</c:v>
                </c:pt>
                <c:pt idx="60">
                  <c:v>24.958955223880597</c:v>
                </c:pt>
                <c:pt idx="61">
                  <c:v>24.937967115097155</c:v>
                </c:pt>
                <c:pt idx="62">
                  <c:v>1.346147248851703</c:v>
                </c:pt>
                <c:pt idx="63">
                  <c:v>30.425294888597637</c:v>
                </c:pt>
                <c:pt idx="64">
                  <c:v>31.368963900609472</c:v>
                </c:pt>
                <c:pt idx="65">
                  <c:v>17.269902912621362</c:v>
                </c:pt>
                <c:pt idx="66">
                  <c:v>33.770577105014191</c:v>
                </c:pt>
                <c:pt idx="67">
                  <c:v>2.0763425341271273</c:v>
                </c:pt>
                <c:pt idx="68">
                  <c:v>0.99421313470041839</c:v>
                </c:pt>
                <c:pt idx="69">
                  <c:v>0.99114471477744137</c:v>
                </c:pt>
                <c:pt idx="70">
                  <c:v>0.99022185459809176</c:v>
                </c:pt>
                <c:pt idx="71">
                  <c:v>0.99246938836016485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4-4085-AF88-23902B4ED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94000"/>
        <c:axId val="167248400"/>
        <c:extLst/>
      </c:lineChart>
      <c:catAx>
        <c:axId val="15959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400" b="1">
                    <a:solidFill>
                      <a:sysClr val="windowText" lastClr="000000"/>
                    </a:solidFill>
                    <a:latin typeface="+mn-lt"/>
                  </a:rPr>
                  <a:t>"The Simd Library"</a:t>
                </a:r>
                <a:r>
                  <a:rPr lang="en-US" sz="5400" b="1" baseline="0">
                    <a:solidFill>
                      <a:sysClr val="windowText" lastClr="000000"/>
                    </a:solidFill>
                    <a:latin typeface="+mn-lt"/>
                  </a:rPr>
                  <a:t> Benchmark Number</a:t>
                </a:r>
                <a:endParaRPr lang="en-US" sz="5400" b="1">
                  <a:solidFill>
                    <a:sysClr val="windowText" lastClr="000000"/>
                  </a:solidFill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40555745034468987"/>
              <c:y val="0.7501245064955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48400"/>
        <c:crossesAt val="0.1"/>
        <c:auto val="1"/>
        <c:lblAlgn val="ctr"/>
        <c:lblOffset val="0"/>
        <c:noMultiLvlLbl val="0"/>
      </c:catAx>
      <c:valAx>
        <c:axId val="167248400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5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400" b="1">
                    <a:solidFill>
                      <a:sysClr val="windowText" lastClr="000000"/>
                    </a:solidFill>
                  </a:rPr>
                  <a:t>Performance Normalized </a:t>
                </a:r>
              </a:p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r>
                  <a:rPr lang="en-US" sz="5400" b="1">
                    <a:solidFill>
                      <a:sysClr val="windowText" lastClr="000000"/>
                    </a:solidFill>
                  </a:rPr>
                  <a:t>to Scalar LLVM</a:t>
                </a:r>
              </a:p>
            </c:rich>
          </c:tx>
          <c:layout>
            <c:manualLayout>
              <c:xMode val="edge"/>
              <c:yMode val="edge"/>
              <c:x val="2.329781398278807E-4"/>
              <c:y val="7.974496828024377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5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400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1722220137443319"/>
          <c:y val="0.85865281545689143"/>
          <c:w val="0.79343604359980135"/>
          <c:h val="9.3463040897898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5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73653752192506"/>
          <c:y val="3.9533773735586093E-2"/>
          <c:w val="0.82457233028023869"/>
          <c:h val="0.4359142186061805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'ispc-benchs'!$F$1</c:f>
              <c:strCache>
                <c:ptCount val="1"/>
                <c:pt idx="0">
                  <c:v>ispc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 w="38100">
              <a:noFill/>
            </a:ln>
            <a:effectLst/>
          </c:spPr>
          <c:invertIfNegative val="0"/>
          <c:cat>
            <c:strRef>
              <c:f>'ispc-benchs'!$B$2:$B$9</c:f>
              <c:strCache>
                <c:ptCount val="8"/>
                <c:pt idx="0">
                  <c:v>AOBench</c:v>
                </c:pt>
                <c:pt idx="1">
                  <c:v>3D Stencil</c:v>
                </c:pt>
                <c:pt idx="2">
                  <c:v>Volume Rendering</c:v>
                </c:pt>
                <c:pt idx="3">
                  <c:v>Binomial Options</c:v>
                </c:pt>
                <c:pt idx="4">
                  <c:v>Black-Scholes</c:v>
                </c:pt>
                <c:pt idx="5">
                  <c:v>Mandelbrot Set</c:v>
                </c:pt>
                <c:pt idx="6">
                  <c:v>Perlin Noise Function</c:v>
                </c:pt>
                <c:pt idx="7">
                  <c:v>GeoMean</c:v>
                </c:pt>
              </c:strCache>
            </c:strRef>
          </c:cat>
          <c:val>
            <c:numRef>
              <c:f>'ispc-benchs'!$F$2:$F$9</c:f>
              <c:numCache>
                <c:formatCode>0.0000</c:formatCode>
                <c:ptCount val="8"/>
                <c:pt idx="0">
                  <c:v>13.385226480094138</c:v>
                </c:pt>
                <c:pt idx="1">
                  <c:v>1.2253157201758018</c:v>
                </c:pt>
                <c:pt idx="2">
                  <c:v>4.9908959139696858</c:v>
                </c:pt>
                <c:pt idx="3">
                  <c:v>3.2845285524568393</c:v>
                </c:pt>
                <c:pt idx="4">
                  <c:v>10.427102803738316</c:v>
                </c:pt>
                <c:pt idx="5">
                  <c:v>11.009890057131882</c:v>
                </c:pt>
                <c:pt idx="6">
                  <c:v>9.0965867966934582</c:v>
                </c:pt>
                <c:pt idx="7">
                  <c:v>6.0025497720120002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A-46EC-8C55-BED65B0A1A75}"/>
            </c:ext>
          </c:extLst>
        </c:ser>
        <c:ser>
          <c:idx val="1"/>
          <c:order val="1"/>
          <c:tx>
            <c:strRef>
              <c:f>'ispc-benchs'!$G$1</c:f>
              <c:strCache>
                <c:ptCount val="1"/>
                <c:pt idx="0">
                  <c:v>Parsimony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 w="38100">
              <a:noFill/>
            </a:ln>
            <a:effectLst/>
          </c:spPr>
          <c:invertIfNegative val="0"/>
          <c:cat>
            <c:strRef>
              <c:f>'ispc-benchs'!$B$2:$B$9</c:f>
              <c:strCache>
                <c:ptCount val="8"/>
                <c:pt idx="0">
                  <c:v>AOBench</c:v>
                </c:pt>
                <c:pt idx="1">
                  <c:v>3D Stencil</c:v>
                </c:pt>
                <c:pt idx="2">
                  <c:v>Volume Rendering</c:v>
                </c:pt>
                <c:pt idx="3">
                  <c:v>Binomial Options</c:v>
                </c:pt>
                <c:pt idx="4">
                  <c:v>Black-Scholes</c:v>
                </c:pt>
                <c:pt idx="5">
                  <c:v>Mandelbrot Set</c:v>
                </c:pt>
                <c:pt idx="6">
                  <c:v>Perlin Noise Function</c:v>
                </c:pt>
                <c:pt idx="7">
                  <c:v>GeoMean</c:v>
                </c:pt>
              </c:strCache>
            </c:strRef>
          </c:cat>
          <c:val>
            <c:numRef>
              <c:f>'ispc-benchs'!$G$2:$G$9</c:f>
              <c:numCache>
                <c:formatCode>0.0000</c:formatCode>
                <c:ptCount val="8"/>
                <c:pt idx="0">
                  <c:v>13.397531930088228</c:v>
                </c:pt>
                <c:pt idx="1">
                  <c:v>1.2389763484232281</c:v>
                </c:pt>
                <c:pt idx="2">
                  <c:v>4.899275008137705</c:v>
                </c:pt>
                <c:pt idx="3">
                  <c:v>2.3163987321892581</c:v>
                </c:pt>
                <c:pt idx="4">
                  <c:v>10.82153249272551</c:v>
                </c:pt>
                <c:pt idx="5">
                  <c:v>11.541268243583291</c:v>
                </c:pt>
                <c:pt idx="6">
                  <c:v>10.055987198113407</c:v>
                </c:pt>
                <c:pt idx="7">
                  <c:v>5.8575267574750747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A-46EC-8C55-BED65B0A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159594000"/>
        <c:axId val="167248400"/>
      </c:barChart>
      <c:catAx>
        <c:axId val="15959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dirty="0" err="1">
                    <a:solidFill>
                      <a:sysClr val="windowText" lastClr="000000"/>
                    </a:solidFill>
                    <a:latin typeface="Lucida Console" panose="020B0609040504020204" pitchFamily="49" charset="0"/>
                  </a:rPr>
                  <a:t>ispc</a:t>
                </a:r>
                <a:r>
                  <a:rPr lang="en-US" sz="3200" b="1" baseline="0" dirty="0">
                    <a:solidFill>
                      <a:sysClr val="windowText" lastClr="000000"/>
                    </a:solidFill>
                    <a:latin typeface="+mn-lt"/>
                  </a:rPr>
                  <a:t> </a:t>
                </a:r>
                <a:r>
                  <a:rPr lang="en-US" sz="3200" b="1" dirty="0">
                    <a:solidFill>
                      <a:sysClr val="windowText" lastClr="000000"/>
                    </a:solidFill>
                    <a:latin typeface="+mn-lt"/>
                  </a:rPr>
                  <a:t>Benchmarks </a:t>
                </a:r>
              </a:p>
            </c:rich>
          </c:tx>
          <c:layout>
            <c:manualLayout>
              <c:xMode val="edge"/>
              <c:yMode val="edge"/>
              <c:x val="0.40958478331740655"/>
              <c:y val="0.79110516654489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48400"/>
        <c:crossesAt val="0.1"/>
        <c:auto val="1"/>
        <c:lblAlgn val="ctr"/>
        <c:lblOffset val="0"/>
        <c:noMultiLvlLbl val="0"/>
      </c:catAx>
      <c:valAx>
        <c:axId val="167248400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dirty="0">
                    <a:solidFill>
                      <a:sysClr val="windowText" lastClr="000000"/>
                    </a:solidFill>
                  </a:rPr>
                  <a:t>Performance Normalized </a:t>
                </a:r>
              </a:p>
              <a:p>
                <a:pPr>
                  <a:defRPr sz="3200" b="1">
                    <a:solidFill>
                      <a:sysClr val="windowText" lastClr="000000"/>
                    </a:solidFill>
                  </a:defRPr>
                </a:pPr>
                <a:r>
                  <a:rPr lang="en-US" sz="3200" b="1" dirty="0">
                    <a:solidFill>
                      <a:sysClr val="windowText" lastClr="000000"/>
                    </a:solidFill>
                  </a:rPr>
                  <a:t>to LLVM</a:t>
                </a:r>
                <a:r>
                  <a:rPr lang="en-US" sz="3200" b="1" baseline="0" dirty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3200" b="1" dirty="0">
                    <a:solidFill>
                      <a:sysClr val="windowText" lastClr="000000"/>
                    </a:solidFill>
                  </a:rPr>
                  <a:t>Auto-vectorization</a:t>
                </a:r>
              </a:p>
            </c:rich>
          </c:tx>
          <c:layout>
            <c:manualLayout>
              <c:xMode val="edge"/>
              <c:yMode val="edge"/>
              <c:x val="8.1486556500484138E-3"/>
              <c:y val="1.062399952851485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27572158254402"/>
          <c:y val="3.9737498383165828E-2"/>
          <c:w val="0.30667863566352049"/>
          <c:h val="6.3871457577470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5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34637</xdr:colOff>
      <xdr:row>129</xdr:row>
      <xdr:rowOff>49707</xdr:rowOff>
    </xdr:from>
    <xdr:to>
      <xdr:col>29</xdr:col>
      <xdr:colOff>425163</xdr:colOff>
      <xdr:row>205</xdr:row>
      <xdr:rowOff>80961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C9BF6-1C14-4033-8676-09675D6D7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75</xdr:row>
      <xdr:rowOff>189634</xdr:rowOff>
    </xdr:from>
    <xdr:to>
      <xdr:col>30</xdr:col>
      <xdr:colOff>419100</xdr:colOff>
      <xdr:row>123</xdr:row>
      <xdr:rowOff>113434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603FB2-D2A2-4870-ACF8-4BD516D5F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301540</xdr:colOff>
      <xdr:row>12</xdr:row>
      <xdr:rowOff>133451</xdr:rowOff>
    </xdr:from>
    <xdr:to>
      <xdr:col>6</xdr:col>
      <xdr:colOff>1808179</xdr:colOff>
      <xdr:row>49</xdr:row>
      <xdr:rowOff>143498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160D0-F5D9-4EE7-9AFA-23D1CB1F3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727872-2818-4599-9A9F-0A005E1AA02C}" name="Table13567356" displayName="Table13567356" ref="B1:K73" totalsRowShown="0">
  <autoFilter ref="B1:K73" xr:uid="{3E894D8A-67A8-425E-B4B7-254B0E95B094}"/>
  <sortState xmlns:xlrd2="http://schemas.microsoft.com/office/spreadsheetml/2017/richdata2" ref="B2:K73">
    <sortCondition ref="H1:H73"/>
  </sortState>
  <tableColumns count="10">
    <tableColumn id="2" xr3:uid="{8FEB6A9C-EDC8-4A41-A9CD-51CDFC67896B}" name="Function" dataDxfId="32" totalsRowDxfId="31" dataCellStyle="60% - Accent3"/>
    <tableColumn id="25" xr3:uid="{E69F3785-E98F-49E1-B774-C854CAEE9B9E}" name="Clang15_Scalar" dataDxfId="30" totalsRowDxfId="29" dataCellStyle="60% - Accent3"/>
    <tableColumn id="4" xr3:uid="{CD37CB0D-0929-4EE0-937F-66B826C3F297}" name="Clang15_Autovec" dataDxfId="28" totalsRowDxfId="27" dataCellStyle="60% - Accent3"/>
    <tableColumn id="12" xr3:uid="{40E41908-C406-4DBB-8DF8-07C187D5A537}" name="Clang15_AVX512" dataDxfId="26" totalsRowDxfId="25" dataCellStyle="60% - Accent3"/>
    <tableColumn id="5" xr3:uid="{65AB3232-75C9-41EF-BC48-17E60DC05EF7}" name="Parsimony" dataDxfId="24" totalsRowDxfId="23" dataCellStyle="60% - Accent3"/>
    <tableColumn id="16" xr3:uid="{AE6EF60B-294D-48F1-96C6-DFFB4AAE008B}" name=" Clang15_Autovec wrt Clang15_Scalar" dataDxfId="22" totalsRowDxfId="21">
      <calculatedColumnFormula>Table13567356[[#This Row],[Clang15_Scalar]]/Table13567356[[#This Row],[Clang15_Autovec]]</calculatedColumnFormula>
    </tableColumn>
    <tableColumn id="7" xr3:uid="{B48FA2CC-09BE-46FF-9FA6-A9840E540915}" name="Parsimony wrt Clang15_Scalar" dataDxfId="20" totalsRowDxfId="19">
      <calculatedColumnFormula>Table13567356[[#This Row],[Clang15_Scalar]]/Table13567356[[#This Row],[Parsimony]]</calculatedColumnFormula>
    </tableColumn>
    <tableColumn id="15" xr3:uid="{FDD07776-4037-469E-9500-F158BE4886E3}" name="AVX-512 wrt Clang15_Scalar" dataDxfId="18" totalsRowDxfId="17">
      <calculatedColumnFormula>Table13567356[[#This Row],[Clang15_Scalar]]/Table13567356[[#This Row],[Clang15_AVX512]]</calculatedColumnFormula>
    </tableColumn>
    <tableColumn id="1" xr3:uid="{6835FD45-565E-48AC-A409-68A78AD21F09}" name="Parsimony wrt AVX512" dataDxfId="16" totalsRowDxfId="15">
      <calculatedColumnFormula>Table13567356[[#This Row],[Parsimony wrt Clang15_Scalar]]/Table13567356[[#This Row],[AVX-512 wrt Clang15_Scalar]]</calculatedColumnFormula>
    </tableColumn>
    <tableColumn id="6" xr3:uid="{5F0065EF-C3B9-486B-8FF0-09B6A9741274}" name="Parsimony wrt Clang15_Autovec" dataDxfId="14" totalsRowDxfId="13">
      <calculatedColumnFormula>Table13567356[[#This Row],[Clang15_Autovec]]/Table13567356[[#This Row],[Parsimony]]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70BBA7-1044-42CC-A80E-27DD4DDC46CC}" name="Table135673545" displayName="Table135673545" ref="B1:H9" totalsRowShown="0">
  <autoFilter ref="B1:H9" xr:uid="{3E894D8A-67A8-425E-B4B7-254B0E95B094}"/>
  <sortState xmlns:xlrd2="http://schemas.microsoft.com/office/spreadsheetml/2017/richdata2" ref="B2:H8">
    <sortCondition ref="G1:G8"/>
  </sortState>
  <tableColumns count="7">
    <tableColumn id="2" xr3:uid="{BB040253-DE3D-4CD9-B4EB-A8E93A4521C6}" name="Benchmark" dataDxfId="12" totalsRowDxfId="11"/>
    <tableColumn id="25" xr3:uid="{A845E7CD-BD2F-49A6-A5BE-1891D1DF8578}" name="Clang15_Autovec (in Mil. Cycles)" dataDxfId="10" totalsRowDxfId="9"/>
    <tableColumn id="8" xr3:uid="{9C010AC4-B8E6-45BB-8F76-C65FD06945D3}" name="ispc (in Mil. Cycles)" dataDxfId="8" totalsRowDxfId="7"/>
    <tableColumn id="5" xr3:uid="{104B6B56-6A46-42B3-91D2-912EA9D0266C}" name="Parsimony (in Mil. Cycles)" dataDxfId="6" totalsRowDxfId="5"/>
    <tableColumn id="9" xr3:uid="{D5797DAF-7C64-4FC6-88CC-003BE2868D47}" name="ispc" dataDxfId="4" totalsRowDxfId="3">
      <calculatedColumnFormula>Table135673545[[#This Row],[Clang15_Autovec (in Mil. Cycles)]]/Table135673545[[#This Row],[ispc (in Mil. Cycles)]]</calculatedColumnFormula>
    </tableColumn>
    <tableColumn id="7" xr3:uid="{19E44AEF-EBDB-4AF4-A04A-886BA9D7F5BD}" name="Parsimony" dataDxfId="2" totalsRowDxfId="1">
      <calculatedColumnFormula>Table135673545[[#This Row],[Clang15_Autovec (in Mil. Cycles)]]/Table135673545[[#This Row],[Parsimony (in Mil. Cycles)]]</calculatedColumnFormula>
    </tableColumn>
    <tableColumn id="1" xr3:uid="{D41D9E44-0223-47F6-9BE1-3EDB83779A3A}" name="Parsimony wrt. Ispc" dataDxfId="0">
      <calculatedColumnFormula>Table135673545[[#This Row],[Parsimony]]/Table135673545[[#This Row],[ispc]]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AB9A-B556-4956-AEB2-A38564A5E3B3}">
  <dimension ref="A1:K214"/>
  <sheetViews>
    <sheetView tabSelected="1" topLeftCell="A36" zoomScale="55" zoomScaleNormal="55" workbookViewId="0">
      <selection activeCell="N66" sqref="N66"/>
    </sheetView>
  </sheetViews>
  <sheetFormatPr defaultRowHeight="15" x14ac:dyDescent="0.25"/>
  <cols>
    <col min="1" max="1" width="11.140625" customWidth="1"/>
    <col min="2" max="2" width="36.140625" customWidth="1"/>
    <col min="3" max="3" width="25.28515625" customWidth="1"/>
    <col min="4" max="4" width="19.7109375" customWidth="1"/>
    <col min="5" max="5" width="19.5703125" customWidth="1"/>
    <col min="6" max="6" width="17.42578125" customWidth="1"/>
    <col min="7" max="7" width="38.28515625" customWidth="1"/>
    <col min="8" max="8" width="31.85546875" customWidth="1"/>
    <col min="9" max="9" width="38" customWidth="1"/>
    <col min="10" max="10" width="24.140625" customWidth="1"/>
    <col min="11" max="11" width="33.7109375" customWidth="1"/>
    <col min="12" max="12" width="41.5703125" customWidth="1"/>
    <col min="13" max="13" width="32.5703125" customWidth="1"/>
    <col min="14" max="14" width="21.28515625" customWidth="1"/>
    <col min="15" max="15" width="30.140625" customWidth="1"/>
    <col min="16" max="16" width="34.140625" customWidth="1"/>
    <col min="17" max="17" width="28.140625" customWidth="1"/>
    <col min="18" max="19" width="27.7109375" customWidth="1"/>
  </cols>
  <sheetData>
    <row r="1" spans="1:11" ht="15.75" thickBot="1" x14ac:dyDescent="0.3">
      <c r="A1" s="5" t="s">
        <v>0</v>
      </c>
      <c r="B1" t="s">
        <v>1</v>
      </c>
      <c r="C1" t="s">
        <v>89</v>
      </c>
      <c r="D1" t="s">
        <v>90</v>
      </c>
      <c r="E1" t="s">
        <v>91</v>
      </c>
      <c r="F1" t="s">
        <v>60</v>
      </c>
      <c r="G1" s="6" t="s">
        <v>92</v>
      </c>
      <c r="H1" t="s">
        <v>93</v>
      </c>
      <c r="I1" t="s">
        <v>96</v>
      </c>
      <c r="J1" t="s">
        <v>95</v>
      </c>
      <c r="K1" t="s">
        <v>94</v>
      </c>
    </row>
    <row r="2" spans="1:11" x14ac:dyDescent="0.25">
      <c r="A2" s="2">
        <v>1</v>
      </c>
      <c r="B2" s="7" t="s">
        <v>58</v>
      </c>
      <c r="C2" s="7">
        <v>1.0336000000000003</v>
      </c>
      <c r="D2" s="8">
        <v>0.99099999999999999</v>
      </c>
      <c r="E2" s="8">
        <v>0.98040000000000005</v>
      </c>
      <c r="F2" s="8">
        <v>0.97459999999999991</v>
      </c>
      <c r="G2" s="3">
        <f>Table13567356[[#This Row],[Clang15_Scalar]]/Table13567356[[#This Row],[Clang15_Autovec]]</f>
        <v>1.0429868819374373</v>
      </c>
      <c r="H2" s="3">
        <f>Table13567356[[#This Row],[Clang15_Scalar]]/Table13567356[[#This Row],[Parsimony]]</f>
        <v>1.0605376564744515</v>
      </c>
      <c r="I2" s="3">
        <f>Table13567356[[#This Row],[Clang15_Scalar]]/Table13567356[[#This Row],[Clang15_AVX512]]</f>
        <v>1.0542635658914732</v>
      </c>
      <c r="J2" s="3">
        <f>Table13567356[[#This Row],[Parsimony wrt Clang15_Scalar]]/Table13567356[[#This Row],[AVX-512 wrt Clang15_Scalar]]</f>
        <v>1.005951159450031</v>
      </c>
      <c r="K2" s="3">
        <f>Table13567356[[#This Row],[Clang15_Autovec]]/Table13567356[[#This Row],[Parsimony]]</f>
        <v>1.0168274163759492</v>
      </c>
    </row>
    <row r="3" spans="1:11" x14ac:dyDescent="0.25">
      <c r="A3" s="2">
        <v>2</v>
      </c>
      <c r="B3" s="7" t="s">
        <v>59</v>
      </c>
      <c r="C3" s="7">
        <v>1.3178000000000001</v>
      </c>
      <c r="D3" s="8">
        <v>0.98780000000000001</v>
      </c>
      <c r="E3" s="8">
        <v>0.97339999999999982</v>
      </c>
      <c r="F3" s="8">
        <v>0.97219999999999995</v>
      </c>
      <c r="G3" s="3">
        <f>Table13567356[[#This Row],[Clang15_Scalar]]/Table13567356[[#This Row],[Clang15_Autovec]]</f>
        <v>1.334075723830735</v>
      </c>
      <c r="H3" s="3">
        <f>Table13567356[[#This Row],[Clang15_Scalar]]/Table13567356[[#This Row],[Parsimony]]</f>
        <v>1.355482411026538</v>
      </c>
      <c r="I3" s="3">
        <f>Table13567356[[#This Row],[Clang15_Scalar]]/Table13567356[[#This Row],[Clang15_AVX512]]</f>
        <v>1.3538113827820015</v>
      </c>
      <c r="J3" s="3">
        <f>Table13567356[[#This Row],[Parsimony wrt Clang15_Scalar]]/Table13567356[[#This Row],[AVX-512 wrt Clang15_Scalar]]</f>
        <v>1.0012343139271755</v>
      </c>
      <c r="K3" s="3">
        <f>Table13567356[[#This Row],[Clang15_Autovec]]/Table13567356[[#This Row],[Parsimony]]</f>
        <v>1.0160460810532812</v>
      </c>
    </row>
    <row r="4" spans="1:11" x14ac:dyDescent="0.25">
      <c r="A4" s="2">
        <v>3</v>
      </c>
      <c r="B4" s="7" t="s">
        <v>37</v>
      </c>
      <c r="C4" s="7">
        <v>1.046</v>
      </c>
      <c r="D4" s="8">
        <v>1.0082</v>
      </c>
      <c r="E4" s="8">
        <v>0.59079999999999999</v>
      </c>
      <c r="F4" s="8">
        <v>0.62780000000000002</v>
      </c>
      <c r="G4" s="3">
        <f>Table13567356[[#This Row],[Clang15_Scalar]]/Table13567356[[#This Row],[Clang15_Autovec]]</f>
        <v>1.0374925609998016</v>
      </c>
      <c r="H4" s="3">
        <f>Table13567356[[#This Row],[Clang15_Scalar]]/Table13567356[[#This Row],[Parsimony]]</f>
        <v>1.6661357120101943</v>
      </c>
      <c r="I4" s="3">
        <f>Table13567356[[#This Row],[Clang15_Scalar]]/Table13567356[[#This Row],[Clang15_AVX512]]</f>
        <v>1.7704807041299933</v>
      </c>
      <c r="J4" s="3">
        <f>Table13567356[[#This Row],[Parsimony wrt Clang15_Scalar]]/Table13567356[[#This Row],[AVX-512 wrt Clang15_Scalar]]</f>
        <v>0.9410640331315705</v>
      </c>
      <c r="K4" s="3">
        <f>Table13567356[[#This Row],[Clang15_Autovec]]/Table13567356[[#This Row],[Parsimony]]</f>
        <v>1.6059254539662311</v>
      </c>
    </row>
    <row r="5" spans="1:11" x14ac:dyDescent="0.25">
      <c r="A5" s="2">
        <v>4</v>
      </c>
      <c r="B5" s="7" t="s">
        <v>44</v>
      </c>
      <c r="C5" s="7">
        <v>0.56820000000000004</v>
      </c>
      <c r="D5" s="8">
        <v>0.57119999999999993</v>
      </c>
      <c r="E5" s="8">
        <v>0.2954</v>
      </c>
      <c r="F5" s="8">
        <v>0.30060000000000003</v>
      </c>
      <c r="G5" s="3">
        <f>Table13567356[[#This Row],[Clang15_Scalar]]/Table13567356[[#This Row],[Clang15_Autovec]]</f>
        <v>0.99474789915966411</v>
      </c>
      <c r="H5" s="3">
        <f>Table13567356[[#This Row],[Clang15_Scalar]]/Table13567356[[#This Row],[Parsimony]]</f>
        <v>1.8902195608782435</v>
      </c>
      <c r="I5" s="3">
        <f>Table13567356[[#This Row],[Clang15_Scalar]]/Table13567356[[#This Row],[Clang15_AVX512]]</f>
        <v>1.9234935680433312</v>
      </c>
      <c r="J5" s="3">
        <f>Table13567356[[#This Row],[Parsimony wrt Clang15_Scalar]]/Table13567356[[#This Row],[AVX-512 wrt Clang15_Scalar]]</f>
        <v>0.98270126413838987</v>
      </c>
      <c r="K5" s="3">
        <f>Table13567356[[#This Row],[Clang15_Autovec]]/Table13567356[[#This Row],[Parsimony]]</f>
        <v>1.9001996007984028</v>
      </c>
    </row>
    <row r="6" spans="1:11" x14ac:dyDescent="0.25">
      <c r="A6" s="2">
        <v>5</v>
      </c>
      <c r="B6" s="7" t="s">
        <v>21</v>
      </c>
      <c r="C6" s="7">
        <v>3.4470000000000001</v>
      </c>
      <c r="D6" s="8">
        <v>1.7136</v>
      </c>
      <c r="E6" s="8">
        <v>1.3499999999999999</v>
      </c>
      <c r="F6" s="8">
        <v>1.4000000000000001</v>
      </c>
      <c r="G6" s="3">
        <f>Table13567356[[#This Row],[Clang15_Scalar]]/Table13567356[[#This Row],[Clang15_Autovec]]</f>
        <v>2.0115546218487395</v>
      </c>
      <c r="H6" s="3">
        <f>Table13567356[[#This Row],[Clang15_Scalar]]/Table13567356[[#This Row],[Parsimony]]</f>
        <v>2.4621428571428567</v>
      </c>
      <c r="I6" s="3">
        <f>Table13567356[[#This Row],[Clang15_Scalar]]/Table13567356[[#This Row],[Clang15_AVX512]]</f>
        <v>2.5533333333333337</v>
      </c>
      <c r="J6" s="3">
        <f>Table13567356[[#This Row],[Parsimony wrt Clang15_Scalar]]/Table13567356[[#This Row],[AVX-512 wrt Clang15_Scalar]]</f>
        <v>0.96428571428571397</v>
      </c>
      <c r="K6" s="3">
        <f>Table13567356[[#This Row],[Clang15_Autovec]]/Table13567356[[#This Row],[Parsimony]]</f>
        <v>1.224</v>
      </c>
    </row>
    <row r="7" spans="1:11" x14ac:dyDescent="0.25">
      <c r="A7" s="2">
        <v>6</v>
      </c>
      <c r="B7" s="7" t="s">
        <v>52</v>
      </c>
      <c r="C7" s="7">
        <v>0.54079999999999995</v>
      </c>
      <c r="D7" s="8">
        <v>0.19600000000000001</v>
      </c>
      <c r="E7" s="8">
        <v>0.19500000000000001</v>
      </c>
      <c r="F7" s="8">
        <v>0.21939999999999998</v>
      </c>
      <c r="G7" s="3">
        <f>Table13567356[[#This Row],[Clang15_Scalar]]/Table13567356[[#This Row],[Clang15_Autovec]]</f>
        <v>2.7591836734693875</v>
      </c>
      <c r="H7" s="3">
        <f>Table13567356[[#This Row],[Clang15_Scalar]]/Table13567356[[#This Row],[Parsimony]]</f>
        <v>2.4649042844120328</v>
      </c>
      <c r="I7" s="3">
        <f>Table13567356[[#This Row],[Clang15_Scalar]]/Table13567356[[#This Row],[Clang15_AVX512]]</f>
        <v>2.773333333333333</v>
      </c>
      <c r="J7" s="3">
        <f>Table13567356[[#This Row],[Parsimony wrt Clang15_Scalar]]/Table13567356[[#This Row],[AVX-512 wrt Clang15_Scalar]]</f>
        <v>0.88878760255241573</v>
      </c>
      <c r="K7" s="3">
        <f>Table13567356[[#This Row],[Clang15_Autovec]]/Table13567356[[#This Row],[Parsimony]]</f>
        <v>0.89334548769371025</v>
      </c>
    </row>
    <row r="8" spans="1:11" x14ac:dyDescent="0.25">
      <c r="A8" s="2">
        <v>7</v>
      </c>
      <c r="B8" s="7" t="s">
        <v>41</v>
      </c>
      <c r="C8" s="7">
        <v>0.82219999999999993</v>
      </c>
      <c r="D8" s="8">
        <v>0.33300000000000002</v>
      </c>
      <c r="E8" s="8">
        <v>0.3256</v>
      </c>
      <c r="F8" s="8">
        <v>0.3256</v>
      </c>
      <c r="G8" s="3">
        <f>Table13567356[[#This Row],[Clang15_Scalar]]/Table13567356[[#This Row],[Clang15_Autovec]]</f>
        <v>2.4690690690690689</v>
      </c>
      <c r="H8" s="3">
        <f>Table13567356[[#This Row],[Clang15_Scalar]]/Table13567356[[#This Row],[Parsimony]]</f>
        <v>2.5251842751842748</v>
      </c>
      <c r="I8" s="3">
        <f>Table13567356[[#This Row],[Clang15_Scalar]]/Table13567356[[#This Row],[Clang15_AVX512]]</f>
        <v>2.5251842751842748</v>
      </c>
      <c r="J8" s="3">
        <f>Table13567356[[#This Row],[Parsimony wrt Clang15_Scalar]]/Table13567356[[#This Row],[AVX-512 wrt Clang15_Scalar]]</f>
        <v>1</v>
      </c>
      <c r="K8" s="3">
        <f>Table13567356[[#This Row],[Clang15_Autovec]]/Table13567356[[#This Row],[Parsimony]]</f>
        <v>1.0227272727272727</v>
      </c>
    </row>
    <row r="9" spans="1:11" x14ac:dyDescent="0.25">
      <c r="A9" s="2">
        <v>8</v>
      </c>
      <c r="B9" s="7" t="s">
        <v>40</v>
      </c>
      <c r="C9" s="7">
        <v>0.82539999999999991</v>
      </c>
      <c r="D9" s="8">
        <v>0.33480000000000004</v>
      </c>
      <c r="E9" s="8">
        <v>0.3256</v>
      </c>
      <c r="F9" s="8">
        <v>0.32639999999999997</v>
      </c>
      <c r="G9" s="3">
        <f>Table13567356[[#This Row],[Clang15_Scalar]]/Table13567356[[#This Row],[Clang15_Autovec]]</f>
        <v>2.4653524492234165</v>
      </c>
      <c r="H9" s="3">
        <f>Table13567356[[#This Row],[Clang15_Scalar]]/Table13567356[[#This Row],[Parsimony]]</f>
        <v>2.5287990196078431</v>
      </c>
      <c r="I9" s="3">
        <f>Table13567356[[#This Row],[Clang15_Scalar]]/Table13567356[[#This Row],[Clang15_AVX512]]</f>
        <v>2.5350122850122849</v>
      </c>
      <c r="J9" s="3">
        <f>Table13567356[[#This Row],[Parsimony wrt Clang15_Scalar]]/Table13567356[[#This Row],[AVX-512 wrt Clang15_Scalar]]</f>
        <v>0.99754901960784315</v>
      </c>
      <c r="K9" s="3">
        <f>Table13567356[[#This Row],[Clang15_Autovec]]/Table13567356[[#This Row],[Parsimony]]</f>
        <v>1.0257352941176472</v>
      </c>
    </row>
    <row r="10" spans="1:11" x14ac:dyDescent="0.25">
      <c r="A10" s="2">
        <v>9</v>
      </c>
      <c r="B10" s="7" t="s">
        <v>38</v>
      </c>
      <c r="C10" s="7">
        <v>0.82479999999999998</v>
      </c>
      <c r="D10" s="8">
        <v>0.33300000000000007</v>
      </c>
      <c r="E10" s="8">
        <v>0.32520000000000004</v>
      </c>
      <c r="F10" s="8">
        <v>0.32519999999999999</v>
      </c>
      <c r="G10" s="3">
        <f>Table13567356[[#This Row],[Clang15_Scalar]]/Table13567356[[#This Row],[Clang15_Autovec]]</f>
        <v>2.4768768768768763</v>
      </c>
      <c r="H10" s="3">
        <f>Table13567356[[#This Row],[Clang15_Scalar]]/Table13567356[[#This Row],[Parsimony]]</f>
        <v>2.5362853628536284</v>
      </c>
      <c r="I10" s="3">
        <f>Table13567356[[#This Row],[Clang15_Scalar]]/Table13567356[[#This Row],[Clang15_AVX512]]</f>
        <v>2.5362853628536279</v>
      </c>
      <c r="J10" s="3">
        <f>Table13567356[[#This Row],[Parsimony wrt Clang15_Scalar]]/Table13567356[[#This Row],[AVX-512 wrt Clang15_Scalar]]</f>
        <v>1.0000000000000002</v>
      </c>
      <c r="K10" s="3">
        <f>Table13567356[[#This Row],[Clang15_Autovec]]/Table13567356[[#This Row],[Parsimony]]</f>
        <v>1.0239852398523988</v>
      </c>
    </row>
    <row r="11" spans="1:11" x14ac:dyDescent="0.25">
      <c r="A11" s="2">
        <v>10</v>
      </c>
      <c r="B11" s="7" t="s">
        <v>79</v>
      </c>
      <c r="C11" s="7">
        <v>0.82539999999999991</v>
      </c>
      <c r="D11" s="8">
        <v>0.33320000000000005</v>
      </c>
      <c r="E11" s="8">
        <v>0.32600000000000001</v>
      </c>
      <c r="F11" s="8">
        <v>0.32519999999999999</v>
      </c>
      <c r="G11" s="3">
        <f>Table13567356[[#This Row],[Clang15_Scalar]]/Table13567356[[#This Row],[Clang15_Autovec]]</f>
        <v>2.4771908763505395</v>
      </c>
      <c r="H11" s="3">
        <f>Table13567356[[#This Row],[Clang15_Scalar]]/Table13567356[[#This Row],[Parsimony]]</f>
        <v>2.5381303813038127</v>
      </c>
      <c r="I11" s="3">
        <f>Table13567356[[#This Row],[Clang15_Scalar]]/Table13567356[[#This Row],[Clang15_AVX512]]</f>
        <v>2.5319018404907974</v>
      </c>
      <c r="J11" s="3">
        <f>Table13567356[[#This Row],[Parsimony wrt Clang15_Scalar]]/Table13567356[[#This Row],[AVX-512 wrt Clang15_Scalar]]</f>
        <v>1.002460024600246</v>
      </c>
      <c r="K11" s="3">
        <f>Table13567356[[#This Row],[Clang15_Autovec]]/Table13567356[[#This Row],[Parsimony]]</f>
        <v>1.0246002460024601</v>
      </c>
    </row>
    <row r="12" spans="1:11" x14ac:dyDescent="0.25">
      <c r="A12" s="2">
        <v>11</v>
      </c>
      <c r="B12" s="7" t="s">
        <v>50</v>
      </c>
      <c r="C12" s="7">
        <v>0.70299999999999996</v>
      </c>
      <c r="D12" s="8">
        <v>0.26640000000000003</v>
      </c>
      <c r="E12" s="8">
        <v>0.26420000000000005</v>
      </c>
      <c r="F12" s="8">
        <v>0.2712</v>
      </c>
      <c r="G12" s="3">
        <f>Table13567356[[#This Row],[Clang15_Scalar]]/Table13567356[[#This Row],[Clang15_Autovec]]</f>
        <v>2.6388888888888884</v>
      </c>
      <c r="H12" s="3">
        <f>Table13567356[[#This Row],[Clang15_Scalar]]/Table13567356[[#This Row],[Parsimony]]</f>
        <v>2.5921828908554572</v>
      </c>
      <c r="I12" s="3">
        <f>Table13567356[[#This Row],[Clang15_Scalar]]/Table13567356[[#This Row],[Clang15_AVX512]]</f>
        <v>2.6608629825889469</v>
      </c>
      <c r="J12" s="3">
        <f>Table13567356[[#This Row],[Parsimony wrt Clang15_Scalar]]/Table13567356[[#This Row],[AVX-512 wrt Clang15_Scalar]]</f>
        <v>0.97418879056047225</v>
      </c>
      <c r="K12" s="3">
        <f>Table13567356[[#This Row],[Clang15_Autovec]]/Table13567356[[#This Row],[Parsimony]]</f>
        <v>0.9823008849557523</v>
      </c>
    </row>
    <row r="13" spans="1:11" x14ac:dyDescent="0.25">
      <c r="A13" s="2">
        <v>12</v>
      </c>
      <c r="B13" s="7" t="s">
        <v>42</v>
      </c>
      <c r="C13" s="7">
        <v>0.79339999999999999</v>
      </c>
      <c r="D13" s="8">
        <v>0.79339999999999999</v>
      </c>
      <c r="E13" s="8">
        <v>0.29520000000000002</v>
      </c>
      <c r="F13" s="8">
        <v>0.3054</v>
      </c>
      <c r="G13" s="3">
        <f>Table13567356[[#This Row],[Clang15_Scalar]]/Table13567356[[#This Row],[Clang15_Autovec]]</f>
        <v>1</v>
      </c>
      <c r="H13" s="3">
        <f>Table13567356[[#This Row],[Clang15_Scalar]]/Table13567356[[#This Row],[Parsimony]]</f>
        <v>2.5979043876882777</v>
      </c>
      <c r="I13" s="3">
        <f>Table13567356[[#This Row],[Clang15_Scalar]]/Table13567356[[#This Row],[Clang15_AVX512]]</f>
        <v>2.6876693766937669</v>
      </c>
      <c r="J13" s="3">
        <f>Table13567356[[#This Row],[Parsimony wrt Clang15_Scalar]]/Table13567356[[#This Row],[AVX-512 wrt Clang15_Scalar]]</f>
        <v>0.96660117878192531</v>
      </c>
      <c r="K13" s="3">
        <f>Table13567356[[#This Row],[Clang15_Autovec]]/Table13567356[[#This Row],[Parsimony]]</f>
        <v>2.5979043876882777</v>
      </c>
    </row>
    <row r="14" spans="1:11" x14ac:dyDescent="0.25">
      <c r="A14" s="2">
        <v>13</v>
      </c>
      <c r="B14" s="7" t="s">
        <v>54</v>
      </c>
      <c r="C14" s="7">
        <v>0.79900000000000004</v>
      </c>
      <c r="D14" s="8">
        <v>0.32919999999999999</v>
      </c>
      <c r="E14" s="8">
        <v>0.29399999999999998</v>
      </c>
      <c r="F14" s="8">
        <v>0.29500000000000004</v>
      </c>
      <c r="G14" s="3">
        <f>Table13567356[[#This Row],[Clang15_Scalar]]/Table13567356[[#This Row],[Clang15_Autovec]]</f>
        <v>2.4270959902794655</v>
      </c>
      <c r="H14" s="3">
        <f>Table13567356[[#This Row],[Clang15_Scalar]]/Table13567356[[#This Row],[Parsimony]]</f>
        <v>2.7084745762711862</v>
      </c>
      <c r="I14" s="3">
        <f>Table13567356[[#This Row],[Clang15_Scalar]]/Table13567356[[#This Row],[Clang15_AVX512]]</f>
        <v>2.7176870748299322</v>
      </c>
      <c r="J14" s="3">
        <f>Table13567356[[#This Row],[Parsimony wrt Clang15_Scalar]]/Table13567356[[#This Row],[AVX-512 wrt Clang15_Scalar]]</f>
        <v>0.99661016949152526</v>
      </c>
      <c r="K14" s="3">
        <f>Table13567356[[#This Row],[Clang15_Autovec]]/Table13567356[[#This Row],[Parsimony]]</f>
        <v>1.1159322033898302</v>
      </c>
    </row>
    <row r="15" spans="1:11" x14ac:dyDescent="0.25">
      <c r="A15" s="2">
        <v>14</v>
      </c>
      <c r="B15" s="7" t="s">
        <v>39</v>
      </c>
      <c r="C15" s="7">
        <v>0.89380000000000004</v>
      </c>
      <c r="D15" s="8">
        <v>0.3332</v>
      </c>
      <c r="E15" s="8">
        <v>0.32840000000000003</v>
      </c>
      <c r="F15" s="8">
        <v>0.32619999999999993</v>
      </c>
      <c r="G15" s="3">
        <f>Table13567356[[#This Row],[Clang15_Scalar]]/Table13567356[[#This Row],[Clang15_Autovec]]</f>
        <v>2.6824729891956784</v>
      </c>
      <c r="H15" s="3">
        <f>Table13567356[[#This Row],[Clang15_Scalar]]/Table13567356[[#This Row],[Parsimony]]</f>
        <v>2.7400367872470883</v>
      </c>
      <c r="I15" s="3">
        <f>Table13567356[[#This Row],[Clang15_Scalar]]/Table13567356[[#This Row],[Clang15_AVX512]]</f>
        <v>2.7216808769792933</v>
      </c>
      <c r="J15" s="3">
        <f>Table13567356[[#This Row],[Parsimony wrt Clang15_Scalar]]/Table13567356[[#This Row],[AVX-512 wrt Clang15_Scalar]]</f>
        <v>1.0067443286327409</v>
      </c>
      <c r="K15" s="3">
        <f>Table13567356[[#This Row],[Clang15_Autovec]]/Table13567356[[#This Row],[Parsimony]]</f>
        <v>1.0214592274678114</v>
      </c>
    </row>
    <row r="16" spans="1:11" x14ac:dyDescent="0.25">
      <c r="A16" s="2">
        <v>15</v>
      </c>
      <c r="B16" s="7" t="s">
        <v>48</v>
      </c>
      <c r="C16" s="7">
        <v>0.54379999999999995</v>
      </c>
      <c r="D16" s="8">
        <v>0.54860000000000009</v>
      </c>
      <c r="E16" s="8">
        <v>0.15560000000000002</v>
      </c>
      <c r="F16" s="8">
        <v>0.19260000000000002</v>
      </c>
      <c r="G16" s="3">
        <f>Table13567356[[#This Row],[Clang15_Scalar]]/Table13567356[[#This Row],[Clang15_Autovec]]</f>
        <v>0.9912504557054318</v>
      </c>
      <c r="H16" s="3">
        <f>Table13567356[[#This Row],[Clang15_Scalar]]/Table13567356[[#This Row],[Parsimony]]</f>
        <v>2.8234683281412249</v>
      </c>
      <c r="I16" s="3">
        <f>Table13567356[[#This Row],[Clang15_Scalar]]/Table13567356[[#This Row],[Clang15_AVX512]]</f>
        <v>3.4948586118251921</v>
      </c>
      <c r="J16" s="3">
        <f>Table13567356[[#This Row],[Parsimony wrt Clang15_Scalar]]/Table13567356[[#This Row],[AVX-512 wrt Clang15_Scalar]]</f>
        <v>0.80789200415368645</v>
      </c>
      <c r="K16" s="3">
        <f>Table13567356[[#This Row],[Clang15_Autovec]]/Table13567356[[#This Row],[Parsimony]]</f>
        <v>2.8483904465212877</v>
      </c>
    </row>
    <row r="17" spans="1:11" x14ac:dyDescent="0.25">
      <c r="A17" s="2">
        <v>16</v>
      </c>
      <c r="B17" s="7" t="s">
        <v>80</v>
      </c>
      <c r="C17" s="7">
        <v>0.92340000000000022</v>
      </c>
      <c r="D17" s="8">
        <v>0.33279999999999998</v>
      </c>
      <c r="E17" s="8">
        <v>0.3266</v>
      </c>
      <c r="F17" s="8">
        <v>0.32480000000000003</v>
      </c>
      <c r="G17" s="3">
        <f>Table13567356[[#This Row],[Clang15_Scalar]]/Table13567356[[#This Row],[Clang15_Autovec]]</f>
        <v>2.7746394230769238</v>
      </c>
      <c r="H17" s="3">
        <f>Table13567356[[#This Row],[Clang15_Scalar]]/Table13567356[[#This Row],[Parsimony]]</f>
        <v>2.8429802955665027</v>
      </c>
      <c r="I17" s="3">
        <f>Table13567356[[#This Row],[Clang15_Scalar]]/Table13567356[[#This Row],[Clang15_AVX512]]</f>
        <v>2.8273116962645446</v>
      </c>
      <c r="J17" s="3">
        <f>Table13567356[[#This Row],[Parsimony wrt Clang15_Scalar]]/Table13567356[[#This Row],[AVX-512 wrt Clang15_Scalar]]</f>
        <v>1.0055418719211819</v>
      </c>
      <c r="K17" s="3">
        <f>Table13567356[[#This Row],[Clang15_Autovec]]/Table13567356[[#This Row],[Parsimony]]</f>
        <v>1.024630541871921</v>
      </c>
    </row>
    <row r="18" spans="1:11" x14ac:dyDescent="0.25">
      <c r="A18" s="2">
        <v>17</v>
      </c>
      <c r="B18" s="7" t="s">
        <v>78</v>
      </c>
      <c r="C18" s="7">
        <v>4.8625999999999996</v>
      </c>
      <c r="D18" s="8">
        <v>3.2135999999999996</v>
      </c>
      <c r="E18" s="8">
        <v>1.5986</v>
      </c>
      <c r="F18" s="8">
        <v>1.6961999999999999</v>
      </c>
      <c r="G18" s="3">
        <f>Table13567356[[#This Row],[Clang15_Scalar]]/Table13567356[[#This Row],[Clang15_Autovec]]</f>
        <v>1.5131316903161565</v>
      </c>
      <c r="H18" s="3">
        <f>Table13567356[[#This Row],[Clang15_Scalar]]/Table13567356[[#This Row],[Parsimony]]</f>
        <v>2.8667609951656643</v>
      </c>
      <c r="I18" s="3">
        <f>Table13567356[[#This Row],[Clang15_Scalar]]/Table13567356[[#This Row],[Clang15_AVX512]]</f>
        <v>3.0417865632428374</v>
      </c>
      <c r="J18" s="3">
        <f>Table13567356[[#This Row],[Parsimony wrt Clang15_Scalar]]/Table13567356[[#This Row],[AVX-512 wrt Clang15_Scalar]]</f>
        <v>0.9424596156113666</v>
      </c>
      <c r="K18" s="3">
        <f>Table13567356[[#This Row],[Clang15_Autovec]]/Table13567356[[#This Row],[Parsimony]]</f>
        <v>1.8945879023700034</v>
      </c>
    </row>
    <row r="19" spans="1:11" x14ac:dyDescent="0.25">
      <c r="A19" s="2">
        <v>18</v>
      </c>
      <c r="B19" s="7" t="s">
        <v>24</v>
      </c>
      <c r="C19" s="7">
        <v>4.8681999999999999</v>
      </c>
      <c r="D19" s="8">
        <v>3.3007999999999997</v>
      </c>
      <c r="E19" s="8">
        <v>1.6132000000000002</v>
      </c>
      <c r="F19" s="8">
        <v>1.6974</v>
      </c>
      <c r="G19" s="3">
        <f>Table13567356[[#This Row],[Clang15_Scalar]]/Table13567356[[#This Row],[Clang15_Autovec]]</f>
        <v>1.4748545807077074</v>
      </c>
      <c r="H19" s="3">
        <f>Table13567356[[#This Row],[Clang15_Scalar]]/Table13567356[[#This Row],[Parsimony]]</f>
        <v>2.8680334629433251</v>
      </c>
      <c r="I19" s="3">
        <f>Table13567356[[#This Row],[Clang15_Scalar]]/Table13567356[[#This Row],[Clang15_AVX512]]</f>
        <v>3.0177287379122237</v>
      </c>
      <c r="J19" s="3">
        <f>Table13567356[[#This Row],[Parsimony wrt Clang15_Scalar]]/Table13567356[[#This Row],[AVX-512 wrt Clang15_Scalar]]</f>
        <v>0.95039472133851788</v>
      </c>
      <c r="K19" s="3">
        <f>Table13567356[[#This Row],[Clang15_Autovec]]/Table13567356[[#This Row],[Parsimony]]</f>
        <v>1.9446211853422881</v>
      </c>
    </row>
    <row r="20" spans="1:11" x14ac:dyDescent="0.25">
      <c r="A20" s="2">
        <v>19</v>
      </c>
      <c r="B20" s="7" t="s">
        <v>26</v>
      </c>
      <c r="C20" s="7">
        <v>4.8692000000000002</v>
      </c>
      <c r="D20" s="8">
        <v>3.2582</v>
      </c>
      <c r="E20" s="8">
        <v>1.5999999999999999</v>
      </c>
      <c r="F20" s="8">
        <v>1.6976</v>
      </c>
      <c r="G20" s="3">
        <f>Table13567356[[#This Row],[Clang15_Scalar]]/Table13567356[[#This Row],[Clang15_Autovec]]</f>
        <v>1.494444785464367</v>
      </c>
      <c r="H20" s="3">
        <f>Table13567356[[#This Row],[Clang15_Scalar]]/Table13567356[[#This Row],[Parsimony]]</f>
        <v>2.8682846371347788</v>
      </c>
      <c r="I20" s="3">
        <f>Table13567356[[#This Row],[Clang15_Scalar]]/Table13567356[[#This Row],[Clang15_AVX512]]</f>
        <v>3.0432500000000005</v>
      </c>
      <c r="J20" s="3">
        <f>Table13567356[[#This Row],[Parsimony wrt Clang15_Scalar]]/Table13567356[[#This Row],[AVX-512 wrt Clang15_Scalar]]</f>
        <v>0.94250706880301593</v>
      </c>
      <c r="K20" s="3">
        <f>Table13567356[[#This Row],[Clang15_Autovec]]/Table13567356[[#This Row],[Parsimony]]</f>
        <v>1.9192978322337417</v>
      </c>
    </row>
    <row r="21" spans="1:11" x14ac:dyDescent="0.25">
      <c r="A21" s="2">
        <v>20</v>
      </c>
      <c r="B21" s="7" t="s">
        <v>77</v>
      </c>
      <c r="C21" s="7">
        <v>4.8618000000000006</v>
      </c>
      <c r="D21" s="8">
        <v>3.2172000000000005</v>
      </c>
      <c r="E21" s="8">
        <v>1.6059999999999999</v>
      </c>
      <c r="F21" s="8">
        <v>1.6949999999999998</v>
      </c>
      <c r="G21" s="3">
        <f>Table13567356[[#This Row],[Clang15_Scalar]]/Table13567356[[#This Row],[Clang15_Autovec]]</f>
        <v>1.5111898545318909</v>
      </c>
      <c r="H21" s="3">
        <f>Table13567356[[#This Row],[Clang15_Scalar]]/Table13567356[[#This Row],[Parsimony]]</f>
        <v>2.868318584070797</v>
      </c>
      <c r="I21" s="3">
        <f>Table13567356[[#This Row],[Clang15_Scalar]]/Table13567356[[#This Row],[Clang15_AVX512]]</f>
        <v>3.0272727272727278</v>
      </c>
      <c r="J21" s="3">
        <f>Table13567356[[#This Row],[Parsimony wrt Clang15_Scalar]]/Table13567356[[#This Row],[AVX-512 wrt Clang15_Scalar]]</f>
        <v>0.94749262536873158</v>
      </c>
      <c r="K21" s="3">
        <f>Table13567356[[#This Row],[Clang15_Autovec]]/Table13567356[[#This Row],[Parsimony]]</f>
        <v>1.8980530973451333</v>
      </c>
    </row>
    <row r="22" spans="1:11" x14ac:dyDescent="0.25">
      <c r="A22" s="2">
        <v>21</v>
      </c>
      <c r="B22" s="7" t="s">
        <v>62</v>
      </c>
      <c r="C22" s="7">
        <v>1.008</v>
      </c>
      <c r="D22" s="8">
        <v>1.0082</v>
      </c>
      <c r="E22" s="8">
        <v>0.33960000000000001</v>
      </c>
      <c r="F22" s="8">
        <v>0.34599999999999997</v>
      </c>
      <c r="G22" s="3">
        <f>Table13567356[[#This Row],[Clang15_Scalar]]/Table13567356[[#This Row],[Clang15_Autovec]]</f>
        <v>0.99980162666137673</v>
      </c>
      <c r="H22" s="3">
        <f>Table13567356[[#This Row],[Clang15_Scalar]]/Table13567356[[#This Row],[Parsimony]]</f>
        <v>2.9132947976878616</v>
      </c>
      <c r="I22" s="3">
        <f>Table13567356[[#This Row],[Clang15_Scalar]]/Table13567356[[#This Row],[Clang15_AVX512]]</f>
        <v>2.968197879858657</v>
      </c>
      <c r="J22" s="3">
        <f>Table13567356[[#This Row],[Parsimony wrt Clang15_Scalar]]/Table13567356[[#This Row],[AVX-512 wrt Clang15_Scalar]]</f>
        <v>0.98150289017341064</v>
      </c>
      <c r="K22" s="3">
        <f>Table13567356[[#This Row],[Clang15_Autovec]]/Table13567356[[#This Row],[Parsimony]]</f>
        <v>2.9138728323699423</v>
      </c>
    </row>
    <row r="23" spans="1:11" x14ac:dyDescent="0.25">
      <c r="A23" s="2">
        <v>22</v>
      </c>
      <c r="B23" s="7" t="s">
        <v>23</v>
      </c>
      <c r="C23" s="7">
        <v>5.3120000000000003</v>
      </c>
      <c r="D23" s="8">
        <v>3.2930000000000001</v>
      </c>
      <c r="E23" s="8">
        <v>1.6029999999999998</v>
      </c>
      <c r="F23" s="8">
        <v>1.6922000000000001</v>
      </c>
      <c r="G23" s="3">
        <f>Table13567356[[#This Row],[Clang15_Scalar]]/Table13567356[[#This Row],[Clang15_Autovec]]</f>
        <v>1.6131187367142423</v>
      </c>
      <c r="H23" s="3">
        <f>Table13567356[[#This Row],[Clang15_Scalar]]/Table13567356[[#This Row],[Parsimony]]</f>
        <v>3.1391088523815149</v>
      </c>
      <c r="I23" s="3">
        <f>Table13567356[[#This Row],[Clang15_Scalar]]/Table13567356[[#This Row],[Clang15_AVX512]]</f>
        <v>3.3137866500311923</v>
      </c>
      <c r="J23" s="3">
        <f>Table13567356[[#This Row],[Parsimony wrt Clang15_Scalar]]/Table13567356[[#This Row],[AVX-512 wrt Clang15_Scalar]]</f>
        <v>0.94728755466256909</v>
      </c>
      <c r="K23" s="3">
        <f>Table13567356[[#This Row],[Clang15_Autovec]]/Table13567356[[#This Row],[Parsimony]]</f>
        <v>1.9459874719300319</v>
      </c>
    </row>
    <row r="24" spans="1:11" x14ac:dyDescent="0.25">
      <c r="A24" s="2">
        <v>23</v>
      </c>
      <c r="B24" s="7" t="s">
        <v>25</v>
      </c>
      <c r="C24" s="7">
        <v>5.3437999999999999</v>
      </c>
      <c r="D24" s="8">
        <v>3.3098000000000001</v>
      </c>
      <c r="E24" s="8">
        <v>1.5935999999999999</v>
      </c>
      <c r="F24" s="8">
        <v>1.6960000000000002</v>
      </c>
      <c r="G24" s="3">
        <f>Table13567356[[#This Row],[Clang15_Scalar]]/Table13567356[[#This Row],[Clang15_Autovec]]</f>
        <v>1.6145386428182971</v>
      </c>
      <c r="H24" s="3">
        <f>Table13567356[[#This Row],[Clang15_Scalar]]/Table13567356[[#This Row],[Parsimony]]</f>
        <v>3.1508254716981128</v>
      </c>
      <c r="I24" s="3">
        <f>Table13567356[[#This Row],[Clang15_Scalar]]/Table13567356[[#This Row],[Clang15_AVX512]]</f>
        <v>3.3532881526104421</v>
      </c>
      <c r="J24" s="3">
        <f>Table13567356[[#This Row],[Parsimony wrt Clang15_Scalar]]/Table13567356[[#This Row],[AVX-512 wrt Clang15_Scalar]]</f>
        <v>0.93962264150943375</v>
      </c>
      <c r="K24" s="3">
        <f>Table13567356[[#This Row],[Clang15_Autovec]]/Table13567356[[#This Row],[Parsimony]]</f>
        <v>1.9515330188679243</v>
      </c>
    </row>
    <row r="25" spans="1:11" x14ac:dyDescent="0.25">
      <c r="A25" s="2">
        <v>24</v>
      </c>
      <c r="B25" s="7" t="s">
        <v>2</v>
      </c>
      <c r="C25" s="7">
        <v>1.4694</v>
      </c>
      <c r="D25" s="8">
        <v>0.45519999999999994</v>
      </c>
      <c r="E25" s="8">
        <v>0.43859999999999999</v>
      </c>
      <c r="F25" s="8">
        <v>0.4476</v>
      </c>
      <c r="G25" s="3">
        <f>Table13567356[[#This Row],[Clang15_Scalar]]/Table13567356[[#This Row],[Clang15_Autovec]]</f>
        <v>3.2280316344463977</v>
      </c>
      <c r="H25" s="3">
        <f>Table13567356[[#This Row],[Clang15_Scalar]]/Table13567356[[#This Row],[Parsimony]]</f>
        <v>3.2828418230563003</v>
      </c>
      <c r="I25" s="3">
        <f>Table13567356[[#This Row],[Clang15_Scalar]]/Table13567356[[#This Row],[Clang15_AVX512]]</f>
        <v>3.3502051983584131</v>
      </c>
      <c r="J25" s="3">
        <f>Table13567356[[#This Row],[Parsimony wrt Clang15_Scalar]]/Table13567356[[#This Row],[AVX-512 wrt Clang15_Scalar]]</f>
        <v>0.97989276139410186</v>
      </c>
      <c r="K25" s="3">
        <f>Table13567356[[#This Row],[Clang15_Autovec]]/Table13567356[[#This Row],[Parsimony]]</f>
        <v>1.0169794459338695</v>
      </c>
    </row>
    <row r="26" spans="1:11" x14ac:dyDescent="0.25">
      <c r="A26" s="2">
        <v>25</v>
      </c>
      <c r="B26" s="7" t="s">
        <v>56</v>
      </c>
      <c r="C26" s="7">
        <v>0.80240000000000011</v>
      </c>
      <c r="D26" s="8">
        <v>0.32379999999999998</v>
      </c>
      <c r="E26" s="8">
        <v>0.29399999999999998</v>
      </c>
      <c r="F26" s="8">
        <v>0.2432</v>
      </c>
      <c r="G26" s="3">
        <f>Table13567356[[#This Row],[Clang15_Scalar]]/Table13567356[[#This Row],[Clang15_Autovec]]</f>
        <v>2.4780728844966036</v>
      </c>
      <c r="H26" s="3">
        <f>Table13567356[[#This Row],[Clang15_Scalar]]/Table13567356[[#This Row],[Parsimony]]</f>
        <v>3.2993421052631584</v>
      </c>
      <c r="I26" s="3">
        <f>Table13567356[[#This Row],[Clang15_Scalar]]/Table13567356[[#This Row],[Clang15_AVX512]]</f>
        <v>2.7292517006802726</v>
      </c>
      <c r="J26" s="3">
        <f>Table13567356[[#This Row],[Parsimony wrt Clang15_Scalar]]/Table13567356[[#This Row],[AVX-512 wrt Clang15_Scalar]]</f>
        <v>1.2088815789473684</v>
      </c>
      <c r="K26" s="3">
        <f>Table13567356[[#This Row],[Clang15_Autovec]]/Table13567356[[#This Row],[Parsimony]]</f>
        <v>1.3314144736842104</v>
      </c>
    </row>
    <row r="27" spans="1:11" x14ac:dyDescent="0.25">
      <c r="A27" s="2">
        <v>26</v>
      </c>
      <c r="B27" s="7" t="s">
        <v>35</v>
      </c>
      <c r="C27" s="7">
        <v>1.214</v>
      </c>
      <c r="D27" s="8">
        <v>1.2189999999999999</v>
      </c>
      <c r="E27" s="8">
        <v>0.35060000000000002</v>
      </c>
      <c r="F27" s="8">
        <v>0.3574</v>
      </c>
      <c r="G27" s="3">
        <f>Table13567356[[#This Row],[Clang15_Scalar]]/Table13567356[[#This Row],[Clang15_Autovec]]</f>
        <v>0.99589827727645619</v>
      </c>
      <c r="H27" s="3">
        <f>Table13567356[[#This Row],[Clang15_Scalar]]/Table13567356[[#This Row],[Parsimony]]</f>
        <v>3.3967543368774482</v>
      </c>
      <c r="I27" s="3">
        <f>Table13567356[[#This Row],[Clang15_Scalar]]/Table13567356[[#This Row],[Clang15_AVX512]]</f>
        <v>3.4626354820308038</v>
      </c>
      <c r="J27" s="3">
        <f>Table13567356[[#This Row],[Parsimony wrt Clang15_Scalar]]/Table13567356[[#This Row],[AVX-512 wrt Clang15_Scalar]]</f>
        <v>0.98097369893676567</v>
      </c>
      <c r="K27" s="3">
        <f>Table13567356[[#This Row],[Clang15_Autovec]]/Table13567356[[#This Row],[Parsimony]]</f>
        <v>3.4107442641298262</v>
      </c>
    </row>
    <row r="28" spans="1:11" x14ac:dyDescent="0.25">
      <c r="A28" s="2">
        <v>27</v>
      </c>
      <c r="B28" s="7" t="s">
        <v>9</v>
      </c>
      <c r="C28" s="7">
        <v>1.7726</v>
      </c>
      <c r="D28" s="8">
        <v>0.46420000000000006</v>
      </c>
      <c r="E28" s="8">
        <v>0.44420000000000004</v>
      </c>
      <c r="F28" s="8">
        <v>0.45999999999999996</v>
      </c>
      <c r="G28" s="3">
        <f>Table13567356[[#This Row],[Clang15_Scalar]]/Table13567356[[#This Row],[Clang15_Autovec]]</f>
        <v>3.8186126669538987</v>
      </c>
      <c r="H28" s="3">
        <f>Table13567356[[#This Row],[Clang15_Scalar]]/Table13567356[[#This Row],[Parsimony]]</f>
        <v>3.8534782608695655</v>
      </c>
      <c r="I28" s="3">
        <f>Table13567356[[#This Row],[Clang15_Scalar]]/Table13567356[[#This Row],[Clang15_AVX512]]</f>
        <v>3.9905447996398014</v>
      </c>
      <c r="J28" s="3">
        <f>Table13567356[[#This Row],[Parsimony wrt Clang15_Scalar]]/Table13567356[[#This Row],[AVX-512 wrt Clang15_Scalar]]</f>
        <v>0.9656521739130437</v>
      </c>
      <c r="K28" s="3">
        <f>Table13567356[[#This Row],[Clang15_Autovec]]/Table13567356[[#This Row],[Parsimony]]</f>
        <v>1.0091304347826089</v>
      </c>
    </row>
    <row r="29" spans="1:11" x14ac:dyDescent="0.25">
      <c r="A29" s="2">
        <v>28</v>
      </c>
      <c r="B29" s="7" t="s">
        <v>10</v>
      </c>
      <c r="C29" s="7">
        <v>3.3234000000000004</v>
      </c>
      <c r="D29" s="8">
        <v>0.93959999999999988</v>
      </c>
      <c r="E29" s="8">
        <v>0.79759999999999998</v>
      </c>
      <c r="F29" s="8">
        <v>0.83299999999999996</v>
      </c>
      <c r="G29" s="3">
        <f>Table13567356[[#This Row],[Clang15_Scalar]]/Table13567356[[#This Row],[Clang15_Autovec]]</f>
        <v>3.5370370370370376</v>
      </c>
      <c r="H29" s="3">
        <f>Table13567356[[#This Row],[Clang15_Scalar]]/Table13567356[[#This Row],[Parsimony]]</f>
        <v>3.9896758703481399</v>
      </c>
      <c r="I29" s="3">
        <f>Table13567356[[#This Row],[Clang15_Scalar]]/Table13567356[[#This Row],[Clang15_AVX512]]</f>
        <v>4.1667502507522576</v>
      </c>
      <c r="J29" s="3">
        <f>Table13567356[[#This Row],[Parsimony wrt Clang15_Scalar]]/Table13567356[[#This Row],[AVX-512 wrt Clang15_Scalar]]</f>
        <v>0.95750300120048015</v>
      </c>
      <c r="K29" s="3">
        <f>Table13567356[[#This Row],[Clang15_Autovec]]/Table13567356[[#This Row],[Parsimony]]</f>
        <v>1.12797118847539</v>
      </c>
    </row>
    <row r="30" spans="1:11" x14ac:dyDescent="0.25">
      <c r="A30" s="2">
        <v>29</v>
      </c>
      <c r="B30" s="7" t="s">
        <v>14</v>
      </c>
      <c r="C30" s="7">
        <v>2.8388</v>
      </c>
      <c r="D30" s="8">
        <v>0.87080000000000002</v>
      </c>
      <c r="E30" s="8">
        <v>0.69520000000000004</v>
      </c>
      <c r="F30" s="8">
        <v>0.69620000000000004</v>
      </c>
      <c r="G30" s="3">
        <f>Table13567356[[#This Row],[Clang15_Scalar]]/Table13567356[[#This Row],[Clang15_Autovec]]</f>
        <v>3.2599908130454756</v>
      </c>
      <c r="H30" s="3">
        <f>Table13567356[[#This Row],[Clang15_Scalar]]/Table13567356[[#This Row],[Parsimony]]</f>
        <v>4.0775639184142483</v>
      </c>
      <c r="I30" s="3">
        <f>Table13567356[[#This Row],[Clang15_Scalar]]/Table13567356[[#This Row],[Clang15_AVX512]]</f>
        <v>4.083429228998849</v>
      </c>
      <c r="J30" s="3">
        <f>Table13567356[[#This Row],[Parsimony wrt Clang15_Scalar]]/Table13567356[[#This Row],[AVX-512 wrt Clang15_Scalar]]</f>
        <v>0.99856363114047686</v>
      </c>
      <c r="K30" s="3">
        <f>Table13567356[[#This Row],[Clang15_Autovec]]/Table13567356[[#This Row],[Parsimony]]</f>
        <v>1.2507900028727377</v>
      </c>
    </row>
    <row r="31" spans="1:11" x14ac:dyDescent="0.25">
      <c r="A31" s="2">
        <v>30</v>
      </c>
      <c r="B31" s="7" t="s">
        <v>8</v>
      </c>
      <c r="C31" s="7">
        <v>2.7704</v>
      </c>
      <c r="D31" s="8">
        <v>0.63359999999999994</v>
      </c>
      <c r="E31" s="8">
        <v>0.59199999999999997</v>
      </c>
      <c r="F31" s="8">
        <v>0.59939999999999993</v>
      </c>
      <c r="G31" s="3">
        <f>Table13567356[[#This Row],[Clang15_Scalar]]/Table13567356[[#This Row],[Clang15_Autovec]]</f>
        <v>4.3724747474747474</v>
      </c>
      <c r="H31" s="3">
        <f>Table13567356[[#This Row],[Clang15_Scalar]]/Table13567356[[#This Row],[Parsimony]]</f>
        <v>4.6219552886219555</v>
      </c>
      <c r="I31" s="3">
        <f>Table13567356[[#This Row],[Clang15_Scalar]]/Table13567356[[#This Row],[Clang15_AVX512]]</f>
        <v>4.67972972972973</v>
      </c>
      <c r="J31" s="3">
        <f>Table13567356[[#This Row],[Parsimony wrt Clang15_Scalar]]/Table13567356[[#This Row],[AVX-512 wrt Clang15_Scalar]]</f>
        <v>0.98765432098765427</v>
      </c>
      <c r="K31" s="3">
        <f>Table13567356[[#This Row],[Clang15_Autovec]]/Table13567356[[#This Row],[Parsimony]]</f>
        <v>1.057057057057057</v>
      </c>
    </row>
    <row r="32" spans="1:11" x14ac:dyDescent="0.25">
      <c r="A32" s="2">
        <v>31</v>
      </c>
      <c r="B32" s="7" t="s">
        <v>12</v>
      </c>
      <c r="C32" s="7">
        <v>6.1005999999999991</v>
      </c>
      <c r="D32" s="8">
        <v>2.4535999999999998</v>
      </c>
      <c r="E32" s="8">
        <v>1.2436</v>
      </c>
      <c r="F32" s="8">
        <v>1.3142</v>
      </c>
      <c r="G32" s="3">
        <f>Table13567356[[#This Row],[Clang15_Scalar]]/Table13567356[[#This Row],[Clang15_Autovec]]</f>
        <v>2.4863873492011734</v>
      </c>
      <c r="H32" s="3">
        <f>Table13567356[[#This Row],[Clang15_Scalar]]/Table13567356[[#This Row],[Parsimony]]</f>
        <v>4.6420636128443151</v>
      </c>
      <c r="I32" s="3">
        <f>Table13567356[[#This Row],[Clang15_Scalar]]/Table13567356[[#This Row],[Clang15_AVX512]]</f>
        <v>4.9055966548729488</v>
      </c>
      <c r="J32" s="3">
        <f>Table13567356[[#This Row],[Parsimony wrt Clang15_Scalar]]/Table13567356[[#This Row],[AVX-512 wrt Clang15_Scalar]]</f>
        <v>0.94627910515903213</v>
      </c>
      <c r="K32" s="3">
        <f>Table13567356[[#This Row],[Clang15_Autovec]]/Table13567356[[#This Row],[Parsimony]]</f>
        <v>1.8669913255212294</v>
      </c>
    </row>
    <row r="33" spans="1:11" x14ac:dyDescent="0.25">
      <c r="A33" s="2">
        <v>32</v>
      </c>
      <c r="B33" s="7" t="s">
        <v>13</v>
      </c>
      <c r="C33" s="7">
        <v>1.4450000000000001</v>
      </c>
      <c r="D33" s="8">
        <v>0.3382</v>
      </c>
      <c r="E33" s="8">
        <v>0.30579999999999996</v>
      </c>
      <c r="F33" s="8">
        <v>0.30199999999999999</v>
      </c>
      <c r="G33" s="3">
        <f>Table13567356[[#This Row],[Clang15_Scalar]]/Table13567356[[#This Row],[Clang15_Autovec]]</f>
        <v>4.272619751626257</v>
      </c>
      <c r="H33" s="3">
        <f>Table13567356[[#This Row],[Clang15_Scalar]]/Table13567356[[#This Row],[Parsimony]]</f>
        <v>4.7847682119205306</v>
      </c>
      <c r="I33" s="3">
        <f>Table13567356[[#This Row],[Clang15_Scalar]]/Table13567356[[#This Row],[Clang15_AVX512]]</f>
        <v>4.7253106605624602</v>
      </c>
      <c r="J33" s="3">
        <f>Table13567356[[#This Row],[Parsimony wrt Clang15_Scalar]]/Table13567356[[#This Row],[AVX-512 wrt Clang15_Scalar]]</f>
        <v>1.0125827814569537</v>
      </c>
      <c r="K33" s="3">
        <f>Table13567356[[#This Row],[Clang15_Autovec]]/Table13567356[[#This Row],[Parsimony]]</f>
        <v>1.1198675496688741</v>
      </c>
    </row>
    <row r="34" spans="1:11" x14ac:dyDescent="0.25">
      <c r="A34" s="2">
        <v>33</v>
      </c>
      <c r="B34" s="7" t="s">
        <v>46</v>
      </c>
      <c r="C34" s="7">
        <v>0.77560000000000007</v>
      </c>
      <c r="D34" s="8">
        <v>0.7762</v>
      </c>
      <c r="E34" s="8">
        <v>0.1502</v>
      </c>
      <c r="F34" s="8">
        <v>0.16200000000000001</v>
      </c>
      <c r="G34" s="3">
        <f>Table13567356[[#This Row],[Clang15_Scalar]]/Table13567356[[#This Row],[Clang15_Autovec]]</f>
        <v>0.9992270033496522</v>
      </c>
      <c r="H34" s="3">
        <f>Table13567356[[#This Row],[Clang15_Scalar]]/Table13567356[[#This Row],[Parsimony]]</f>
        <v>4.787654320987655</v>
      </c>
      <c r="I34" s="3">
        <f>Table13567356[[#This Row],[Clang15_Scalar]]/Table13567356[[#This Row],[Clang15_AVX512]]</f>
        <v>5.1637816245006665</v>
      </c>
      <c r="J34" s="3">
        <f>Table13567356[[#This Row],[Parsimony wrt Clang15_Scalar]]/Table13567356[[#This Row],[AVX-512 wrt Clang15_Scalar]]</f>
        <v>0.92716049382716048</v>
      </c>
      <c r="K34" s="3">
        <f>Table13567356[[#This Row],[Clang15_Autovec]]/Table13567356[[#This Row],[Parsimony]]</f>
        <v>4.7913580246913581</v>
      </c>
    </row>
    <row r="35" spans="1:11" x14ac:dyDescent="0.25">
      <c r="A35" s="2">
        <v>34</v>
      </c>
      <c r="B35" s="7" t="s">
        <v>11</v>
      </c>
      <c r="C35" s="7">
        <v>4.8198000000000008</v>
      </c>
      <c r="D35" s="8">
        <v>1.4629999999999999</v>
      </c>
      <c r="E35" s="8">
        <v>0.97300000000000009</v>
      </c>
      <c r="F35" s="8">
        <v>0.98560000000000003</v>
      </c>
      <c r="G35" s="3">
        <f>Table13567356[[#This Row],[Clang15_Scalar]]/Table13567356[[#This Row],[Clang15_Autovec]]</f>
        <v>3.2944634313055374</v>
      </c>
      <c r="H35" s="3">
        <f>Table13567356[[#This Row],[Clang15_Scalar]]/Table13567356[[#This Row],[Parsimony]]</f>
        <v>4.8902191558441563</v>
      </c>
      <c r="I35" s="3">
        <f>Table13567356[[#This Row],[Clang15_Scalar]]/Table13567356[[#This Row],[Clang15_AVX512]]</f>
        <v>4.9535457348406995</v>
      </c>
      <c r="J35" s="3">
        <f>Table13567356[[#This Row],[Parsimony wrt Clang15_Scalar]]/Table13567356[[#This Row],[AVX-512 wrt Clang15_Scalar]]</f>
        <v>0.98721590909090906</v>
      </c>
      <c r="K35" s="3">
        <f>Table13567356[[#This Row],[Clang15_Autovec]]/Table13567356[[#This Row],[Parsimony]]</f>
        <v>1.4843749999999998</v>
      </c>
    </row>
    <row r="36" spans="1:11" x14ac:dyDescent="0.25">
      <c r="A36" s="2">
        <v>35</v>
      </c>
      <c r="B36" s="7" t="s">
        <v>16</v>
      </c>
      <c r="C36" s="7">
        <v>5.6291999999999991</v>
      </c>
      <c r="D36" s="8">
        <v>2.4668000000000001</v>
      </c>
      <c r="E36" s="8">
        <v>1.1237999999999999</v>
      </c>
      <c r="F36" s="8">
        <v>1.1035999999999999</v>
      </c>
      <c r="G36" s="3">
        <f>Table13567356[[#This Row],[Clang15_Scalar]]/Table13567356[[#This Row],[Clang15_Autovec]]</f>
        <v>2.2819847575806707</v>
      </c>
      <c r="H36" s="3">
        <f>Table13567356[[#This Row],[Clang15_Scalar]]/Table13567356[[#This Row],[Parsimony]]</f>
        <v>5.1007611453425152</v>
      </c>
      <c r="I36" s="3">
        <f>Table13567356[[#This Row],[Clang15_Scalar]]/Table13567356[[#This Row],[Clang15_AVX512]]</f>
        <v>5.009076348104645</v>
      </c>
      <c r="J36" s="3">
        <f>Table13567356[[#This Row],[Parsimony wrt Clang15_Scalar]]/Table13567356[[#This Row],[AVX-512 wrt Clang15_Scalar]]</f>
        <v>1.01830373323668</v>
      </c>
      <c r="K36" s="3">
        <f>Table13567356[[#This Row],[Clang15_Autovec]]/Table13567356[[#This Row],[Parsimony]]</f>
        <v>2.2352301558535705</v>
      </c>
    </row>
    <row r="37" spans="1:11" x14ac:dyDescent="0.25">
      <c r="A37" s="2">
        <v>36</v>
      </c>
      <c r="B37" s="7" t="s">
        <v>15</v>
      </c>
      <c r="C37" s="7">
        <v>4.3707999999999991</v>
      </c>
      <c r="D37" s="8">
        <v>1.4647999999999999</v>
      </c>
      <c r="E37" s="8">
        <v>0.82959999999999989</v>
      </c>
      <c r="F37" s="8">
        <v>0.83679999999999999</v>
      </c>
      <c r="G37" s="3">
        <f>Table13567356[[#This Row],[Clang15_Scalar]]/Table13567356[[#This Row],[Clang15_Autovec]]</f>
        <v>2.9838885854724193</v>
      </c>
      <c r="H37" s="3">
        <f>Table13567356[[#This Row],[Clang15_Scalar]]/Table13567356[[#This Row],[Parsimony]]</f>
        <v>5.2232313575525806</v>
      </c>
      <c r="I37" s="3">
        <f>Table13567356[[#This Row],[Clang15_Scalar]]/Table13567356[[#This Row],[Clang15_AVX512]]</f>
        <v>5.2685631629701053</v>
      </c>
      <c r="J37" s="3">
        <f>Table13567356[[#This Row],[Parsimony wrt Clang15_Scalar]]/Table13567356[[#This Row],[AVX-512 wrt Clang15_Scalar]]</f>
        <v>0.99139579349904405</v>
      </c>
      <c r="K37" s="3">
        <f>Table13567356[[#This Row],[Clang15_Autovec]]/Table13567356[[#This Row],[Parsimony]]</f>
        <v>1.7504780114722751</v>
      </c>
    </row>
    <row r="38" spans="1:11" x14ac:dyDescent="0.25">
      <c r="A38" s="2">
        <v>37</v>
      </c>
      <c r="B38" s="7" t="s">
        <v>3</v>
      </c>
      <c r="C38" s="7">
        <v>1.4478</v>
      </c>
      <c r="D38" s="8">
        <v>0.33500000000000002</v>
      </c>
      <c r="E38" s="8">
        <v>0.26180000000000003</v>
      </c>
      <c r="F38" s="8">
        <v>0.26819999999999999</v>
      </c>
      <c r="G38" s="3">
        <f>Table13567356[[#This Row],[Clang15_Scalar]]/Table13567356[[#This Row],[Clang15_Autovec]]</f>
        <v>4.321791044776119</v>
      </c>
      <c r="H38" s="3">
        <f>Table13567356[[#This Row],[Clang15_Scalar]]/Table13567356[[#This Row],[Parsimony]]</f>
        <v>5.3982102908277403</v>
      </c>
      <c r="I38" s="3">
        <f>Table13567356[[#This Row],[Clang15_Scalar]]/Table13567356[[#This Row],[Clang15_AVX512]]</f>
        <v>5.5301757066462942</v>
      </c>
      <c r="J38" s="3">
        <f>Table13567356[[#This Row],[Parsimony wrt Clang15_Scalar]]/Table13567356[[#This Row],[AVX-512 wrt Clang15_Scalar]]</f>
        <v>0.97613721103653994</v>
      </c>
      <c r="K38" s="3">
        <f>Table13567356[[#This Row],[Clang15_Autovec]]/Table13567356[[#This Row],[Parsimony]]</f>
        <v>1.2490678598061149</v>
      </c>
    </row>
    <row r="39" spans="1:11" x14ac:dyDescent="0.25">
      <c r="A39" s="2">
        <v>38</v>
      </c>
      <c r="B39" s="7" t="s">
        <v>17</v>
      </c>
      <c r="C39" s="7">
        <v>1.7542000000000002</v>
      </c>
      <c r="D39" s="8">
        <v>0.34880000000000005</v>
      </c>
      <c r="E39" s="8">
        <v>0.31140000000000001</v>
      </c>
      <c r="F39" s="8">
        <v>0.31359999999999999</v>
      </c>
      <c r="G39" s="3">
        <f>Table13567356[[#This Row],[Clang15_Scalar]]/Table13567356[[#This Row],[Clang15_Autovec]]</f>
        <v>5.0292431192660549</v>
      </c>
      <c r="H39" s="3">
        <f>Table13567356[[#This Row],[Clang15_Scalar]]/Table13567356[[#This Row],[Parsimony]]</f>
        <v>5.5937500000000009</v>
      </c>
      <c r="I39" s="3">
        <f>Table13567356[[#This Row],[Clang15_Scalar]]/Table13567356[[#This Row],[Clang15_AVX512]]</f>
        <v>5.6332691072575471</v>
      </c>
      <c r="J39" s="3">
        <f>Table13567356[[#This Row],[Parsimony wrt Clang15_Scalar]]/Table13567356[[#This Row],[AVX-512 wrt Clang15_Scalar]]</f>
        <v>0.99298469387755106</v>
      </c>
      <c r="K39" s="3">
        <f>Table13567356[[#This Row],[Clang15_Autovec]]/Table13567356[[#This Row],[Parsimony]]</f>
        <v>1.1122448979591839</v>
      </c>
    </row>
    <row r="40" spans="1:11" x14ac:dyDescent="0.25">
      <c r="A40" s="2">
        <v>39</v>
      </c>
      <c r="B40" s="7" t="s">
        <v>18</v>
      </c>
      <c r="C40" s="7">
        <v>3.3195999999999999</v>
      </c>
      <c r="D40" s="8">
        <v>0.75600000000000001</v>
      </c>
      <c r="E40" s="8">
        <v>0.5</v>
      </c>
      <c r="F40" s="8">
        <v>0.52460000000000007</v>
      </c>
      <c r="G40" s="3">
        <f>Table13567356[[#This Row],[Clang15_Scalar]]/Table13567356[[#This Row],[Clang15_Autovec]]</f>
        <v>4.3910052910052908</v>
      </c>
      <c r="H40" s="3">
        <f>Table13567356[[#This Row],[Clang15_Scalar]]/Table13567356[[#This Row],[Parsimony]]</f>
        <v>6.327868852459015</v>
      </c>
      <c r="I40" s="3">
        <f>Table13567356[[#This Row],[Clang15_Scalar]]/Table13567356[[#This Row],[Clang15_AVX512]]</f>
        <v>6.6391999999999998</v>
      </c>
      <c r="J40" s="3">
        <f>Table13567356[[#This Row],[Parsimony wrt Clang15_Scalar]]/Table13567356[[#This Row],[AVX-512 wrt Clang15_Scalar]]</f>
        <v>0.95310712924132657</v>
      </c>
      <c r="K40" s="3">
        <f>Table13567356[[#This Row],[Clang15_Autovec]]/Table13567356[[#This Row],[Parsimony]]</f>
        <v>1.4410979794128858</v>
      </c>
    </row>
    <row r="41" spans="1:11" x14ac:dyDescent="0.25">
      <c r="A41" s="2">
        <v>40</v>
      </c>
      <c r="B41" s="7" t="s">
        <v>22</v>
      </c>
      <c r="C41" s="7">
        <v>8.7283999999999988</v>
      </c>
      <c r="D41" s="8">
        <v>1.8673999999999999</v>
      </c>
      <c r="E41" s="8">
        <v>1.4318</v>
      </c>
      <c r="F41" s="8">
        <v>1.3760000000000001</v>
      </c>
      <c r="G41" s="3">
        <f>Table13567356[[#This Row],[Clang15_Scalar]]/Table13567356[[#This Row],[Clang15_Autovec]]</f>
        <v>4.6740923208739416</v>
      </c>
      <c r="H41" s="3">
        <f>Table13567356[[#This Row],[Clang15_Scalar]]/Table13567356[[#This Row],[Parsimony]]</f>
        <v>6.3433139534883711</v>
      </c>
      <c r="I41" s="3">
        <f>Table13567356[[#This Row],[Clang15_Scalar]]/Table13567356[[#This Row],[Clang15_AVX512]]</f>
        <v>6.0961028076546997</v>
      </c>
      <c r="J41" s="3">
        <f>Table13567356[[#This Row],[Parsimony wrt Clang15_Scalar]]/Table13567356[[#This Row],[AVX-512 wrt Clang15_Scalar]]</f>
        <v>1.0405523255813953</v>
      </c>
      <c r="K41" s="3">
        <f>Table13567356[[#This Row],[Clang15_Autovec]]/Table13567356[[#This Row],[Parsimony]]</f>
        <v>1.3571220930232557</v>
      </c>
    </row>
    <row r="42" spans="1:11" x14ac:dyDescent="0.25">
      <c r="A42" s="2">
        <v>41</v>
      </c>
      <c r="B42" s="7" t="s">
        <v>19</v>
      </c>
      <c r="C42" s="7">
        <v>4.8278000000000008</v>
      </c>
      <c r="D42" s="8">
        <v>1.1605999999999999</v>
      </c>
      <c r="E42" s="8">
        <v>0.49459999999999998</v>
      </c>
      <c r="F42" s="8">
        <v>0.58180000000000009</v>
      </c>
      <c r="G42" s="3">
        <f>Table13567356[[#This Row],[Clang15_Scalar]]/Table13567356[[#This Row],[Clang15_Autovec]]</f>
        <v>4.1597449595037066</v>
      </c>
      <c r="H42" s="3">
        <f>Table13567356[[#This Row],[Clang15_Scalar]]/Table13567356[[#This Row],[Parsimony]]</f>
        <v>8.2980405637676178</v>
      </c>
      <c r="I42" s="3">
        <f>Table13567356[[#This Row],[Clang15_Scalar]]/Table13567356[[#This Row],[Clang15_AVX512]]</f>
        <v>9.7610190052567756</v>
      </c>
      <c r="J42" s="3">
        <f>Table13567356[[#This Row],[Parsimony wrt Clang15_Scalar]]/Table13567356[[#This Row],[AVX-512 wrt Clang15_Scalar]]</f>
        <v>0.85012031625988294</v>
      </c>
      <c r="K42" s="3">
        <f>Table13567356[[#This Row],[Clang15_Autovec]]/Table13567356[[#This Row],[Parsimony]]</f>
        <v>1.9948435888621514</v>
      </c>
    </row>
    <row r="43" spans="1:11" x14ac:dyDescent="0.25">
      <c r="A43" s="2">
        <v>42</v>
      </c>
      <c r="B43" s="7" t="s">
        <v>20</v>
      </c>
      <c r="C43" s="7">
        <v>6.0664000000000007</v>
      </c>
      <c r="D43" s="8">
        <v>1.8206000000000002</v>
      </c>
      <c r="E43" s="8">
        <v>0.5958</v>
      </c>
      <c r="F43" s="8">
        <v>0.65920000000000001</v>
      </c>
      <c r="G43" s="3">
        <f>Table13567356[[#This Row],[Clang15_Scalar]]/Table13567356[[#This Row],[Clang15_Autovec]]</f>
        <v>3.3320883225310336</v>
      </c>
      <c r="H43" s="3">
        <f>Table13567356[[#This Row],[Clang15_Scalar]]/Table13567356[[#This Row],[Parsimony]]</f>
        <v>9.2026699029126231</v>
      </c>
      <c r="I43" s="3">
        <f>Table13567356[[#This Row],[Clang15_Scalar]]/Table13567356[[#This Row],[Clang15_AVX512]]</f>
        <v>10.181940248405507</v>
      </c>
      <c r="J43" s="3">
        <f>Table13567356[[#This Row],[Parsimony wrt Clang15_Scalar]]/Table13567356[[#This Row],[AVX-512 wrt Clang15_Scalar]]</f>
        <v>0.90382281553398058</v>
      </c>
      <c r="K43" s="3">
        <f>Table13567356[[#This Row],[Clang15_Autovec]]/Table13567356[[#This Row],[Parsimony]]</f>
        <v>2.7618325242718451</v>
      </c>
    </row>
    <row r="44" spans="1:11" x14ac:dyDescent="0.25">
      <c r="A44" s="2">
        <v>43</v>
      </c>
      <c r="B44" s="7" t="s">
        <v>61</v>
      </c>
      <c r="C44" s="7">
        <v>9.9478000000000009</v>
      </c>
      <c r="D44" s="8">
        <v>10.0558</v>
      </c>
      <c r="E44" s="8">
        <v>0.96020000000000005</v>
      </c>
      <c r="F44" s="8">
        <v>0.96560000000000001</v>
      </c>
      <c r="G44" s="3">
        <f>Table13567356[[#This Row],[Clang15_Scalar]]/Table13567356[[#This Row],[Clang15_Autovec]]</f>
        <v>0.9892599295928719</v>
      </c>
      <c r="H44" s="3">
        <f>Table13567356[[#This Row],[Clang15_Scalar]]/Table13567356[[#This Row],[Parsimony]]</f>
        <v>10.302195526097764</v>
      </c>
      <c r="I44" s="3">
        <f>Table13567356[[#This Row],[Clang15_Scalar]]/Table13567356[[#This Row],[Clang15_AVX512]]</f>
        <v>10.360133305561341</v>
      </c>
      <c r="J44" s="3">
        <f>Table13567356[[#This Row],[Parsimony wrt Clang15_Scalar]]/Table13567356[[#This Row],[AVX-512 wrt Clang15_Scalar]]</f>
        <v>0.99440762220381118</v>
      </c>
      <c r="K44" s="3">
        <f>Table13567356[[#This Row],[Clang15_Autovec]]/Table13567356[[#This Row],[Parsimony]]</f>
        <v>10.414043082021541</v>
      </c>
    </row>
    <row r="45" spans="1:11" x14ac:dyDescent="0.25">
      <c r="A45" s="2">
        <v>44</v>
      </c>
      <c r="B45" s="7" t="s">
        <v>7</v>
      </c>
      <c r="C45" s="7">
        <v>4.0706000000000007</v>
      </c>
      <c r="D45" s="8">
        <v>0.62060000000000004</v>
      </c>
      <c r="E45" s="8">
        <v>0.32959999999999995</v>
      </c>
      <c r="F45" s="8">
        <v>0.33020000000000005</v>
      </c>
      <c r="G45" s="3">
        <f>Table13567356[[#This Row],[Clang15_Scalar]]/Table13567356[[#This Row],[Clang15_Autovec]]</f>
        <v>6.5591363196906229</v>
      </c>
      <c r="H45" s="3">
        <f>Table13567356[[#This Row],[Clang15_Scalar]]/Table13567356[[#This Row],[Parsimony]]</f>
        <v>12.327680193821926</v>
      </c>
      <c r="I45" s="3">
        <f>Table13567356[[#This Row],[Clang15_Scalar]]/Table13567356[[#This Row],[Clang15_AVX512]]</f>
        <v>12.350121359223305</v>
      </c>
      <c r="J45" s="3">
        <f>Table13567356[[#This Row],[Parsimony wrt Clang15_Scalar]]/Table13567356[[#This Row],[AVX-512 wrt Clang15_Scalar]]</f>
        <v>0.99818291944276172</v>
      </c>
      <c r="K45" s="3">
        <f>Table13567356[[#This Row],[Clang15_Autovec]]/Table13567356[[#This Row],[Parsimony]]</f>
        <v>1.8794669897032099</v>
      </c>
    </row>
    <row r="46" spans="1:11" x14ac:dyDescent="0.25">
      <c r="A46" s="2">
        <v>45</v>
      </c>
      <c r="B46" s="7" t="s">
        <v>36</v>
      </c>
      <c r="C46" s="7">
        <v>9.6010000000000009</v>
      </c>
      <c r="D46" s="8">
        <v>9.7178000000000004</v>
      </c>
      <c r="E46" s="8">
        <v>0.70740000000000003</v>
      </c>
      <c r="F46" s="8">
        <v>0.74780000000000002</v>
      </c>
      <c r="G46" s="3">
        <f>Table13567356[[#This Row],[Clang15_Scalar]]/Table13567356[[#This Row],[Clang15_Autovec]]</f>
        <v>0.98798081870382193</v>
      </c>
      <c r="H46" s="3">
        <f>Table13567356[[#This Row],[Clang15_Scalar]]/Table13567356[[#This Row],[Parsimony]]</f>
        <v>12.838994383525007</v>
      </c>
      <c r="I46" s="3">
        <f>Table13567356[[#This Row],[Clang15_Scalar]]/Table13567356[[#This Row],[Clang15_AVX512]]</f>
        <v>13.572236358495902</v>
      </c>
      <c r="J46" s="3">
        <f>Table13567356[[#This Row],[Parsimony wrt Clang15_Scalar]]/Table13567356[[#This Row],[AVX-512 wrt Clang15_Scalar]]</f>
        <v>0.94597485958812511</v>
      </c>
      <c r="K46" s="3">
        <f>Table13567356[[#This Row],[Clang15_Autovec]]/Table13567356[[#This Row],[Parsimony]]</f>
        <v>12.995185878577161</v>
      </c>
    </row>
    <row r="47" spans="1:11" x14ac:dyDescent="0.25">
      <c r="A47" s="2">
        <v>46</v>
      </c>
      <c r="B47" s="7" t="s">
        <v>4</v>
      </c>
      <c r="C47" s="7">
        <v>7.133799999999999</v>
      </c>
      <c r="D47" s="8">
        <v>0.45579999999999998</v>
      </c>
      <c r="E47" s="8">
        <v>0.4128</v>
      </c>
      <c r="F47" s="8">
        <v>0.43179999999999996</v>
      </c>
      <c r="G47" s="3">
        <f>Table13567356[[#This Row],[Clang15_Scalar]]/Table13567356[[#This Row],[Clang15_Autovec]]</f>
        <v>15.651162790697672</v>
      </c>
      <c r="H47" s="3">
        <f>Table13567356[[#This Row],[Clang15_Scalar]]/Table13567356[[#This Row],[Parsimony]]</f>
        <v>16.521074571560906</v>
      </c>
      <c r="I47" s="3">
        <f>Table13567356[[#This Row],[Clang15_Scalar]]/Table13567356[[#This Row],[Clang15_AVX512]]</f>
        <v>17.281492248062012</v>
      </c>
      <c r="J47" s="3">
        <f>Table13567356[[#This Row],[Parsimony wrt Clang15_Scalar]]/Table13567356[[#This Row],[AVX-512 wrt Clang15_Scalar]]</f>
        <v>0.95599814729041233</v>
      </c>
      <c r="K47" s="3">
        <f>Table13567356[[#This Row],[Clang15_Autovec]]/Table13567356[[#This Row],[Parsimony]]</f>
        <v>1.0555812876331636</v>
      </c>
    </row>
    <row r="48" spans="1:11" x14ac:dyDescent="0.25">
      <c r="A48" s="2">
        <v>47</v>
      </c>
      <c r="B48" s="7" t="s">
        <v>31</v>
      </c>
      <c r="C48" s="7">
        <v>14.319999999999999</v>
      </c>
      <c r="D48" s="8">
        <v>0.69399999999999995</v>
      </c>
      <c r="E48" s="8">
        <v>0.74419999999999997</v>
      </c>
      <c r="F48" s="8">
        <v>0.76519999999999999</v>
      </c>
      <c r="G48" s="3">
        <f>Table13567356[[#This Row],[Clang15_Scalar]]/Table13567356[[#This Row],[Clang15_Autovec]]</f>
        <v>20.634005763688759</v>
      </c>
      <c r="H48" s="3">
        <f>Table13567356[[#This Row],[Clang15_Scalar]]/Table13567356[[#This Row],[Parsimony]]</f>
        <v>18.71406168322007</v>
      </c>
      <c r="I48" s="3">
        <f>Table13567356[[#This Row],[Clang15_Scalar]]/Table13567356[[#This Row],[Clang15_AVX512]]</f>
        <v>19.242139209889814</v>
      </c>
      <c r="J48" s="3">
        <f>Table13567356[[#This Row],[Parsimony wrt Clang15_Scalar]]/Table13567356[[#This Row],[AVX-512 wrt Clang15_Scalar]]</f>
        <v>0.9725561944589648</v>
      </c>
      <c r="K48" s="3">
        <f>Table13567356[[#This Row],[Clang15_Autovec]]/Table13567356[[#This Row],[Parsimony]]</f>
        <v>0.90695243073706211</v>
      </c>
    </row>
    <row r="49" spans="1:11" x14ac:dyDescent="0.25">
      <c r="A49" s="2">
        <v>48</v>
      </c>
      <c r="B49" s="7" t="s">
        <v>81</v>
      </c>
      <c r="C49" s="7">
        <v>6.6114000000000006</v>
      </c>
      <c r="D49" s="8">
        <v>6.6233999999999993</v>
      </c>
      <c r="E49" s="8">
        <v>0.29880000000000001</v>
      </c>
      <c r="F49" s="8">
        <v>0.31540000000000001</v>
      </c>
      <c r="G49" s="3">
        <f>Table13567356[[#This Row],[Clang15_Scalar]]/Table13567356[[#This Row],[Clang15_Autovec]]</f>
        <v>0.99818824168855891</v>
      </c>
      <c r="H49" s="3">
        <f>Table13567356[[#This Row],[Clang15_Scalar]]/Table13567356[[#This Row],[Parsimony]]</f>
        <v>20.961953075459736</v>
      </c>
      <c r="I49" s="3">
        <f>Table13567356[[#This Row],[Clang15_Scalar]]/Table13567356[[#This Row],[Clang15_AVX512]]</f>
        <v>22.126506024096386</v>
      </c>
      <c r="J49" s="3">
        <f>Table13567356[[#This Row],[Parsimony wrt Clang15_Scalar]]/Table13567356[[#This Row],[AVX-512 wrt Clang15_Scalar]]</f>
        <v>0.94736842105263164</v>
      </c>
      <c r="K49" s="3">
        <f>Table13567356[[#This Row],[Clang15_Autovec]]/Table13567356[[#This Row],[Parsimony]]</f>
        <v>20.999999999999996</v>
      </c>
    </row>
    <row r="50" spans="1:11" x14ac:dyDescent="0.25">
      <c r="A50" s="2">
        <v>49</v>
      </c>
      <c r="B50" s="7" t="s">
        <v>45</v>
      </c>
      <c r="C50" s="7">
        <v>6.8402000000000003</v>
      </c>
      <c r="D50" s="8">
        <v>6.8609999999999998</v>
      </c>
      <c r="E50" s="8">
        <v>0.29199999999999998</v>
      </c>
      <c r="F50" s="8">
        <v>0.315</v>
      </c>
      <c r="G50" s="3">
        <f>Table13567356[[#This Row],[Clang15_Scalar]]/Table13567356[[#This Row],[Clang15_Autovec]]</f>
        <v>0.9969683719574407</v>
      </c>
      <c r="H50" s="3">
        <f>Table13567356[[#This Row],[Clang15_Scalar]]/Table13567356[[#This Row],[Parsimony]]</f>
        <v>21.714920634920635</v>
      </c>
      <c r="I50" s="3">
        <f>Table13567356[[#This Row],[Clang15_Scalar]]/Table13567356[[#This Row],[Clang15_AVX512]]</f>
        <v>23.425342465753427</v>
      </c>
      <c r="J50" s="3">
        <f>Table13567356[[#This Row],[Parsimony wrt Clang15_Scalar]]/Table13567356[[#This Row],[AVX-512 wrt Clang15_Scalar]]</f>
        <v>0.9269841269841268</v>
      </c>
      <c r="K50" s="3">
        <f>Table13567356[[#This Row],[Clang15_Autovec]]/Table13567356[[#This Row],[Parsimony]]</f>
        <v>21.780952380952382</v>
      </c>
    </row>
    <row r="51" spans="1:11" x14ac:dyDescent="0.25">
      <c r="A51" s="2">
        <v>50</v>
      </c>
      <c r="B51" s="7" t="s">
        <v>43</v>
      </c>
      <c r="C51" s="7">
        <v>6.7662000000000004</v>
      </c>
      <c r="D51" s="8">
        <v>6.8160000000000007</v>
      </c>
      <c r="E51" s="8">
        <v>0.30199999999999999</v>
      </c>
      <c r="F51" s="8">
        <v>0.30919999999999997</v>
      </c>
      <c r="G51" s="3">
        <f>Table13567356[[#This Row],[Clang15_Scalar]]/Table13567356[[#This Row],[Clang15_Autovec]]</f>
        <v>0.99269366197183095</v>
      </c>
      <c r="H51" s="3">
        <f>Table13567356[[#This Row],[Clang15_Scalar]]/Table13567356[[#This Row],[Parsimony]]</f>
        <v>21.882923673997414</v>
      </c>
      <c r="I51" s="3">
        <f>Table13567356[[#This Row],[Clang15_Scalar]]/Table13567356[[#This Row],[Clang15_AVX512]]</f>
        <v>22.404635761589407</v>
      </c>
      <c r="J51" s="3">
        <f>Table13567356[[#This Row],[Parsimony wrt Clang15_Scalar]]/Table13567356[[#This Row],[AVX-512 wrt Clang15_Scalar]]</f>
        <v>0.97671410090556265</v>
      </c>
      <c r="K51" s="3">
        <f>Table13567356[[#This Row],[Clang15_Autovec]]/Table13567356[[#This Row],[Parsimony]]</f>
        <v>22.043984476067273</v>
      </c>
    </row>
    <row r="52" spans="1:11" x14ac:dyDescent="0.25">
      <c r="A52" s="2">
        <v>51</v>
      </c>
      <c r="B52" s="7" t="s">
        <v>82</v>
      </c>
      <c r="C52" s="7">
        <v>6.6945999999999994</v>
      </c>
      <c r="D52" s="8">
        <v>6.7287999999999997</v>
      </c>
      <c r="E52" s="8">
        <v>0.29060000000000002</v>
      </c>
      <c r="F52" s="8">
        <v>0.30520000000000003</v>
      </c>
      <c r="G52" s="3">
        <f>Table13567356[[#This Row],[Clang15_Scalar]]/Table13567356[[#This Row],[Clang15_Autovec]]</f>
        <v>0.99491737011056947</v>
      </c>
      <c r="H52" s="3">
        <f>Table13567356[[#This Row],[Clang15_Scalar]]/Table13567356[[#This Row],[Parsimony]]</f>
        <v>21.935124508518999</v>
      </c>
      <c r="I52" s="3">
        <f>Table13567356[[#This Row],[Clang15_Scalar]]/Table13567356[[#This Row],[Clang15_AVX512]]</f>
        <v>23.037164487267717</v>
      </c>
      <c r="J52" s="3">
        <f>Table13567356[[#This Row],[Parsimony wrt Clang15_Scalar]]/Table13567356[[#This Row],[AVX-512 wrt Clang15_Scalar]]</f>
        <v>0.95216251638269989</v>
      </c>
      <c r="K52" s="3">
        <f>Table13567356[[#This Row],[Clang15_Autovec]]/Table13567356[[#This Row],[Parsimony]]</f>
        <v>22.047182175622538</v>
      </c>
    </row>
    <row r="53" spans="1:11" x14ac:dyDescent="0.25">
      <c r="A53" s="2">
        <v>52</v>
      </c>
      <c r="B53" s="7" t="s">
        <v>32</v>
      </c>
      <c r="C53" s="7">
        <v>6.7306000000000008</v>
      </c>
      <c r="D53" s="8">
        <v>0.30920000000000003</v>
      </c>
      <c r="E53" s="8">
        <v>0.30840000000000001</v>
      </c>
      <c r="F53" s="8">
        <v>0.3054</v>
      </c>
      <c r="G53" s="3">
        <f>Table13567356[[#This Row],[Clang15_Scalar]]/Table13567356[[#This Row],[Clang15_Autovec]]</f>
        <v>21.767787839586028</v>
      </c>
      <c r="H53" s="3">
        <f>Table13567356[[#This Row],[Clang15_Scalar]]/Table13567356[[#This Row],[Parsimony]]</f>
        <v>22.038637851997382</v>
      </c>
      <c r="I53" s="3">
        <f>Table13567356[[#This Row],[Clang15_Scalar]]/Table13567356[[#This Row],[Clang15_AVX512]]</f>
        <v>21.824254215304801</v>
      </c>
      <c r="J53" s="3">
        <f>Table13567356[[#This Row],[Parsimony wrt Clang15_Scalar]]/Table13567356[[#This Row],[AVX-512 wrt Clang15_Scalar]]</f>
        <v>1.0098231827111983</v>
      </c>
      <c r="K53" s="3">
        <f>Table13567356[[#This Row],[Clang15_Autovec]]/Table13567356[[#This Row],[Parsimony]]</f>
        <v>1.0124426981008514</v>
      </c>
    </row>
    <row r="54" spans="1:11" x14ac:dyDescent="0.25">
      <c r="A54" s="2">
        <v>53</v>
      </c>
      <c r="B54" s="7" t="s">
        <v>28</v>
      </c>
      <c r="C54" s="7">
        <v>18.280399999999997</v>
      </c>
      <c r="D54" s="8">
        <v>0.76480000000000004</v>
      </c>
      <c r="E54" s="8">
        <v>0.74379999999999991</v>
      </c>
      <c r="F54" s="8">
        <v>0.82140000000000002</v>
      </c>
      <c r="G54" s="3">
        <f>Table13567356[[#This Row],[Clang15_Scalar]]/Table13567356[[#This Row],[Clang15_Autovec]]</f>
        <v>23.90219665271966</v>
      </c>
      <c r="H54" s="3">
        <f>Table13567356[[#This Row],[Clang15_Scalar]]/Table13567356[[#This Row],[Parsimony]]</f>
        <v>22.255174093011927</v>
      </c>
      <c r="I54" s="3">
        <f>Table13567356[[#This Row],[Clang15_Scalar]]/Table13567356[[#This Row],[Clang15_AVX512]]</f>
        <v>24.577036837859637</v>
      </c>
      <c r="J54" s="3">
        <f>Table13567356[[#This Row],[Parsimony wrt Clang15_Scalar]]/Table13567356[[#This Row],[AVX-512 wrt Clang15_Scalar]]</f>
        <v>0.90552714877039198</v>
      </c>
      <c r="K54" s="3">
        <f>Table13567356[[#This Row],[Clang15_Autovec]]/Table13567356[[#This Row],[Parsimony]]</f>
        <v>0.93109325541757981</v>
      </c>
    </row>
    <row r="55" spans="1:11" x14ac:dyDescent="0.25">
      <c r="A55" s="2">
        <v>54</v>
      </c>
      <c r="B55" s="7" t="s">
        <v>55</v>
      </c>
      <c r="C55" s="7">
        <v>6.6997999999999989</v>
      </c>
      <c r="D55" s="8">
        <v>0.32459999999999994</v>
      </c>
      <c r="E55" s="8">
        <v>0.29059999999999997</v>
      </c>
      <c r="F55" s="8">
        <v>0.29860000000000003</v>
      </c>
      <c r="G55" s="3">
        <f>Table13567356[[#This Row],[Clang15_Scalar]]/Table13567356[[#This Row],[Clang15_Autovec]]</f>
        <v>20.640172520024645</v>
      </c>
      <c r="H55" s="3">
        <f>Table13567356[[#This Row],[Clang15_Scalar]]/Table13567356[[#This Row],[Parsimony]]</f>
        <v>22.437374413931675</v>
      </c>
      <c r="I55" s="3">
        <f>Table13567356[[#This Row],[Clang15_Scalar]]/Table13567356[[#This Row],[Clang15_AVX512]]</f>
        <v>23.055058499655882</v>
      </c>
      <c r="J55" s="3">
        <f>Table13567356[[#This Row],[Parsimony wrt Clang15_Scalar]]/Table13567356[[#This Row],[AVX-512 wrt Clang15_Scalar]]</f>
        <v>0.973208305425318</v>
      </c>
      <c r="K55" s="3">
        <f>Table13567356[[#This Row],[Clang15_Autovec]]/Table13567356[[#This Row],[Parsimony]]</f>
        <v>1.0870730073677157</v>
      </c>
    </row>
    <row r="56" spans="1:11" x14ac:dyDescent="0.25">
      <c r="A56" s="2">
        <v>55</v>
      </c>
      <c r="B56" s="7" t="s">
        <v>87</v>
      </c>
      <c r="C56" s="7">
        <v>6.7097999999999987</v>
      </c>
      <c r="D56" s="8">
        <v>0.32419999999999999</v>
      </c>
      <c r="E56" s="8">
        <v>0.28920000000000001</v>
      </c>
      <c r="F56" s="8">
        <v>0.29880000000000007</v>
      </c>
      <c r="G56" s="3">
        <f>Table13567356[[#This Row],[Clang15_Scalar]]/Table13567356[[#This Row],[Clang15_Autovec]]</f>
        <v>20.696483652066622</v>
      </c>
      <c r="H56" s="3">
        <f>Table13567356[[#This Row],[Clang15_Scalar]]/Table13567356[[#This Row],[Parsimony]]</f>
        <v>22.455823293172681</v>
      </c>
      <c r="I56" s="3">
        <f>Table13567356[[#This Row],[Clang15_Scalar]]/Table13567356[[#This Row],[Clang15_AVX512]]</f>
        <v>23.201244813278002</v>
      </c>
      <c r="J56" s="3">
        <f>Table13567356[[#This Row],[Parsimony wrt Clang15_Scalar]]/Table13567356[[#This Row],[AVX-512 wrt Clang15_Scalar]]</f>
        <v>0.96787148594377492</v>
      </c>
      <c r="K56" s="3">
        <f>Table13567356[[#This Row],[Clang15_Autovec]]/Table13567356[[#This Row],[Parsimony]]</f>
        <v>1.0850066934404281</v>
      </c>
    </row>
    <row r="57" spans="1:11" x14ac:dyDescent="0.25">
      <c r="A57" s="2">
        <v>56</v>
      </c>
      <c r="B57" s="7" t="s">
        <v>57</v>
      </c>
      <c r="C57" s="7">
        <v>6.6928000000000001</v>
      </c>
      <c r="D57" s="8">
        <v>0.3246</v>
      </c>
      <c r="E57" s="8">
        <v>0.28920000000000001</v>
      </c>
      <c r="F57" s="8">
        <v>0.29660000000000003</v>
      </c>
      <c r="G57" s="3">
        <f>Table13567356[[#This Row],[Clang15_Scalar]]/Table13567356[[#This Row],[Clang15_Autovec]]</f>
        <v>20.618607516943932</v>
      </c>
      <c r="H57" s="3">
        <f>Table13567356[[#This Row],[Clang15_Scalar]]/Table13567356[[#This Row],[Parsimony]]</f>
        <v>22.56507080242751</v>
      </c>
      <c r="I57" s="3">
        <f>Table13567356[[#This Row],[Clang15_Scalar]]/Table13567356[[#This Row],[Clang15_AVX512]]</f>
        <v>23.142461964038727</v>
      </c>
      <c r="J57" s="3">
        <f>Table13567356[[#This Row],[Parsimony wrt Clang15_Scalar]]/Table13567356[[#This Row],[AVX-512 wrt Clang15_Scalar]]</f>
        <v>0.97505057316250832</v>
      </c>
      <c r="K57" s="3">
        <f>Table13567356[[#This Row],[Clang15_Autovec]]/Table13567356[[#This Row],[Parsimony]]</f>
        <v>1.0944032366824004</v>
      </c>
    </row>
    <row r="58" spans="1:11" x14ac:dyDescent="0.25">
      <c r="A58" s="2">
        <v>57</v>
      </c>
      <c r="B58" s="7" t="s">
        <v>88</v>
      </c>
      <c r="C58" s="7">
        <v>6.7596000000000007</v>
      </c>
      <c r="D58" s="8">
        <v>0.32319999999999999</v>
      </c>
      <c r="E58" s="8">
        <v>0.29599999999999999</v>
      </c>
      <c r="F58" s="8">
        <v>0.29400000000000004</v>
      </c>
      <c r="G58" s="3">
        <f>Table13567356[[#This Row],[Clang15_Scalar]]/Table13567356[[#This Row],[Clang15_Autovec]]</f>
        <v>20.914603960396043</v>
      </c>
      <c r="H58" s="3">
        <f>Table13567356[[#This Row],[Clang15_Scalar]]/Table13567356[[#This Row],[Parsimony]]</f>
        <v>22.991836734693877</v>
      </c>
      <c r="I58" s="3">
        <f>Table13567356[[#This Row],[Clang15_Scalar]]/Table13567356[[#This Row],[Clang15_AVX512]]</f>
        <v>22.836486486486489</v>
      </c>
      <c r="J58" s="3">
        <f>Table13567356[[#This Row],[Parsimony wrt Clang15_Scalar]]/Table13567356[[#This Row],[AVX-512 wrt Clang15_Scalar]]</f>
        <v>1.0068027210884352</v>
      </c>
      <c r="K58" s="3">
        <f>Table13567356[[#This Row],[Clang15_Autovec]]/Table13567356[[#This Row],[Parsimony]]</f>
        <v>1.0993197278911562</v>
      </c>
    </row>
    <row r="59" spans="1:11" x14ac:dyDescent="0.25">
      <c r="A59" s="2">
        <v>58</v>
      </c>
      <c r="B59" s="7" t="s">
        <v>53</v>
      </c>
      <c r="C59" s="7">
        <v>6.6769999999999996</v>
      </c>
      <c r="D59" s="8">
        <v>0.26519999999999999</v>
      </c>
      <c r="E59" s="8">
        <v>0.26519999999999999</v>
      </c>
      <c r="F59" s="8">
        <v>0.26960000000000001</v>
      </c>
      <c r="G59" s="3">
        <f>Table13567356[[#This Row],[Clang15_Scalar]]/Table13567356[[#This Row],[Clang15_Autovec]]</f>
        <v>25.177224736048263</v>
      </c>
      <c r="H59" s="3">
        <f>Table13567356[[#This Row],[Clang15_Scalar]]/Table13567356[[#This Row],[Parsimony]]</f>
        <v>24.766320474777444</v>
      </c>
      <c r="I59" s="3">
        <f>Table13567356[[#This Row],[Clang15_Scalar]]/Table13567356[[#This Row],[Clang15_AVX512]]</f>
        <v>25.177224736048263</v>
      </c>
      <c r="J59" s="3">
        <f>Table13567356[[#This Row],[Parsimony wrt Clang15_Scalar]]/Table13567356[[#This Row],[AVX-512 wrt Clang15_Scalar]]</f>
        <v>0.98367952522255186</v>
      </c>
      <c r="K59" s="3">
        <f>Table13567356[[#This Row],[Clang15_Autovec]]/Table13567356[[#This Row],[Parsimony]]</f>
        <v>0.98367952522255186</v>
      </c>
    </row>
    <row r="60" spans="1:11" x14ac:dyDescent="0.25">
      <c r="A60" s="2">
        <v>59</v>
      </c>
      <c r="B60" s="7" t="s">
        <v>86</v>
      </c>
      <c r="C60" s="7">
        <v>6.6726000000000001</v>
      </c>
      <c r="D60" s="8">
        <v>0.26440000000000002</v>
      </c>
      <c r="E60" s="8">
        <v>0.26739999999999997</v>
      </c>
      <c r="F60" s="8">
        <v>0.26939999999999997</v>
      </c>
      <c r="G60" s="3">
        <f>Table13567356[[#This Row],[Clang15_Scalar]]/Table13567356[[#This Row],[Clang15_Autovec]]</f>
        <v>25.236762481089258</v>
      </c>
      <c r="H60" s="3">
        <f>Table13567356[[#This Row],[Clang15_Scalar]]/Table13567356[[#This Row],[Parsimony]]</f>
        <v>24.768374164810695</v>
      </c>
      <c r="I60" s="3">
        <f>Table13567356[[#This Row],[Clang15_Scalar]]/Table13567356[[#This Row],[Clang15_AVX512]]</f>
        <v>24.953627524308157</v>
      </c>
      <c r="J60" s="3">
        <f>Table13567356[[#This Row],[Parsimony wrt Clang15_Scalar]]/Table13567356[[#This Row],[AVX-512 wrt Clang15_Scalar]]</f>
        <v>0.99257609502598365</v>
      </c>
      <c r="K60" s="3">
        <f>Table13567356[[#This Row],[Clang15_Autovec]]/Table13567356[[#This Row],[Parsimony]]</f>
        <v>0.98144023756495935</v>
      </c>
    </row>
    <row r="61" spans="1:11" x14ac:dyDescent="0.25">
      <c r="A61" s="2">
        <v>60</v>
      </c>
      <c r="B61" s="7" t="s">
        <v>34</v>
      </c>
      <c r="C61" s="7">
        <v>14.6572</v>
      </c>
      <c r="D61" s="8">
        <v>1.0731999999999999</v>
      </c>
      <c r="E61" s="8">
        <v>0.58539999999999992</v>
      </c>
      <c r="F61" s="8">
        <v>0.58779999999999999</v>
      </c>
      <c r="G61" s="3">
        <f>Table13567356[[#This Row],[Clang15_Scalar]]/Table13567356[[#This Row],[Clang15_Autovec]]</f>
        <v>13.657472978009691</v>
      </c>
      <c r="H61" s="3">
        <f>Table13567356[[#This Row],[Clang15_Scalar]]/Table13567356[[#This Row],[Parsimony]]</f>
        <v>24.935692412385166</v>
      </c>
      <c r="I61" s="3">
        <f>Table13567356[[#This Row],[Clang15_Scalar]]/Table13567356[[#This Row],[Clang15_AVX512]]</f>
        <v>25.037922787837378</v>
      </c>
      <c r="J61" s="3">
        <f>Table13567356[[#This Row],[Parsimony wrt Clang15_Scalar]]/Table13567356[[#This Row],[AVX-512 wrt Clang15_Scalar]]</f>
        <v>0.99591697856413741</v>
      </c>
      <c r="K61" s="3">
        <f>Table13567356[[#This Row],[Clang15_Autovec]]/Table13567356[[#This Row],[Parsimony]]</f>
        <v>1.8257910854031982</v>
      </c>
    </row>
    <row r="62" spans="1:11" x14ac:dyDescent="0.25">
      <c r="A62" s="2">
        <v>61</v>
      </c>
      <c r="B62" s="7" t="s">
        <v>51</v>
      </c>
      <c r="C62" s="7">
        <v>6.6890000000000001</v>
      </c>
      <c r="D62" s="8">
        <v>0.26800000000000002</v>
      </c>
      <c r="E62" s="8">
        <v>0.2656</v>
      </c>
      <c r="F62" s="8">
        <v>0.26800000000000002</v>
      </c>
      <c r="G62" s="3">
        <f>Table13567356[[#This Row],[Clang15_Scalar]]/Table13567356[[#This Row],[Clang15_Autovec]]</f>
        <v>24.958955223880597</v>
      </c>
      <c r="H62" s="3">
        <f>Table13567356[[#This Row],[Clang15_Scalar]]/Table13567356[[#This Row],[Parsimony]]</f>
        <v>24.958955223880597</v>
      </c>
      <c r="I62" s="3">
        <f>Table13567356[[#This Row],[Clang15_Scalar]]/Table13567356[[#This Row],[Clang15_AVX512]]</f>
        <v>25.184487951807228</v>
      </c>
      <c r="J62" s="3">
        <f>Table13567356[[#This Row],[Parsimony wrt Clang15_Scalar]]/Table13567356[[#This Row],[AVX-512 wrt Clang15_Scalar]]</f>
        <v>0.991044776119403</v>
      </c>
      <c r="K62" s="3">
        <f>Table13567356[[#This Row],[Clang15_Autovec]]/Table13567356[[#This Row],[Parsimony]]</f>
        <v>1</v>
      </c>
    </row>
    <row r="63" spans="1:11" x14ac:dyDescent="0.25">
      <c r="A63" s="2">
        <v>62</v>
      </c>
      <c r="B63" s="7" t="s">
        <v>85</v>
      </c>
      <c r="C63" s="7">
        <v>6.6733999999999991</v>
      </c>
      <c r="D63" s="8">
        <v>0.2676</v>
      </c>
      <c r="E63" s="8">
        <v>0.26519999999999999</v>
      </c>
      <c r="F63" s="8">
        <v>0.26719999999999999</v>
      </c>
      <c r="G63" s="3">
        <f>Table13567356[[#This Row],[Clang15_Scalar]]/Table13567356[[#This Row],[Clang15_Autovec]]</f>
        <v>24.937967115097155</v>
      </c>
      <c r="H63" s="3">
        <f>Table13567356[[#This Row],[Clang15_Scalar]]/Table13567356[[#This Row],[Parsimony]]</f>
        <v>24.975299401197603</v>
      </c>
      <c r="I63" s="3">
        <f>Table13567356[[#This Row],[Clang15_Scalar]]/Table13567356[[#This Row],[Clang15_AVX512]]</f>
        <v>25.163650075414779</v>
      </c>
      <c r="J63" s="3">
        <f>Table13567356[[#This Row],[Parsimony wrt Clang15_Scalar]]/Table13567356[[#This Row],[AVX-512 wrt Clang15_Scalar]]</f>
        <v>0.99251497005988021</v>
      </c>
      <c r="K63" s="3">
        <f>Table13567356[[#This Row],[Clang15_Autovec]]/Table13567356[[#This Row],[Parsimony]]</f>
        <v>1.0014970059880239</v>
      </c>
    </row>
    <row r="64" spans="1:11" x14ac:dyDescent="0.25">
      <c r="A64" s="2">
        <v>63</v>
      </c>
      <c r="B64" s="7" t="s">
        <v>6</v>
      </c>
      <c r="C64" s="7">
        <v>14.126200000000001</v>
      </c>
      <c r="D64" s="8">
        <v>10.4938</v>
      </c>
      <c r="E64" s="8">
        <v>0.62559999999999993</v>
      </c>
      <c r="F64" s="8">
        <v>0.49680000000000002</v>
      </c>
      <c r="G64" s="3">
        <f>Table13567356[[#This Row],[Clang15_Scalar]]/Table13567356[[#This Row],[Clang15_Autovec]]</f>
        <v>1.346147248851703</v>
      </c>
      <c r="H64" s="3">
        <f>Table13567356[[#This Row],[Clang15_Scalar]]/Table13567356[[#This Row],[Parsimony]]</f>
        <v>28.434380032206121</v>
      </c>
      <c r="I64" s="3">
        <f>Table13567356[[#This Row],[Clang15_Scalar]]/Table13567356[[#This Row],[Clang15_AVX512]]</f>
        <v>22.580242966751921</v>
      </c>
      <c r="J64" s="3">
        <f>Table13567356[[#This Row],[Parsimony wrt Clang15_Scalar]]/Table13567356[[#This Row],[AVX-512 wrt Clang15_Scalar]]</f>
        <v>1.2592592592592591</v>
      </c>
      <c r="K64" s="3">
        <f>Table13567356[[#This Row],[Clang15_Autovec]]/Table13567356[[#This Row],[Parsimony]]</f>
        <v>21.122785829307567</v>
      </c>
    </row>
    <row r="65" spans="1:11" x14ac:dyDescent="0.25">
      <c r="A65" s="2">
        <v>64</v>
      </c>
      <c r="B65" s="7" t="s">
        <v>27</v>
      </c>
      <c r="C65" s="7">
        <v>18.571599999999997</v>
      </c>
      <c r="D65" s="8">
        <v>0.61039999999999994</v>
      </c>
      <c r="E65" s="8">
        <v>0.56180000000000008</v>
      </c>
      <c r="F65" s="8">
        <v>0.61980000000000002</v>
      </c>
      <c r="G65" s="3">
        <f>Table13567356[[#This Row],[Clang15_Scalar]]/Table13567356[[#This Row],[Clang15_Autovec]]</f>
        <v>30.425294888597637</v>
      </c>
      <c r="H65" s="3">
        <f>Table13567356[[#This Row],[Clang15_Scalar]]/Table13567356[[#This Row],[Parsimony]]</f>
        <v>29.963859309454655</v>
      </c>
      <c r="I65" s="3">
        <f>Table13567356[[#This Row],[Clang15_Scalar]]/Table13567356[[#This Row],[Clang15_AVX512]]</f>
        <v>33.057315770736906</v>
      </c>
      <c r="J65" s="3">
        <f>Table13567356[[#This Row],[Parsimony wrt Clang15_Scalar]]/Table13567356[[#This Row],[AVX-512 wrt Clang15_Scalar]]</f>
        <v>0.90642142626653766</v>
      </c>
      <c r="K65" s="3">
        <f>Table13567356[[#This Row],[Clang15_Autovec]]/Table13567356[[#This Row],[Parsimony]]</f>
        <v>0.98483381736043873</v>
      </c>
    </row>
    <row r="66" spans="1:11" x14ac:dyDescent="0.25">
      <c r="A66" s="2">
        <v>65</v>
      </c>
      <c r="B66" s="7" t="s">
        <v>30</v>
      </c>
      <c r="C66" s="7">
        <v>13.382</v>
      </c>
      <c r="D66" s="8">
        <v>0.42659999999999998</v>
      </c>
      <c r="E66" s="8">
        <v>0.39219999999999999</v>
      </c>
      <c r="F66" s="8">
        <v>0.41319999999999996</v>
      </c>
      <c r="G66" s="3">
        <f>Table13567356[[#This Row],[Clang15_Scalar]]/Table13567356[[#This Row],[Clang15_Autovec]]</f>
        <v>31.368963900609472</v>
      </c>
      <c r="H66" s="3">
        <f>Table13567356[[#This Row],[Clang15_Scalar]]/Table13567356[[#This Row],[Parsimony]]</f>
        <v>32.386253630203292</v>
      </c>
      <c r="I66" s="3">
        <f>Table13567356[[#This Row],[Clang15_Scalar]]/Table13567356[[#This Row],[Clang15_AVX512]]</f>
        <v>34.120346761856197</v>
      </c>
      <c r="J66" s="3">
        <f>Table13567356[[#This Row],[Parsimony wrt Clang15_Scalar]]/Table13567356[[#This Row],[AVX-512 wrt Clang15_Scalar]]</f>
        <v>0.94917715392061952</v>
      </c>
      <c r="K66" s="3">
        <f>Table13567356[[#This Row],[Clang15_Autovec]]/Table13567356[[#This Row],[Parsimony]]</f>
        <v>1.0324298160696999</v>
      </c>
    </row>
    <row r="67" spans="1:11" x14ac:dyDescent="0.25">
      <c r="A67" s="2">
        <v>66</v>
      </c>
      <c r="B67" s="7" t="s">
        <v>33</v>
      </c>
      <c r="C67" s="7">
        <v>14.230399999999999</v>
      </c>
      <c r="D67" s="8">
        <v>0.82399999999999984</v>
      </c>
      <c r="E67" s="8">
        <v>0.42279999999999995</v>
      </c>
      <c r="F67" s="8">
        <v>0.42000000000000004</v>
      </c>
      <c r="G67" s="3">
        <f>Table13567356[[#This Row],[Clang15_Scalar]]/Table13567356[[#This Row],[Clang15_Autovec]]</f>
        <v>17.269902912621362</v>
      </c>
      <c r="H67" s="3">
        <f>Table13567356[[#This Row],[Clang15_Scalar]]/Table13567356[[#This Row],[Parsimony]]</f>
        <v>33.881904761904757</v>
      </c>
      <c r="I67" s="3">
        <f>Table13567356[[#This Row],[Clang15_Scalar]]/Table13567356[[#This Row],[Clang15_AVX512]]</f>
        <v>33.657521286660362</v>
      </c>
      <c r="J67" s="3">
        <f>Table13567356[[#This Row],[Parsimony wrt Clang15_Scalar]]/Table13567356[[#This Row],[AVX-512 wrt Clang15_Scalar]]</f>
        <v>1.0066666666666664</v>
      </c>
      <c r="K67" s="3">
        <f>Table13567356[[#This Row],[Clang15_Autovec]]/Table13567356[[#This Row],[Parsimony]]</f>
        <v>1.9619047619047614</v>
      </c>
    </row>
    <row r="68" spans="1:11" x14ac:dyDescent="0.25">
      <c r="A68" s="2">
        <v>67</v>
      </c>
      <c r="B68" s="7" t="s">
        <v>29</v>
      </c>
      <c r="C68" s="7">
        <v>14.278199999999998</v>
      </c>
      <c r="D68" s="8">
        <v>0.42279999999999995</v>
      </c>
      <c r="E68" s="8">
        <v>0.40720000000000001</v>
      </c>
      <c r="F68" s="8">
        <v>0.3886</v>
      </c>
      <c r="G68" s="3">
        <f>Table13567356[[#This Row],[Clang15_Scalar]]/Table13567356[[#This Row],[Clang15_Autovec]]</f>
        <v>33.770577105014191</v>
      </c>
      <c r="H68" s="3">
        <f>Table13567356[[#This Row],[Clang15_Scalar]]/Table13567356[[#This Row],[Parsimony]]</f>
        <v>36.742665980442609</v>
      </c>
      <c r="I68" s="3">
        <f>Table13567356[[#This Row],[Clang15_Scalar]]/Table13567356[[#This Row],[Clang15_AVX512]]</f>
        <v>35.064341846758346</v>
      </c>
      <c r="J68" s="3">
        <f>Table13567356[[#This Row],[Parsimony wrt Clang15_Scalar]]/Table13567356[[#This Row],[AVX-512 wrt Clang15_Scalar]]</f>
        <v>1.0478641276376737</v>
      </c>
      <c r="K68" s="3">
        <f>Table13567356[[#This Row],[Clang15_Autovec]]/Table13567356[[#This Row],[Parsimony]]</f>
        <v>1.0880082346886257</v>
      </c>
    </row>
    <row r="69" spans="1:11" x14ac:dyDescent="0.25">
      <c r="A69" s="2">
        <v>68</v>
      </c>
      <c r="B69" s="7" t="s">
        <v>5</v>
      </c>
      <c r="C69" s="7">
        <v>13.811000000000002</v>
      </c>
      <c r="D69" s="8">
        <v>6.6516000000000002</v>
      </c>
      <c r="E69" s="8">
        <v>0.35059999999999997</v>
      </c>
      <c r="F69" s="8">
        <v>0.3422</v>
      </c>
      <c r="G69" s="3">
        <f>Table13567356[[#This Row],[Clang15_Scalar]]/Table13567356[[#This Row],[Clang15_Autovec]]</f>
        <v>2.0763425341271273</v>
      </c>
      <c r="H69" s="3">
        <f>Table13567356[[#This Row],[Clang15_Scalar]]/Table13567356[[#This Row],[Parsimony]]</f>
        <v>40.359438924605499</v>
      </c>
      <c r="I69" s="3">
        <f>Table13567356[[#This Row],[Clang15_Scalar]]/Table13567356[[#This Row],[Clang15_AVX512]]</f>
        <v>39.392470051340567</v>
      </c>
      <c r="J69" s="3">
        <f>Table13567356[[#This Row],[Parsimony wrt Clang15_Scalar]]/Table13567356[[#This Row],[AVX-512 wrt Clang15_Scalar]]</f>
        <v>1.0245470485096435</v>
      </c>
      <c r="K69" s="3">
        <f>Table13567356[[#This Row],[Clang15_Autovec]]/Table13567356[[#This Row],[Parsimony]]</f>
        <v>19.437755698421977</v>
      </c>
    </row>
    <row r="70" spans="1:11" x14ac:dyDescent="0.25">
      <c r="A70" s="2">
        <v>69</v>
      </c>
      <c r="B70" s="7" t="s">
        <v>83</v>
      </c>
      <c r="C70" s="7">
        <v>6.7004000000000001</v>
      </c>
      <c r="D70" s="8">
        <v>6.7394000000000007</v>
      </c>
      <c r="E70" s="8">
        <v>0.14899999999999999</v>
      </c>
      <c r="F70" s="8">
        <v>0.16360000000000002</v>
      </c>
      <c r="G70" s="3">
        <f>Table13567356[[#This Row],[Clang15_Scalar]]/Table13567356[[#This Row],[Clang15_Autovec]]</f>
        <v>0.99421313470041839</v>
      </c>
      <c r="H70" s="3">
        <f>Table13567356[[#This Row],[Clang15_Scalar]]/Table13567356[[#This Row],[Parsimony]]</f>
        <v>40.955990220048896</v>
      </c>
      <c r="I70" s="3">
        <f>Table13567356[[#This Row],[Clang15_Scalar]]/Table13567356[[#This Row],[Clang15_AVX512]]</f>
        <v>44.969127516778528</v>
      </c>
      <c r="J70" s="3">
        <f>Table13567356[[#This Row],[Parsimony wrt Clang15_Scalar]]/Table13567356[[#This Row],[AVX-512 wrt Clang15_Scalar]]</f>
        <v>0.91075794621026873</v>
      </c>
      <c r="K70" s="3">
        <f>Table13567356[[#This Row],[Clang15_Autovec]]/Table13567356[[#This Row],[Parsimony]]</f>
        <v>41.19437652811736</v>
      </c>
    </row>
    <row r="71" spans="1:11" x14ac:dyDescent="0.25">
      <c r="A71" s="2">
        <v>70</v>
      </c>
      <c r="B71" s="7" t="s">
        <v>47</v>
      </c>
      <c r="C71" s="7">
        <v>6.7380000000000013</v>
      </c>
      <c r="D71" s="8">
        <v>6.7981999999999996</v>
      </c>
      <c r="E71" s="8">
        <v>0.15</v>
      </c>
      <c r="F71" s="8">
        <v>0.16300000000000001</v>
      </c>
      <c r="G71" s="3">
        <f>Table13567356[[#This Row],[Clang15_Scalar]]/Table13567356[[#This Row],[Clang15_Autovec]]</f>
        <v>0.99114471477744137</v>
      </c>
      <c r="H71" s="3">
        <f>Table13567356[[#This Row],[Clang15_Scalar]]/Table13567356[[#This Row],[Parsimony]]</f>
        <v>41.337423312883445</v>
      </c>
      <c r="I71" s="3">
        <f>Table13567356[[#This Row],[Clang15_Scalar]]/Table13567356[[#This Row],[Clang15_AVX512]]</f>
        <v>44.920000000000009</v>
      </c>
      <c r="J71" s="3">
        <f>Table13567356[[#This Row],[Parsimony wrt Clang15_Scalar]]/Table13567356[[#This Row],[AVX-512 wrt Clang15_Scalar]]</f>
        <v>0.92024539877300615</v>
      </c>
      <c r="K71" s="3">
        <f>Table13567356[[#This Row],[Clang15_Autovec]]/Table13567356[[#This Row],[Parsimony]]</f>
        <v>41.706748466257665</v>
      </c>
    </row>
    <row r="72" spans="1:11" x14ac:dyDescent="0.25">
      <c r="A72" s="2">
        <v>71</v>
      </c>
      <c r="B72" s="7" t="s">
        <v>84</v>
      </c>
      <c r="C72" s="7">
        <v>6.7040000000000006</v>
      </c>
      <c r="D72" s="8">
        <v>6.7702</v>
      </c>
      <c r="E72" s="8">
        <v>0.14940000000000001</v>
      </c>
      <c r="F72" s="8">
        <v>0.16200000000000001</v>
      </c>
      <c r="G72" s="3">
        <f>Table13567356[[#This Row],[Clang15_Scalar]]/Table13567356[[#This Row],[Clang15_Autovec]]</f>
        <v>0.99022185459809176</v>
      </c>
      <c r="H72" s="3">
        <f>Table13567356[[#This Row],[Clang15_Scalar]]/Table13567356[[#This Row],[Parsimony]]</f>
        <v>41.382716049382715</v>
      </c>
      <c r="I72" s="3">
        <f>Table13567356[[#This Row],[Clang15_Scalar]]/Table13567356[[#This Row],[Clang15_AVX512]]</f>
        <v>44.87282463186078</v>
      </c>
      <c r="J72" s="3">
        <f>Table13567356[[#This Row],[Parsimony wrt Clang15_Scalar]]/Table13567356[[#This Row],[AVX-512 wrt Clang15_Scalar]]</f>
        <v>0.92222222222222217</v>
      </c>
      <c r="K72" s="3">
        <f>Table13567356[[#This Row],[Clang15_Autovec]]/Table13567356[[#This Row],[Parsimony]]</f>
        <v>41.791358024691355</v>
      </c>
    </row>
    <row r="73" spans="1:11" x14ac:dyDescent="0.25">
      <c r="A73" s="2">
        <v>72</v>
      </c>
      <c r="B73" s="7" t="s">
        <v>49</v>
      </c>
      <c r="C73" s="7">
        <v>6.6950000000000003</v>
      </c>
      <c r="D73" s="8">
        <v>6.7458</v>
      </c>
      <c r="E73" s="8">
        <v>0.14979999999999999</v>
      </c>
      <c r="F73" s="8">
        <v>0.16160000000000002</v>
      </c>
      <c r="G73" s="3">
        <f>Table13567356[[#This Row],[Clang15_Scalar]]/Table13567356[[#This Row],[Clang15_Autovec]]</f>
        <v>0.99246938836016485</v>
      </c>
      <c r="H73" s="3">
        <f>Table13567356[[#This Row],[Clang15_Scalar]]/Table13567356[[#This Row],[Parsimony]]</f>
        <v>41.429455445544548</v>
      </c>
      <c r="I73" s="3">
        <f>Table13567356[[#This Row],[Clang15_Scalar]]/Table13567356[[#This Row],[Clang15_AVX512]]</f>
        <v>44.692923898531383</v>
      </c>
      <c r="J73" s="3">
        <f>Table13567356[[#This Row],[Parsimony wrt Clang15_Scalar]]/Table13567356[[#This Row],[AVX-512 wrt Clang15_Scalar]]</f>
        <v>0.92698019801980169</v>
      </c>
      <c r="K73" s="3">
        <f>Table13567356[[#This Row],[Clang15_Autovec]]/Table13567356[[#This Row],[Parsimony]]</f>
        <v>41.743811881188115</v>
      </c>
    </row>
    <row r="74" spans="1:11" x14ac:dyDescent="0.25">
      <c r="C74" s="9"/>
      <c r="D74" s="9"/>
      <c r="E74" s="9"/>
      <c r="F74" s="9" t="s">
        <v>98</v>
      </c>
      <c r="G74" s="5">
        <f>ROUND(GEOMEAN(Table13567356[ Clang15_Autovec wrt Clang15_Scalar]),2)</f>
        <v>3.46</v>
      </c>
      <c r="H74" s="5">
        <f>ROUND(GEOMEAN(Table13567356[Parsimony wrt Clang15_Scalar]),2)</f>
        <v>7.7</v>
      </c>
      <c r="I74" s="5">
        <f>ROUND(GEOMEAN(Table13567356[AVX-512 wrt Clang15_Scalar]),2)</f>
        <v>7.91</v>
      </c>
      <c r="J74" s="5">
        <f>ROUND(GEOMEAN(Table13567356[Parsimony wrt AVX512]),2)</f>
        <v>0.97</v>
      </c>
      <c r="K74" s="5">
        <f>ROUND(GEOMEAN(Table13567356[Parsimony wrt Clang15_Autovec]),2)</f>
        <v>2.2200000000000002</v>
      </c>
    </row>
    <row r="75" spans="1:11" x14ac:dyDescent="0.25">
      <c r="F75" s="9" t="s">
        <v>97</v>
      </c>
      <c r="G75" s="9" t="str">
        <f>CONCATENATE("LLVM Auto-vectorization (Geomean: ",G74,")")</f>
        <v>LLVM Auto-vectorization (Geomean: 3.46)</v>
      </c>
      <c r="H75" s="9" t="str">
        <f>CONCATENATE("Parsimony (Geomean: ",H74,")")</f>
        <v>Parsimony (Geomean: 7.7)</v>
      </c>
      <c r="I75" s="9" t="str">
        <f>CONCATENATE("Hand-written AVX-512 (Geomean: ",I74,")")</f>
        <v>Hand-written AVX-512 (Geomean: 7.91)</v>
      </c>
    </row>
    <row r="214" spans="3:10" x14ac:dyDescent="0.25">
      <c r="C214" s="10"/>
      <c r="D214" s="10"/>
      <c r="E214" s="10"/>
      <c r="F214" s="10"/>
      <c r="H214" s="10"/>
      <c r="I214" s="10"/>
      <c r="J214" s="10"/>
    </row>
  </sheetData>
  <mergeCells count="2">
    <mergeCell ref="C214:F214"/>
    <mergeCell ref="H214:J2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A4CB7-FFDB-41B9-B583-A0B9203187C6}">
  <dimension ref="A1:H9"/>
  <sheetViews>
    <sheetView zoomScale="85" zoomScaleNormal="85" workbookViewId="0">
      <selection activeCell="B59" sqref="B59"/>
    </sheetView>
  </sheetViews>
  <sheetFormatPr defaultRowHeight="15" x14ac:dyDescent="0.25"/>
  <cols>
    <col min="1" max="1" width="11.140625" customWidth="1"/>
    <col min="2" max="2" width="62.42578125" customWidth="1"/>
    <col min="3" max="3" width="42.140625" customWidth="1"/>
    <col min="4" max="4" width="35.85546875" customWidth="1"/>
    <col min="5" max="5" width="32.140625" customWidth="1"/>
    <col min="6" max="7" width="41.85546875" customWidth="1"/>
    <col min="8" max="8" width="41.5703125" customWidth="1"/>
    <col min="9" max="9" width="21.28515625" customWidth="1"/>
    <col min="10" max="10" width="30.140625" customWidth="1"/>
    <col min="11" max="11" width="34.140625" customWidth="1"/>
    <col min="12" max="12" width="28.140625" customWidth="1"/>
    <col min="13" max="14" width="27.7109375" customWidth="1"/>
  </cols>
  <sheetData>
    <row r="1" spans="1:8" x14ac:dyDescent="0.25">
      <c r="A1" s="5" t="s">
        <v>0</v>
      </c>
      <c r="B1" t="s">
        <v>63</v>
      </c>
      <c r="C1" t="s">
        <v>74</v>
      </c>
      <c r="D1" t="s">
        <v>76</v>
      </c>
      <c r="E1" t="s">
        <v>73</v>
      </c>
      <c r="F1" t="s">
        <v>64</v>
      </c>
      <c r="G1" t="s">
        <v>60</v>
      </c>
      <c r="H1" t="s">
        <v>72</v>
      </c>
    </row>
    <row r="2" spans="1:8" x14ac:dyDescent="0.25">
      <c r="A2" s="2">
        <v>1</v>
      </c>
      <c r="B2" s="7" t="s">
        <v>70</v>
      </c>
      <c r="C2" s="7">
        <v>5027.732</v>
      </c>
      <c r="D2" s="8">
        <v>375.61799999999999</v>
      </c>
      <c r="E2" s="8">
        <v>375.27300000000002</v>
      </c>
      <c r="F2" s="3">
        <f>Table135673545[[#This Row],[Clang15_Autovec (in Mil. Cycles)]]/Table135673545[[#This Row],[ispc (in Mil. Cycles)]]</f>
        <v>13.385226480094138</v>
      </c>
      <c r="G2" s="3">
        <f>Table135673545[[#This Row],[Clang15_Autovec (in Mil. Cycles)]]/Table135673545[[#This Row],[Parsimony (in Mil. Cycles)]]</f>
        <v>13.397531930088228</v>
      </c>
      <c r="H2" s="3">
        <f>Table135673545[[#This Row],[Parsimony]]/Table135673545[[#This Row],[ispc]]</f>
        <v>1.0009193307272304</v>
      </c>
    </row>
    <row r="3" spans="1:8" x14ac:dyDescent="0.25">
      <c r="A3" s="2">
        <v>2</v>
      </c>
      <c r="B3" s="7" t="s">
        <v>67</v>
      </c>
      <c r="C3" s="7">
        <v>594.66899999999998</v>
      </c>
      <c r="D3" s="8">
        <v>485.31900000000002</v>
      </c>
      <c r="E3" s="8">
        <v>479.96800000000002</v>
      </c>
      <c r="F3" s="3">
        <f>Table135673545[[#This Row],[Clang15_Autovec (in Mil. Cycles)]]/Table135673545[[#This Row],[ispc (in Mil. Cycles)]]</f>
        <v>1.2253157201758018</v>
      </c>
      <c r="G3" s="3">
        <f>Table135673545[[#This Row],[Clang15_Autovec (in Mil. Cycles)]]/Table135673545[[#This Row],[Parsimony (in Mil. Cycles)]]</f>
        <v>1.2389763484232281</v>
      </c>
      <c r="H3" s="3">
        <f>Table135673545[[#This Row],[Parsimony]]/Table135673545[[#This Row],[ispc]]</f>
        <v>1.0111486599106607</v>
      </c>
    </row>
    <row r="4" spans="1:8" x14ac:dyDescent="0.25">
      <c r="A4" s="2">
        <v>3</v>
      </c>
      <c r="B4" s="7" t="s">
        <v>65</v>
      </c>
      <c r="C4" s="7">
        <v>24127.004000000001</v>
      </c>
      <c r="D4" s="8">
        <v>4834.2030000000004</v>
      </c>
      <c r="E4" s="8">
        <v>4924.607</v>
      </c>
      <c r="F4" s="3">
        <f>Table135673545[[#This Row],[Clang15_Autovec (in Mil. Cycles)]]/Table135673545[[#This Row],[ispc (in Mil. Cycles)]]</f>
        <v>4.9908959139696858</v>
      </c>
      <c r="G4" s="3">
        <f>Table135673545[[#This Row],[Clang15_Autovec (in Mil. Cycles)]]/Table135673545[[#This Row],[Parsimony (in Mil. Cycles)]]</f>
        <v>4.899275008137705</v>
      </c>
      <c r="H4" s="3">
        <f>Table135673545[[#This Row],[Parsimony]]/Table135673545[[#This Row],[ispc]]</f>
        <v>0.98164239298689226</v>
      </c>
    </row>
    <row r="5" spans="1:8" x14ac:dyDescent="0.25">
      <c r="A5" s="2">
        <v>4</v>
      </c>
      <c r="B5" s="7" t="s">
        <v>69</v>
      </c>
      <c r="C5" s="7">
        <v>405.613</v>
      </c>
      <c r="D5" s="7">
        <v>123.492</v>
      </c>
      <c r="E5" s="8">
        <v>175.10499999999999</v>
      </c>
      <c r="F5" s="3">
        <f>Table135673545[[#This Row],[Clang15_Autovec (in Mil. Cycles)]]/Table135673545[[#This Row],[ispc (in Mil. Cycles)]]</f>
        <v>3.2845285524568393</v>
      </c>
      <c r="G5" s="3">
        <f>Table135673545[[#This Row],[Clang15_Autovec (in Mil. Cycles)]]/Table135673545[[#This Row],[Parsimony (in Mil. Cycles)]]</f>
        <v>2.3163987321892581</v>
      </c>
      <c r="H5" s="3">
        <f>Table135673545[[#This Row],[Parsimony]]/Table135673545[[#This Row],[ispc]]</f>
        <v>0.7052454241740671</v>
      </c>
    </row>
    <row r="6" spans="1:8" x14ac:dyDescent="0.25">
      <c r="A6" s="2">
        <v>5</v>
      </c>
      <c r="B6" s="7" t="s">
        <v>71</v>
      </c>
      <c r="C6" s="7">
        <v>11.157</v>
      </c>
      <c r="D6" s="8">
        <v>1.07</v>
      </c>
      <c r="E6" s="8">
        <v>1.0309999999999999</v>
      </c>
      <c r="F6" s="3">
        <f>Table135673545[[#This Row],[Clang15_Autovec (in Mil. Cycles)]]/Table135673545[[#This Row],[ispc (in Mil. Cycles)]]</f>
        <v>10.427102803738316</v>
      </c>
      <c r="G6" s="3">
        <f>Table135673545[[#This Row],[Clang15_Autovec (in Mil. Cycles)]]/Table135673545[[#This Row],[Parsimony (in Mil. Cycles)]]</f>
        <v>10.82153249272551</v>
      </c>
      <c r="H6" s="3">
        <f>Table135673545[[#This Row],[Parsimony]]/Table135673545[[#This Row],[ispc]]</f>
        <v>1.0378273520853543</v>
      </c>
    </row>
    <row r="7" spans="1:8" x14ac:dyDescent="0.25">
      <c r="A7" s="2">
        <v>6</v>
      </c>
      <c r="B7" s="7" t="s">
        <v>68</v>
      </c>
      <c r="C7" s="7">
        <v>229.32499999999999</v>
      </c>
      <c r="D7" s="8">
        <v>20.829000000000001</v>
      </c>
      <c r="E7" s="8">
        <v>19.87</v>
      </c>
      <c r="F7" s="3">
        <f>Table135673545[[#This Row],[Clang15_Autovec (in Mil. Cycles)]]/Table135673545[[#This Row],[ispc (in Mil. Cycles)]]</f>
        <v>11.009890057131882</v>
      </c>
      <c r="G7" s="3">
        <f>Table135673545[[#This Row],[Clang15_Autovec (in Mil. Cycles)]]/Table135673545[[#This Row],[Parsimony (in Mil. Cycles)]]</f>
        <v>11.541268243583291</v>
      </c>
      <c r="H7" s="3">
        <f>Table135673545[[#This Row],[Parsimony]]/Table135673545[[#This Row],[ispc]]</f>
        <v>1.0482637141419227</v>
      </c>
    </row>
    <row r="8" spans="1:8" x14ac:dyDescent="0.25">
      <c r="A8" s="2">
        <v>7</v>
      </c>
      <c r="B8" s="7" t="s">
        <v>66</v>
      </c>
      <c r="C8" s="7">
        <v>477.589</v>
      </c>
      <c r="D8" s="8">
        <v>52.502000000000002</v>
      </c>
      <c r="E8" s="8">
        <v>47.493000000000002</v>
      </c>
      <c r="F8" s="3">
        <f>Table135673545[[#This Row],[Clang15_Autovec (in Mil. Cycles)]]/Table135673545[[#This Row],[ispc (in Mil. Cycles)]]</f>
        <v>9.0965867966934582</v>
      </c>
      <c r="G8" s="3">
        <f>Table135673545[[#This Row],[Clang15_Autovec (in Mil. Cycles)]]/Table135673545[[#This Row],[Parsimony (in Mil. Cycles)]]</f>
        <v>10.055987198113407</v>
      </c>
      <c r="H8" s="3">
        <f>Table135673545[[#This Row],[Parsimony]]/Table135673545[[#This Row],[ispc]]</f>
        <v>1.1054681742572592</v>
      </c>
    </row>
    <row r="9" spans="1:8" x14ac:dyDescent="0.25">
      <c r="A9" s="2"/>
      <c r="B9" s="5" t="s">
        <v>75</v>
      </c>
      <c r="C9" s="1"/>
      <c r="D9" s="3"/>
      <c r="E9" s="3"/>
      <c r="F9" s="4">
        <f>GEOMEAN(F2:F8)</f>
        <v>6.0025497720120002</v>
      </c>
      <c r="G9" s="4">
        <f>GEOMEAN(G2:G8)</f>
        <v>5.8575267574750747</v>
      </c>
      <c r="H9" s="4">
        <f>Table135673545[[#This Row],[Parsimony]]/Table135673545[[#This Row],[ispc]]</f>
        <v>0.97583976475911582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SimdLibrary</vt:lpstr>
      <vt:lpstr>ispc-benchs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2022-11-14T07:50:22Z</dcterms:created>
  <dcterms:modified xsi:type="dcterms:W3CDTF">2022-11-14T22:57:27Z</dcterms:modified>
</cp:coreProperties>
</file>