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50" windowHeight="10620" tabRatio="830" activeTab="7"/>
  </bookViews>
  <sheets>
    <sheet name="Data Distribution" sheetId="12" r:id="rId1"/>
    <sheet name="spark" sheetId="3" r:id="rId2"/>
    <sheet name="firefox" sheetId="1" r:id="rId3"/>
    <sheet name="thunderbird" sheetId="2" r:id="rId4"/>
    <sheet name="core" sheetId="4" r:id="rId5"/>
    <sheet name="Sheet1" sheetId="5" r:id="rId6"/>
    <sheet name="Performance" sheetId="7" r:id="rId7"/>
    <sheet name="P+C+CT" sheetId="8" r:id="rId8"/>
    <sheet name="LP LW RP RW" sheetId="9" r:id="rId9"/>
    <sheet name="NER effectiveness" sheetId="10" r:id="rId10"/>
    <sheet name="Cross-project" sheetId="11" r:id="rId11"/>
  </sheets>
  <calcPr calcId="144525"/>
</workbook>
</file>

<file path=xl/sharedStrings.xml><?xml version="1.0" encoding="utf-8"?>
<sst xmlns="http://schemas.openxmlformats.org/spreadsheetml/2006/main" count="2069" uniqueCount="110">
  <si>
    <t>NE Distribution</t>
  </si>
  <si>
    <t>Dataset</t>
  </si>
  <si>
    <t>PL</t>
  </si>
  <si>
    <t>API</t>
  </si>
  <si>
    <t>Env</t>
  </si>
  <si>
    <t>UI</t>
  </si>
  <si>
    <t>Plat</t>
  </si>
  <si>
    <t>Sec</t>
  </si>
  <si>
    <t>Stan</t>
  </si>
  <si>
    <t>O</t>
  </si>
  <si>
    <t>Spark</t>
  </si>
  <si>
    <t>Eclipse</t>
  </si>
  <si>
    <t>Mozilla-Firefox</t>
  </si>
  <si>
    <t>Thunderbird</t>
  </si>
  <si>
    <t>Mozilla-Core</t>
  </si>
  <si>
    <t>Project</t>
  </si>
  <si>
    <t>Total BR</t>
  </si>
  <si>
    <t>Selected BR</t>
  </si>
  <si>
    <t>DBR Pairs</t>
  </si>
  <si>
    <t>Date Range</t>
  </si>
  <si>
    <t>2010-2018</t>
  </si>
  <si>
    <t>2001-2013</t>
  </si>
  <si>
    <t>Mozilla-firefox</t>
  </si>
  <si>
    <t>1999-2013</t>
  </si>
  <si>
    <t>2000-2013</t>
  </si>
  <si>
    <t>Mozilla-core</t>
  </si>
  <si>
    <t>1998-2013</t>
  </si>
  <si>
    <t>precision</t>
  </si>
  <si>
    <t>recall</t>
  </si>
  <si>
    <t>accuracy</t>
  </si>
  <si>
    <t>f1</t>
  </si>
  <si>
    <t>TP</t>
  </si>
  <si>
    <t>FP</t>
  </si>
  <si>
    <t>TN</t>
  </si>
  <si>
    <t>FN</t>
  </si>
  <si>
    <t>CRF</t>
  </si>
  <si>
    <t>f1-score</t>
  </si>
  <si>
    <t>support</t>
  </si>
  <si>
    <t>CorNER</t>
  </si>
  <si>
    <t>DB-CNN</t>
  </si>
  <si>
    <t>DBR-CNN</t>
  </si>
  <si>
    <t>KNN</t>
  </si>
  <si>
    <t>LR</t>
  </si>
  <si>
    <t>DB-CNN+P</t>
  </si>
  <si>
    <t>RF</t>
  </si>
  <si>
    <t>DB-CNN+C</t>
  </si>
  <si>
    <t>DB-CNN+CT</t>
  </si>
  <si>
    <t>DB-CNN+P+C+CT</t>
  </si>
  <si>
    <t>Full-context feature</t>
  </si>
  <si>
    <t>w/o LP</t>
  </si>
  <si>
    <t>w/o LW</t>
  </si>
  <si>
    <t>w/o RP</t>
  </si>
  <si>
    <t>w/o RW</t>
  </si>
  <si>
    <t>RNER</t>
  </si>
  <si>
    <t>CorNER+P</t>
  </si>
  <si>
    <t>CorNER+C</t>
  </si>
  <si>
    <t>CorNER+CT</t>
  </si>
  <si>
    <t>CorNER+P+C+CT</t>
  </si>
  <si>
    <t>数据数量</t>
  </si>
  <si>
    <t>F</t>
  </si>
  <si>
    <t>spark-LP</t>
  </si>
  <si>
    <t>spark-LW</t>
  </si>
  <si>
    <t>spark-RP</t>
  </si>
  <si>
    <t>spark-RW</t>
  </si>
  <si>
    <t>thun-LP</t>
  </si>
  <si>
    <t>thun-LW</t>
  </si>
  <si>
    <t>thun-RP</t>
  </si>
  <si>
    <t>thun-RW</t>
  </si>
  <si>
    <t>firefox-LP</t>
  </si>
  <si>
    <t>firefox-LW</t>
  </si>
  <si>
    <t>firefox-RP</t>
  </si>
  <si>
    <t>firefox-RW</t>
  </si>
  <si>
    <t>core-LP</t>
  </si>
  <si>
    <t>core-LW</t>
  </si>
  <si>
    <t>core-RP</t>
  </si>
  <si>
    <t>core-RW</t>
  </si>
  <si>
    <t>&amp;</t>
  </si>
  <si>
    <t>Approach</t>
  </si>
  <si>
    <t>Precision</t>
  </si>
  <si>
    <t>Recall</t>
  </si>
  <si>
    <t>F1</t>
  </si>
  <si>
    <t>Accuracy</t>
  </si>
  <si>
    <t>\\</t>
  </si>
  <si>
    <t>\hline \hline</t>
  </si>
  <si>
    <t>\cline{2-6}</t>
  </si>
  <si>
    <t>\hline</t>
  </si>
  <si>
    <t>DC-CNN</t>
  </si>
  <si>
    <t>Average</t>
  </si>
  <si>
    <t>improvement</t>
  </si>
  <si>
    <t>Measures</t>
  </si>
  <si>
    <t>Fulll-context feature</t>
  </si>
  <si>
    <t>\cline{2-7}</t>
  </si>
  <si>
    <t>F1-score</t>
  </si>
  <si>
    <t>Context Features(%)</t>
  </si>
  <si>
    <t>Fulll-context feature(%)</t>
  </si>
  <si>
    <t>w/o LP(%)</t>
  </si>
  <si>
    <t>w/o LW(%)</t>
  </si>
  <si>
    <t>w/o RP(%)</t>
  </si>
  <si>
    <t>w/o RW(%)</t>
  </si>
  <si>
    <t>NER Approach</t>
  </si>
  <si>
    <t>\cline{2-5}</t>
  </si>
  <si>
    <t>DBNER</t>
  </si>
  <si>
    <t>Precision (\%)</t>
  </si>
  <si>
    <t>Recall(\%)</t>
  </si>
  <si>
    <t>F1-score(\%)</t>
  </si>
  <si>
    <t>Source</t>
  </si>
  <si>
    <t>Target</t>
  </si>
  <si>
    <t>\</t>
  </si>
  <si>
    <t>/</t>
  </si>
  <si>
    <t xml:space="preserve">\hline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</si>
</sst>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11"/>
      <color rgb="FF000000"/>
      <name val="等线"/>
      <charset val="0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等线"/>
      <charset val="0"/>
    </font>
    <font>
      <sz val="11"/>
      <color rgb="FFFF0000"/>
      <name val="等线"/>
      <charset val="0"/>
    </font>
    <font>
      <sz val="11"/>
      <color rgb="FF0070C0"/>
      <name val="等线"/>
      <charset val="0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0" fontId="1" fillId="3" borderId="1" xfId="0" applyNumberFormat="1" applyFont="1" applyFill="1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0" fontId="0" fillId="4" borderId="0" xfId="0" applyFill="1">
      <alignment vertical="center"/>
    </xf>
    <xf numFmtId="10" fontId="4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0" fontId="0" fillId="2" borderId="1" xfId="0" applyNumberFormat="1" applyFill="1" applyBorder="1">
      <alignment vertical="center"/>
    </xf>
    <xf numFmtId="0" fontId="1" fillId="0" borderId="0" xfId="0" applyFont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0" fontId="0" fillId="0" borderId="1" xfId="0" applyNumberFormat="1" applyFill="1" applyBorder="1">
      <alignment vertical="center"/>
    </xf>
    <xf numFmtId="0" fontId="5" fillId="0" borderId="1" xfId="0" applyFont="1" applyFill="1" applyBorder="1">
      <alignment vertical="center"/>
    </xf>
    <xf numFmtId="10" fontId="4" fillId="0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6" borderId="1" xfId="0" applyFill="1" applyBorder="1">
      <alignment vertical="center"/>
    </xf>
    <xf numFmtId="0" fontId="3" fillId="6" borderId="1" xfId="0" applyFont="1" applyFill="1" applyBorder="1">
      <alignment vertical="center"/>
    </xf>
    <xf numFmtId="0" fontId="3" fillId="5" borderId="0" xfId="0" applyFont="1" applyFill="1">
      <alignment vertical="center"/>
    </xf>
    <xf numFmtId="10" fontId="0" fillId="3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0" fontId="6" fillId="3" borderId="1" xfId="0" applyNumberFormat="1" applyFont="1" applyFill="1" applyBorder="1">
      <alignment vertical="center"/>
    </xf>
    <xf numFmtId="10" fontId="3" fillId="3" borderId="1" xfId="0" applyNumberFormat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10" fontId="6" fillId="0" borderId="1" xfId="0" applyNumberFormat="1" applyFont="1" applyFill="1" applyBorder="1">
      <alignment vertical="center"/>
    </xf>
    <xf numFmtId="10" fontId="1" fillId="3" borderId="3" xfId="0" applyNumberFormat="1" applyFont="1" applyFill="1" applyBorder="1">
      <alignment vertical="center"/>
    </xf>
    <xf numFmtId="10" fontId="1" fillId="3" borderId="0" xfId="0" applyNumberFormat="1" applyFont="1" applyFill="1">
      <alignment vertical="center"/>
    </xf>
    <xf numFmtId="0" fontId="2" fillId="3" borderId="1" xfId="0" applyFont="1" applyFill="1" applyBorder="1">
      <alignment vertical="center"/>
    </xf>
    <xf numFmtId="0" fontId="0" fillId="7" borderId="1" xfId="0" applyFill="1" applyBorder="1">
      <alignment vertical="center"/>
    </xf>
    <xf numFmtId="10" fontId="0" fillId="7" borderId="1" xfId="0" applyNumberFormat="1" applyFill="1" applyBorder="1">
      <alignment vertical="center"/>
    </xf>
    <xf numFmtId="10" fontId="7" fillId="2" borderId="1" xfId="0" applyNumberFormat="1" applyFont="1" applyFill="1" applyBorder="1">
      <alignment vertical="center"/>
    </xf>
    <xf numFmtId="10" fontId="1" fillId="2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10" fontId="1" fillId="2" borderId="2" xfId="0" applyNumberFormat="1" applyFont="1" applyFill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Font="1" applyFill="1" applyAlignment="1"/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9"/>
  <sheetViews>
    <sheetView topLeftCell="D1" workbookViewId="0">
      <selection activeCell="H30" sqref="H30"/>
    </sheetView>
  </sheetViews>
  <sheetFormatPr defaultColWidth="8.72727272727273" defaultRowHeight="14"/>
  <cols>
    <col min="1" max="1" width="17.1818181818182" customWidth="1"/>
    <col min="2" max="2" width="16.4545454545455" customWidth="1"/>
    <col min="3" max="3" width="6.63636363636364" customWidth="1"/>
  </cols>
  <sheetData>
    <row r="3" spans="1:1">
      <c r="A3" s="52" t="s">
        <v>0</v>
      </c>
    </row>
    <row r="4" spans="2:13">
      <c r="B4" t="s">
        <v>1</v>
      </c>
      <c r="C4" t="s">
        <v>2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2:13">
      <c r="B5" t="s">
        <v>10</v>
      </c>
      <c r="C5">
        <v>170</v>
      </c>
      <c r="E5" t="s">
        <v>10</v>
      </c>
      <c r="F5" s="53">
        <v>9170</v>
      </c>
      <c r="G5" s="53">
        <v>10695</v>
      </c>
      <c r="H5" s="53">
        <v>11921</v>
      </c>
      <c r="I5" s="53">
        <v>6194</v>
      </c>
      <c r="J5" s="53">
        <v>3043</v>
      </c>
      <c r="K5">
        <v>979</v>
      </c>
      <c r="L5" s="53">
        <v>2052</v>
      </c>
      <c r="M5" s="53">
        <v>24581</v>
      </c>
    </row>
    <row r="6" spans="2:13">
      <c r="B6" t="s">
        <v>11</v>
      </c>
      <c r="E6" t="s">
        <v>11</v>
      </c>
      <c r="F6" s="53">
        <v>11339</v>
      </c>
      <c r="G6" s="53">
        <v>7393</v>
      </c>
      <c r="H6" s="53">
        <v>31681</v>
      </c>
      <c r="I6" s="53">
        <v>10519</v>
      </c>
      <c r="J6" s="53">
        <v>18112</v>
      </c>
      <c r="K6" s="53">
        <v>1222</v>
      </c>
      <c r="L6" s="53">
        <v>6678</v>
      </c>
      <c r="M6" s="53">
        <v>50562</v>
      </c>
    </row>
    <row r="7" spans="2:13">
      <c r="B7" t="s">
        <v>12</v>
      </c>
      <c r="C7">
        <v>11</v>
      </c>
      <c r="E7" t="s">
        <v>12</v>
      </c>
      <c r="F7" s="53">
        <v>19311</v>
      </c>
      <c r="G7" s="53">
        <v>9917</v>
      </c>
      <c r="H7" s="53">
        <v>50850</v>
      </c>
      <c r="I7" s="53">
        <v>23096</v>
      </c>
      <c r="J7" s="53">
        <v>26129</v>
      </c>
      <c r="K7" s="53">
        <v>4023</v>
      </c>
      <c r="L7" s="53">
        <v>8379</v>
      </c>
      <c r="M7" s="53">
        <v>90997</v>
      </c>
    </row>
    <row r="8" spans="2:13">
      <c r="B8" t="s">
        <v>13</v>
      </c>
      <c r="C8">
        <v>35</v>
      </c>
      <c r="E8" t="s">
        <v>13</v>
      </c>
      <c r="F8" s="53">
        <v>9511</v>
      </c>
      <c r="G8" s="53">
        <v>16253</v>
      </c>
      <c r="H8" s="53">
        <v>10137</v>
      </c>
      <c r="I8" s="53">
        <v>9003</v>
      </c>
      <c r="J8" s="53">
        <v>7610</v>
      </c>
      <c r="K8" s="53">
        <v>1602</v>
      </c>
      <c r="L8" s="53">
        <v>2993</v>
      </c>
      <c r="M8" s="53">
        <v>24082</v>
      </c>
    </row>
    <row r="9" spans="2:13">
      <c r="B9" t="s">
        <v>14</v>
      </c>
      <c r="C9">
        <v>26</v>
      </c>
      <c r="E9" t="s">
        <v>14</v>
      </c>
      <c r="F9" s="53">
        <v>99306</v>
      </c>
      <c r="G9" s="53">
        <v>139112</v>
      </c>
      <c r="H9" s="53">
        <v>80169</v>
      </c>
      <c r="I9" s="53">
        <v>71392</v>
      </c>
      <c r="J9" s="53">
        <v>62955</v>
      </c>
      <c r="K9" s="53">
        <v>6572</v>
      </c>
      <c r="L9" s="53">
        <v>19995</v>
      </c>
      <c r="M9" s="53">
        <v>101217</v>
      </c>
    </row>
    <row r="14" spans="5:9">
      <c r="E14" t="s">
        <v>15</v>
      </c>
      <c r="F14" t="s">
        <v>16</v>
      </c>
      <c r="G14" t="s">
        <v>17</v>
      </c>
      <c r="H14" t="s">
        <v>18</v>
      </c>
      <c r="I14" t="s">
        <v>19</v>
      </c>
    </row>
    <row r="15" spans="5:9">
      <c r="E15" t="s">
        <v>10</v>
      </c>
      <c r="F15" s="53">
        <v>22639</v>
      </c>
      <c r="G15" s="53">
        <v>16734</v>
      </c>
      <c r="H15" s="53">
        <v>2639</v>
      </c>
      <c r="I15" t="s">
        <v>20</v>
      </c>
    </row>
    <row r="16" spans="5:9">
      <c r="E16" t="s">
        <v>11</v>
      </c>
      <c r="F16" s="53">
        <v>35564</v>
      </c>
      <c r="G16" s="53">
        <v>29310</v>
      </c>
      <c r="H16" s="53">
        <v>5688</v>
      </c>
      <c r="I16" t="s">
        <v>21</v>
      </c>
    </row>
    <row r="17" spans="5:9">
      <c r="E17" t="s">
        <v>22</v>
      </c>
      <c r="F17" s="53">
        <v>115814</v>
      </c>
      <c r="G17" s="53">
        <v>56799</v>
      </c>
      <c r="H17" s="53">
        <v>12335</v>
      </c>
      <c r="I17" t="s">
        <v>23</v>
      </c>
    </row>
    <row r="18" spans="5:9">
      <c r="E18" t="s">
        <v>13</v>
      </c>
      <c r="F18" s="53">
        <v>32551</v>
      </c>
      <c r="G18" s="53">
        <v>18931</v>
      </c>
      <c r="H18" s="53">
        <v>1377</v>
      </c>
      <c r="I18" t="s">
        <v>24</v>
      </c>
    </row>
    <row r="19" spans="5:9">
      <c r="E19" t="s">
        <v>25</v>
      </c>
      <c r="F19" s="53">
        <v>205069</v>
      </c>
      <c r="G19" s="53">
        <v>154321</v>
      </c>
      <c r="H19" s="53">
        <v>20691</v>
      </c>
      <c r="I19" t="s">
        <v>26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41"/>
  <sheetViews>
    <sheetView workbookViewId="0">
      <selection activeCell="D29" sqref="D29"/>
    </sheetView>
  </sheetViews>
  <sheetFormatPr defaultColWidth="8.72727272727273" defaultRowHeight="14"/>
  <cols>
    <col min="1" max="1" width="17.1818181818182" customWidth="1"/>
    <col min="2" max="2" width="17" customWidth="1"/>
    <col min="3" max="4" width="10.5454545454545"/>
    <col min="5" max="5" width="13.9090909090909" customWidth="1"/>
    <col min="8" max="8" width="2.54545454545455" customWidth="1"/>
    <col min="10" max="10" width="2.54545454545455" customWidth="1"/>
    <col min="11" max="11" width="16.2727272727273" customWidth="1"/>
    <col min="12" max="12" width="2.54545454545455" customWidth="1"/>
    <col min="13" max="13" width="11.8181818181818" customWidth="1"/>
    <col min="14" max="14" width="2.54545454545455" customWidth="1"/>
    <col min="15" max="15" width="14" customWidth="1"/>
    <col min="16" max="16" width="3.54545454545455" customWidth="1"/>
  </cols>
  <sheetData>
    <row r="3" spans="1:17">
      <c r="A3" s="17" t="s">
        <v>1</v>
      </c>
      <c r="B3" s="17" t="s">
        <v>99</v>
      </c>
      <c r="C3" s="18" t="s">
        <v>78</v>
      </c>
      <c r="D3" s="18" t="s">
        <v>79</v>
      </c>
      <c r="E3" s="18" t="s">
        <v>92</v>
      </c>
      <c r="G3" s="19" t="s">
        <v>1</v>
      </c>
      <c r="H3" s="19" t="s">
        <v>76</v>
      </c>
      <c r="I3" s="19" t="s">
        <v>99</v>
      </c>
      <c r="J3" s="19" t="s">
        <v>76</v>
      </c>
      <c r="K3" s="22" t="s">
        <v>78</v>
      </c>
      <c r="L3" s="19" t="s">
        <v>76</v>
      </c>
      <c r="M3" s="22" t="s">
        <v>79</v>
      </c>
      <c r="N3" s="19" t="s">
        <v>76</v>
      </c>
      <c r="O3" s="22" t="s">
        <v>92</v>
      </c>
      <c r="P3" t="s">
        <v>82</v>
      </c>
      <c r="Q3" t="s">
        <v>83</v>
      </c>
    </row>
    <row r="4" spans="1:17">
      <c r="A4" s="20"/>
      <c r="B4" s="17" t="s">
        <v>35</v>
      </c>
      <c r="C4" s="21">
        <v>0.791279</v>
      </c>
      <c r="D4" s="21">
        <v>0.624798</v>
      </c>
      <c r="E4" s="21">
        <v>0.692878</v>
      </c>
      <c r="G4" s="19"/>
      <c r="H4" s="19" t="s">
        <v>76</v>
      </c>
      <c r="I4" s="19" t="s">
        <v>35</v>
      </c>
      <c r="J4" s="19" t="s">
        <v>76</v>
      </c>
      <c r="K4" s="23">
        <v>0.791279</v>
      </c>
      <c r="L4" s="19" t="s">
        <v>76</v>
      </c>
      <c r="M4" s="23">
        <v>0.624798</v>
      </c>
      <c r="N4" s="19" t="s">
        <v>76</v>
      </c>
      <c r="O4" s="23">
        <v>0.692878</v>
      </c>
      <c r="P4" t="s">
        <v>82</v>
      </c>
      <c r="Q4" t="s">
        <v>100</v>
      </c>
    </row>
    <row r="5" spans="1:17">
      <c r="A5" s="20" t="s">
        <v>10</v>
      </c>
      <c r="B5" s="17" t="s">
        <v>101</v>
      </c>
      <c r="C5" s="21">
        <v>0.7414</v>
      </c>
      <c r="D5" s="21">
        <v>0.5921</v>
      </c>
      <c r="E5" s="21">
        <v>0.6621</v>
      </c>
      <c r="G5" s="19" t="s">
        <v>10</v>
      </c>
      <c r="H5" s="19" t="s">
        <v>76</v>
      </c>
      <c r="I5" s="19" t="s">
        <v>101</v>
      </c>
      <c r="J5" s="19" t="s">
        <v>76</v>
      </c>
      <c r="K5" s="23">
        <v>0.7414</v>
      </c>
      <c r="L5" s="19" t="s">
        <v>76</v>
      </c>
      <c r="M5" s="23">
        <v>0.5921</v>
      </c>
      <c r="N5" s="19" t="s">
        <v>76</v>
      </c>
      <c r="O5" s="23">
        <v>0.6621</v>
      </c>
      <c r="P5" t="s">
        <v>82</v>
      </c>
      <c r="Q5" t="s">
        <v>100</v>
      </c>
    </row>
    <row r="6" spans="1:17">
      <c r="A6" s="20"/>
      <c r="B6" s="17" t="s">
        <v>53</v>
      </c>
      <c r="C6" s="21">
        <v>0.862233</v>
      </c>
      <c r="D6" s="21">
        <v>0.840534</v>
      </c>
      <c r="E6" s="21">
        <v>0.851646</v>
      </c>
      <c r="G6" s="19"/>
      <c r="H6" s="19" t="s">
        <v>76</v>
      </c>
      <c r="I6" s="19" t="s">
        <v>53</v>
      </c>
      <c r="J6" s="19" t="s">
        <v>76</v>
      </c>
      <c r="K6" s="23">
        <v>0.862233</v>
      </c>
      <c r="L6" s="19" t="s">
        <v>76</v>
      </c>
      <c r="M6" s="23">
        <v>0.840534</v>
      </c>
      <c r="N6" s="19" t="s">
        <v>76</v>
      </c>
      <c r="O6" s="23">
        <v>0.851646</v>
      </c>
      <c r="P6" t="s">
        <v>82</v>
      </c>
      <c r="Q6" t="s">
        <v>85</v>
      </c>
    </row>
    <row r="7" spans="1:17">
      <c r="A7" s="17"/>
      <c r="B7" s="17" t="s">
        <v>35</v>
      </c>
      <c r="C7" s="21">
        <v>0.7883</v>
      </c>
      <c r="D7" s="21">
        <v>0.5273</v>
      </c>
      <c r="E7" s="21">
        <v>0.6073</v>
      </c>
      <c r="G7" s="19"/>
      <c r="H7" s="19" t="s">
        <v>76</v>
      </c>
      <c r="I7" s="19" t="s">
        <v>35</v>
      </c>
      <c r="J7" s="19" t="s">
        <v>76</v>
      </c>
      <c r="K7" s="23">
        <v>0.7883</v>
      </c>
      <c r="L7" s="19" t="s">
        <v>76</v>
      </c>
      <c r="M7" s="23">
        <v>0.5273</v>
      </c>
      <c r="N7" s="19" t="s">
        <v>76</v>
      </c>
      <c r="O7" s="23">
        <v>0.6073</v>
      </c>
      <c r="P7" t="s">
        <v>82</v>
      </c>
      <c r="Q7" t="s">
        <v>100</v>
      </c>
    </row>
    <row r="8" spans="1:17">
      <c r="A8" s="17" t="s">
        <v>11</v>
      </c>
      <c r="B8" s="17" t="s">
        <v>101</v>
      </c>
      <c r="C8" s="21">
        <v>0.6522</v>
      </c>
      <c r="D8" s="21">
        <v>0.6701</v>
      </c>
      <c r="E8" s="21">
        <v>0.66</v>
      </c>
      <c r="G8" s="19" t="s">
        <v>11</v>
      </c>
      <c r="H8" s="19" t="s">
        <v>76</v>
      </c>
      <c r="I8" s="19" t="s">
        <v>101</v>
      </c>
      <c r="J8" s="19" t="s">
        <v>76</v>
      </c>
      <c r="K8" s="23">
        <v>0.6522</v>
      </c>
      <c r="L8" s="19" t="s">
        <v>76</v>
      </c>
      <c r="M8" s="23">
        <v>0.6701</v>
      </c>
      <c r="N8" s="19" t="s">
        <v>76</v>
      </c>
      <c r="O8" s="23">
        <v>0.66</v>
      </c>
      <c r="P8" t="s">
        <v>82</v>
      </c>
      <c r="Q8" t="s">
        <v>100</v>
      </c>
    </row>
    <row r="9" spans="1:17">
      <c r="A9" s="17"/>
      <c r="B9" s="17" t="s">
        <v>53</v>
      </c>
      <c r="C9" s="21">
        <v>0.8227</v>
      </c>
      <c r="D9" s="21">
        <v>0.8204</v>
      </c>
      <c r="E9" s="21">
        <v>0.8236</v>
      </c>
      <c r="G9" s="19"/>
      <c r="H9" s="19" t="s">
        <v>76</v>
      </c>
      <c r="I9" s="19" t="s">
        <v>53</v>
      </c>
      <c r="J9" s="19" t="s">
        <v>76</v>
      </c>
      <c r="K9" s="23">
        <v>0.8227</v>
      </c>
      <c r="L9" s="19" t="s">
        <v>76</v>
      </c>
      <c r="M9" s="23">
        <v>0.8204</v>
      </c>
      <c r="N9" s="19" t="s">
        <v>76</v>
      </c>
      <c r="O9" s="23">
        <v>0.8236</v>
      </c>
      <c r="P9" t="s">
        <v>82</v>
      </c>
      <c r="Q9" t="s">
        <v>85</v>
      </c>
    </row>
    <row r="10" spans="1:17">
      <c r="A10" s="17"/>
      <c r="B10" s="17" t="s">
        <v>35</v>
      </c>
      <c r="C10" s="21">
        <v>0.421783</v>
      </c>
      <c r="D10" s="21">
        <v>0.305483</v>
      </c>
      <c r="E10" s="21">
        <v>0.34776</v>
      </c>
      <c r="G10" s="19"/>
      <c r="H10" s="19" t="s">
        <v>76</v>
      </c>
      <c r="I10" s="19" t="s">
        <v>35</v>
      </c>
      <c r="J10" s="19" t="s">
        <v>76</v>
      </c>
      <c r="K10" s="23">
        <v>0.421783</v>
      </c>
      <c r="L10" s="19" t="s">
        <v>76</v>
      </c>
      <c r="M10" s="23">
        <v>0.305483</v>
      </c>
      <c r="N10" s="19" t="s">
        <v>76</v>
      </c>
      <c r="O10" s="23">
        <v>0.34776</v>
      </c>
      <c r="P10" t="s">
        <v>82</v>
      </c>
      <c r="Q10" t="s">
        <v>100</v>
      </c>
    </row>
    <row r="11" spans="1:17">
      <c r="A11" s="17" t="s">
        <v>12</v>
      </c>
      <c r="B11" s="17" t="s">
        <v>101</v>
      </c>
      <c r="C11" s="21">
        <v>0.36223</v>
      </c>
      <c r="D11" s="21">
        <v>0.172029</v>
      </c>
      <c r="E11" s="21">
        <v>0.229484</v>
      </c>
      <c r="G11" s="19" t="s">
        <v>12</v>
      </c>
      <c r="H11" s="19" t="s">
        <v>76</v>
      </c>
      <c r="I11" s="19" t="s">
        <v>101</v>
      </c>
      <c r="J11" s="19" t="s">
        <v>76</v>
      </c>
      <c r="K11" s="23">
        <v>0.36223</v>
      </c>
      <c r="L11" s="19" t="s">
        <v>76</v>
      </c>
      <c r="M11" s="23">
        <v>0.172029</v>
      </c>
      <c r="N11" s="19" t="s">
        <v>76</v>
      </c>
      <c r="O11" s="23">
        <v>0.229484</v>
      </c>
      <c r="P11" t="s">
        <v>82</v>
      </c>
      <c r="Q11" t="s">
        <v>100</v>
      </c>
    </row>
    <row r="12" spans="1:17">
      <c r="A12" s="17"/>
      <c r="B12" s="17" t="s">
        <v>53</v>
      </c>
      <c r="C12" s="21">
        <v>0.557134</v>
      </c>
      <c r="D12" s="21">
        <v>0.412371</v>
      </c>
      <c r="E12" s="21">
        <v>0.472447</v>
      </c>
      <c r="G12" s="19"/>
      <c r="H12" s="19" t="s">
        <v>76</v>
      </c>
      <c r="I12" s="19" t="s">
        <v>53</v>
      </c>
      <c r="J12" s="19" t="s">
        <v>76</v>
      </c>
      <c r="K12" s="23">
        <v>0.557134</v>
      </c>
      <c r="L12" s="19" t="s">
        <v>76</v>
      </c>
      <c r="M12" s="23">
        <v>0.412371</v>
      </c>
      <c r="N12" s="19" t="s">
        <v>76</v>
      </c>
      <c r="O12" s="23">
        <v>0.472447</v>
      </c>
      <c r="P12" t="s">
        <v>82</v>
      </c>
      <c r="Q12" t="s">
        <v>85</v>
      </c>
    </row>
    <row r="13" spans="1:17">
      <c r="A13" s="17"/>
      <c r="B13" s="17" t="s">
        <v>35</v>
      </c>
      <c r="C13" s="21">
        <v>0.474058</v>
      </c>
      <c r="D13" s="21">
        <v>0.299237</v>
      </c>
      <c r="E13" s="21">
        <v>0.364114</v>
      </c>
      <c r="G13" s="19"/>
      <c r="H13" s="19" t="s">
        <v>76</v>
      </c>
      <c r="I13" s="19" t="s">
        <v>35</v>
      </c>
      <c r="J13" s="19" t="s">
        <v>76</v>
      </c>
      <c r="K13" s="23">
        <v>0.474058</v>
      </c>
      <c r="L13" s="19" t="s">
        <v>76</v>
      </c>
      <c r="M13" s="23">
        <v>0.299237</v>
      </c>
      <c r="N13" s="19" t="s">
        <v>76</v>
      </c>
      <c r="O13" s="23">
        <v>0.364114</v>
      </c>
      <c r="P13" t="s">
        <v>82</v>
      </c>
      <c r="Q13" t="s">
        <v>100</v>
      </c>
    </row>
    <row r="14" spans="1:17">
      <c r="A14" s="17" t="s">
        <v>13</v>
      </c>
      <c r="B14" s="17" t="s">
        <v>101</v>
      </c>
      <c r="C14" s="21">
        <v>0.7212</v>
      </c>
      <c r="D14" s="21">
        <v>0.5921</v>
      </c>
      <c r="E14" s="21">
        <v>0.6533</v>
      </c>
      <c r="G14" s="19" t="s">
        <v>13</v>
      </c>
      <c r="H14" s="19" t="s">
        <v>76</v>
      </c>
      <c r="I14" s="19" t="s">
        <v>101</v>
      </c>
      <c r="J14" s="19" t="s">
        <v>76</v>
      </c>
      <c r="K14" s="23">
        <v>0.6321</v>
      </c>
      <c r="L14" s="19" t="s">
        <v>76</v>
      </c>
      <c r="M14" s="23">
        <v>0.4712</v>
      </c>
      <c r="N14" s="19" t="s">
        <v>76</v>
      </c>
      <c r="O14" s="23">
        <v>0.5313</v>
      </c>
      <c r="P14" t="s">
        <v>82</v>
      </c>
      <c r="Q14" t="s">
        <v>100</v>
      </c>
    </row>
    <row r="15" spans="1:17">
      <c r="A15" s="17"/>
      <c r="B15" s="17" t="s">
        <v>53</v>
      </c>
      <c r="C15" s="21">
        <v>0.6321</v>
      </c>
      <c r="D15" s="21">
        <v>0.4712</v>
      </c>
      <c r="E15" s="21">
        <v>0.5313</v>
      </c>
      <c r="G15" s="19"/>
      <c r="H15" s="19" t="s">
        <v>76</v>
      </c>
      <c r="I15" s="19" t="s">
        <v>53</v>
      </c>
      <c r="J15" s="19" t="s">
        <v>76</v>
      </c>
      <c r="K15" s="23">
        <v>0.7212</v>
      </c>
      <c r="L15" s="19" t="s">
        <v>76</v>
      </c>
      <c r="M15" s="23">
        <v>0.5921</v>
      </c>
      <c r="N15" s="19" t="s">
        <v>76</v>
      </c>
      <c r="O15" s="23">
        <v>0.6533</v>
      </c>
      <c r="P15" t="s">
        <v>82</v>
      </c>
      <c r="Q15" t="s">
        <v>85</v>
      </c>
    </row>
    <row r="16" spans="1:17">
      <c r="A16" s="17"/>
      <c r="B16" s="17" t="s">
        <v>35</v>
      </c>
      <c r="C16" s="21">
        <v>0.6701</v>
      </c>
      <c r="D16" s="21">
        <v>0.1921</v>
      </c>
      <c r="E16" s="21">
        <v>0.312</v>
      </c>
      <c r="G16" s="19"/>
      <c r="H16" s="19" t="s">
        <v>76</v>
      </c>
      <c r="I16" s="19" t="s">
        <v>35</v>
      </c>
      <c r="J16" s="19" t="s">
        <v>76</v>
      </c>
      <c r="K16" s="23">
        <v>0.6701</v>
      </c>
      <c r="L16" s="19" t="s">
        <v>76</v>
      </c>
      <c r="M16" s="23">
        <v>0.1921</v>
      </c>
      <c r="N16" s="19" t="s">
        <v>76</v>
      </c>
      <c r="O16" s="23">
        <v>0.312</v>
      </c>
      <c r="P16" t="s">
        <v>82</v>
      </c>
      <c r="Q16" t="s">
        <v>100</v>
      </c>
    </row>
    <row r="17" spans="1:17">
      <c r="A17" s="17" t="s">
        <v>14</v>
      </c>
      <c r="B17" s="17" t="s">
        <v>101</v>
      </c>
      <c r="C17" s="21">
        <v>0.320077</v>
      </c>
      <c r="D17" s="21">
        <v>0.11856</v>
      </c>
      <c r="E17" s="21">
        <v>0.170257</v>
      </c>
      <c r="G17" s="19" t="s">
        <v>14</v>
      </c>
      <c r="H17" s="19" t="s">
        <v>76</v>
      </c>
      <c r="I17" s="19" t="s">
        <v>101</v>
      </c>
      <c r="J17" s="19" t="s">
        <v>76</v>
      </c>
      <c r="K17" s="23">
        <v>0.320077</v>
      </c>
      <c r="L17" s="19" t="s">
        <v>76</v>
      </c>
      <c r="M17" s="23">
        <v>0.11856</v>
      </c>
      <c r="N17" s="19" t="s">
        <v>76</v>
      </c>
      <c r="O17" s="23">
        <v>0.170257</v>
      </c>
      <c r="P17" t="s">
        <v>82</v>
      </c>
      <c r="Q17" t="s">
        <v>100</v>
      </c>
    </row>
    <row r="18" spans="1:17">
      <c r="A18" s="17"/>
      <c r="B18" s="17" t="s">
        <v>53</v>
      </c>
      <c r="C18" s="21">
        <v>0.7221</v>
      </c>
      <c r="D18" s="21">
        <v>0.6</v>
      </c>
      <c r="E18" s="21">
        <v>0.661</v>
      </c>
      <c r="G18" s="19"/>
      <c r="H18" s="19" t="s">
        <v>76</v>
      </c>
      <c r="I18" s="19" t="s">
        <v>53</v>
      </c>
      <c r="J18" s="19" t="s">
        <v>76</v>
      </c>
      <c r="K18" s="23">
        <v>0.7221</v>
      </c>
      <c r="L18" s="19" t="s">
        <v>76</v>
      </c>
      <c r="M18" s="23">
        <v>0.6</v>
      </c>
      <c r="N18" s="19" t="s">
        <v>76</v>
      </c>
      <c r="O18" s="23">
        <v>0.661</v>
      </c>
      <c r="P18" t="s">
        <v>82</v>
      </c>
      <c r="Q18" t="s">
        <v>85</v>
      </c>
    </row>
    <row r="19" spans="1:17">
      <c r="A19" s="17"/>
      <c r="B19" s="17" t="s">
        <v>35</v>
      </c>
      <c r="C19" s="21">
        <f>AVERAGE(C4,C7,C10,C13,C16)</f>
        <v>0.629104</v>
      </c>
      <c r="D19" s="21">
        <f>AVERAGE(D4,D7,D10,D13,D16)</f>
        <v>0.3897836</v>
      </c>
      <c r="E19" s="21">
        <f>AVERAGE(E4,E7,E10,E13,E16)</f>
        <v>0.4648104</v>
      </c>
      <c r="G19" s="19"/>
      <c r="H19" s="19" t="s">
        <v>76</v>
      </c>
      <c r="I19" s="19" t="s">
        <v>35</v>
      </c>
      <c r="J19" s="19" t="s">
        <v>76</v>
      </c>
      <c r="K19" s="23">
        <f>AVERAGE(K4,K7,K10,K13,K16)</f>
        <v>0.629104</v>
      </c>
      <c r="L19" s="19" t="s">
        <v>76</v>
      </c>
      <c r="M19" s="23">
        <f>AVERAGE(M4,M7,M10,M13,M16)</f>
        <v>0.3897836</v>
      </c>
      <c r="N19" s="19" t="s">
        <v>76</v>
      </c>
      <c r="O19" s="23">
        <f>AVERAGE(O4,O7,O10,O13,O16)</f>
        <v>0.4648104</v>
      </c>
      <c r="P19" t="s">
        <v>82</v>
      </c>
      <c r="Q19" t="s">
        <v>100</v>
      </c>
    </row>
    <row r="20" spans="1:17">
      <c r="A20" s="17" t="s">
        <v>87</v>
      </c>
      <c r="B20" s="17" t="s">
        <v>101</v>
      </c>
      <c r="C20" s="21">
        <f>AVERAGE(C5,C8,C11,C14,C17)</f>
        <v>0.5594214</v>
      </c>
      <c r="D20" s="21">
        <f>AVERAGE(D5,D8,D11,D14,D17)</f>
        <v>0.4289778</v>
      </c>
      <c r="E20" s="21">
        <f>AVERAGE(E5,E8,E11,E14,E17)</f>
        <v>0.4750282</v>
      </c>
      <c r="G20" s="19" t="s">
        <v>87</v>
      </c>
      <c r="H20" s="19" t="s">
        <v>76</v>
      </c>
      <c r="I20" s="19" t="s">
        <v>101</v>
      </c>
      <c r="J20" s="19" t="s">
        <v>76</v>
      </c>
      <c r="K20" s="23">
        <f>AVERAGE(K5,K8,K11,K14,K17)</f>
        <v>0.5416014</v>
      </c>
      <c r="L20" s="19" t="s">
        <v>76</v>
      </c>
      <c r="M20" s="23">
        <f>AVERAGE(M5,M8,M11,M14,M17)</f>
        <v>0.4047978</v>
      </c>
      <c r="N20" s="19" t="s">
        <v>76</v>
      </c>
      <c r="O20" s="23">
        <f>AVERAGE(O5,O8,O11,O14,O17)</f>
        <v>0.4506282</v>
      </c>
      <c r="P20" t="s">
        <v>82</v>
      </c>
      <c r="Q20" t="s">
        <v>100</v>
      </c>
    </row>
    <row r="21" spans="1:17">
      <c r="A21" s="17"/>
      <c r="B21" s="17" t="s">
        <v>53</v>
      </c>
      <c r="C21" s="21">
        <f>AVERAGE(C6,C9,C12,C15,C18)</f>
        <v>0.7192534</v>
      </c>
      <c r="D21" s="21">
        <f>AVERAGE(D6,D9,D12,D15,D18)</f>
        <v>0.628901</v>
      </c>
      <c r="E21" s="21">
        <f>AVERAGE(E6,E9,E12,E15,E18)</f>
        <v>0.6679986</v>
      </c>
      <c r="G21" s="19"/>
      <c r="H21" s="19" t="s">
        <v>76</v>
      </c>
      <c r="I21" s="19" t="s">
        <v>53</v>
      </c>
      <c r="J21" s="19" t="s">
        <v>76</v>
      </c>
      <c r="K21" s="23">
        <f>AVERAGE(K6,K9,K12,K15,K18)</f>
        <v>0.7370734</v>
      </c>
      <c r="L21" s="19" t="s">
        <v>76</v>
      </c>
      <c r="M21" s="23">
        <f>AVERAGE(M6,M9,M12,M15,M18)</f>
        <v>0.653081</v>
      </c>
      <c r="N21" s="19" t="s">
        <v>76</v>
      </c>
      <c r="O21" s="23">
        <f>AVERAGE(O6,O9,O12,O15,O18)</f>
        <v>0.6923986</v>
      </c>
      <c r="P21" t="s">
        <v>82</v>
      </c>
      <c r="Q21" t="s">
        <v>85</v>
      </c>
    </row>
    <row r="23" spans="7:17">
      <c r="G23" t="s">
        <v>1</v>
      </c>
      <c r="H23" t="s">
        <v>76</v>
      </c>
      <c r="I23" t="s">
        <v>99</v>
      </c>
      <c r="J23" t="s">
        <v>76</v>
      </c>
      <c r="K23" t="s">
        <v>102</v>
      </c>
      <c r="L23" t="s">
        <v>76</v>
      </c>
      <c r="M23" t="s">
        <v>103</v>
      </c>
      <c r="N23" t="s">
        <v>76</v>
      </c>
      <c r="O23" t="s">
        <v>104</v>
      </c>
      <c r="P23" t="s">
        <v>82</v>
      </c>
      <c r="Q23" t="s">
        <v>83</v>
      </c>
    </row>
    <row r="24" spans="8:17">
      <c r="H24" t="s">
        <v>76</v>
      </c>
      <c r="I24" t="s">
        <v>35</v>
      </c>
      <c r="J24" t="s">
        <v>76</v>
      </c>
      <c r="K24" s="24">
        <v>79.13</v>
      </c>
      <c r="L24" s="24" t="s">
        <v>76</v>
      </c>
      <c r="M24" s="24">
        <v>62.48</v>
      </c>
      <c r="N24" s="24" t="s">
        <v>76</v>
      </c>
      <c r="O24" s="24">
        <v>69.29</v>
      </c>
      <c r="P24" t="s">
        <v>82</v>
      </c>
      <c r="Q24" t="s">
        <v>100</v>
      </c>
    </row>
    <row r="25" spans="7:17">
      <c r="G25" t="s">
        <v>10</v>
      </c>
      <c r="H25" t="s">
        <v>76</v>
      </c>
      <c r="I25" t="s">
        <v>101</v>
      </c>
      <c r="J25" t="s">
        <v>76</v>
      </c>
      <c r="K25" s="24">
        <v>74.14</v>
      </c>
      <c r="L25" s="24" t="s">
        <v>76</v>
      </c>
      <c r="M25" s="24">
        <v>59.21</v>
      </c>
      <c r="N25" s="24" t="s">
        <v>76</v>
      </c>
      <c r="O25" s="24">
        <v>66.21</v>
      </c>
      <c r="P25" t="s">
        <v>82</v>
      </c>
      <c r="Q25" t="s">
        <v>100</v>
      </c>
    </row>
    <row r="26" spans="8:17">
      <c r="H26" t="s">
        <v>76</v>
      </c>
      <c r="I26" t="s">
        <v>53</v>
      </c>
      <c r="J26" t="s">
        <v>76</v>
      </c>
      <c r="K26" s="24">
        <v>86.22</v>
      </c>
      <c r="L26" s="24" t="s">
        <v>76</v>
      </c>
      <c r="M26" s="24">
        <v>84.05</v>
      </c>
      <c r="N26" s="24" t="s">
        <v>76</v>
      </c>
      <c r="O26" s="24">
        <v>85.16</v>
      </c>
      <c r="P26" t="s">
        <v>82</v>
      </c>
      <c r="Q26" t="s">
        <v>85</v>
      </c>
    </row>
    <row r="27" spans="3:17">
      <c r="C27" s="16"/>
      <c r="D27" s="16"/>
      <c r="E27" s="16"/>
      <c r="H27" t="s">
        <v>76</v>
      </c>
      <c r="I27" t="s">
        <v>35</v>
      </c>
      <c r="J27" t="s">
        <v>76</v>
      </c>
      <c r="K27" s="24">
        <v>78.83</v>
      </c>
      <c r="L27" s="24" t="s">
        <v>76</v>
      </c>
      <c r="M27" s="24">
        <v>52.73</v>
      </c>
      <c r="N27" s="24" t="s">
        <v>76</v>
      </c>
      <c r="O27" s="24">
        <v>60.73</v>
      </c>
      <c r="P27" t="s">
        <v>82</v>
      </c>
      <c r="Q27" t="s">
        <v>100</v>
      </c>
    </row>
    <row r="28" spans="7:17">
      <c r="G28" t="s">
        <v>11</v>
      </c>
      <c r="H28" t="s">
        <v>76</v>
      </c>
      <c r="I28" t="s">
        <v>101</v>
      </c>
      <c r="J28" t="s">
        <v>76</v>
      </c>
      <c r="K28" s="24">
        <v>65.22</v>
      </c>
      <c r="L28" s="24" t="s">
        <v>76</v>
      </c>
      <c r="M28" s="24">
        <v>67.01</v>
      </c>
      <c r="N28" s="24" t="s">
        <v>76</v>
      </c>
      <c r="O28" s="24">
        <v>66</v>
      </c>
      <c r="P28" t="s">
        <v>82</v>
      </c>
      <c r="Q28" t="s">
        <v>100</v>
      </c>
    </row>
    <row r="29" spans="8:17">
      <c r="H29" t="s">
        <v>76</v>
      </c>
      <c r="I29" t="s">
        <v>53</v>
      </c>
      <c r="J29" t="s">
        <v>76</v>
      </c>
      <c r="K29" s="24">
        <v>82.27</v>
      </c>
      <c r="L29" s="24" t="s">
        <v>76</v>
      </c>
      <c r="M29" s="24">
        <v>82.04</v>
      </c>
      <c r="N29" s="24" t="s">
        <v>76</v>
      </c>
      <c r="O29" s="24">
        <v>82.36</v>
      </c>
      <c r="P29" t="s">
        <v>82</v>
      </c>
      <c r="Q29" t="s">
        <v>85</v>
      </c>
    </row>
    <row r="30" spans="8:17">
      <c r="H30" t="s">
        <v>76</v>
      </c>
      <c r="I30" t="s">
        <v>35</v>
      </c>
      <c r="J30" t="s">
        <v>76</v>
      </c>
      <c r="K30" s="24">
        <v>42.18</v>
      </c>
      <c r="L30" s="24" t="s">
        <v>76</v>
      </c>
      <c r="M30" s="24">
        <v>30.55</v>
      </c>
      <c r="N30" s="24" t="s">
        <v>76</v>
      </c>
      <c r="O30" s="24">
        <v>34.78</v>
      </c>
      <c r="P30" t="s">
        <v>82</v>
      </c>
      <c r="Q30" t="s">
        <v>100</v>
      </c>
    </row>
    <row r="31" spans="7:17">
      <c r="G31" t="s">
        <v>12</v>
      </c>
      <c r="H31" t="s">
        <v>76</v>
      </c>
      <c r="I31" t="s">
        <v>101</v>
      </c>
      <c r="J31" t="s">
        <v>76</v>
      </c>
      <c r="K31" s="24">
        <v>36.22</v>
      </c>
      <c r="L31" s="24" t="s">
        <v>76</v>
      </c>
      <c r="M31" s="24">
        <v>17.2</v>
      </c>
      <c r="N31" s="24" t="s">
        <v>76</v>
      </c>
      <c r="O31" s="24">
        <v>22.95</v>
      </c>
      <c r="P31" t="s">
        <v>82</v>
      </c>
      <c r="Q31" t="s">
        <v>100</v>
      </c>
    </row>
    <row r="32" spans="8:17">
      <c r="H32" t="s">
        <v>76</v>
      </c>
      <c r="I32" t="s">
        <v>53</v>
      </c>
      <c r="J32" t="s">
        <v>76</v>
      </c>
      <c r="K32" s="24">
        <v>55.71</v>
      </c>
      <c r="L32" s="24" t="s">
        <v>76</v>
      </c>
      <c r="M32" s="24">
        <v>41.24</v>
      </c>
      <c r="N32" s="24" t="s">
        <v>76</v>
      </c>
      <c r="O32" s="24">
        <v>47.24</v>
      </c>
      <c r="P32" t="s">
        <v>82</v>
      </c>
      <c r="Q32" t="s">
        <v>85</v>
      </c>
    </row>
    <row r="33" spans="8:17">
      <c r="H33" t="s">
        <v>76</v>
      </c>
      <c r="I33" t="s">
        <v>35</v>
      </c>
      <c r="J33" t="s">
        <v>76</v>
      </c>
      <c r="K33" s="24">
        <v>47.41</v>
      </c>
      <c r="L33" s="24" t="s">
        <v>76</v>
      </c>
      <c r="M33" s="24">
        <v>29.92</v>
      </c>
      <c r="N33" s="24" t="s">
        <v>76</v>
      </c>
      <c r="O33" s="24">
        <v>36.41</v>
      </c>
      <c r="P33" t="s">
        <v>82</v>
      </c>
      <c r="Q33" t="s">
        <v>100</v>
      </c>
    </row>
    <row r="34" spans="7:17">
      <c r="G34" t="s">
        <v>13</v>
      </c>
      <c r="H34" t="s">
        <v>76</v>
      </c>
      <c r="I34" t="s">
        <v>101</v>
      </c>
      <c r="J34" t="s">
        <v>76</v>
      </c>
      <c r="K34" s="24">
        <v>63.21</v>
      </c>
      <c r="L34" s="24" t="s">
        <v>76</v>
      </c>
      <c r="M34" s="24">
        <v>47.12</v>
      </c>
      <c r="N34" s="24" t="s">
        <v>76</v>
      </c>
      <c r="O34" s="24">
        <v>53.13</v>
      </c>
      <c r="P34" t="s">
        <v>82</v>
      </c>
      <c r="Q34" t="s">
        <v>100</v>
      </c>
    </row>
    <row r="35" spans="8:17">
      <c r="H35" t="s">
        <v>76</v>
      </c>
      <c r="I35" t="s">
        <v>53</v>
      </c>
      <c r="J35" t="s">
        <v>76</v>
      </c>
      <c r="K35" s="24">
        <v>72.12</v>
      </c>
      <c r="L35" s="24" t="s">
        <v>76</v>
      </c>
      <c r="M35" s="24">
        <v>59.21</v>
      </c>
      <c r="N35" s="24" t="s">
        <v>76</v>
      </c>
      <c r="O35" s="24">
        <v>65.33</v>
      </c>
      <c r="P35" t="s">
        <v>82</v>
      </c>
      <c r="Q35" t="s">
        <v>85</v>
      </c>
    </row>
    <row r="36" spans="8:17">
      <c r="H36" t="s">
        <v>76</v>
      </c>
      <c r="I36" t="s">
        <v>35</v>
      </c>
      <c r="J36" t="s">
        <v>76</v>
      </c>
      <c r="K36" s="24">
        <v>67.01</v>
      </c>
      <c r="L36" s="24" t="s">
        <v>76</v>
      </c>
      <c r="M36" s="24">
        <v>19.21</v>
      </c>
      <c r="N36" s="24" t="s">
        <v>76</v>
      </c>
      <c r="O36" s="24">
        <v>31.2</v>
      </c>
      <c r="P36" t="s">
        <v>82</v>
      </c>
      <c r="Q36" t="s">
        <v>100</v>
      </c>
    </row>
    <row r="37" spans="7:17">
      <c r="G37" t="s">
        <v>14</v>
      </c>
      <c r="H37" t="s">
        <v>76</v>
      </c>
      <c r="I37" t="s">
        <v>101</v>
      </c>
      <c r="J37" t="s">
        <v>76</v>
      </c>
      <c r="K37" s="24">
        <v>32.01</v>
      </c>
      <c r="L37" s="24" t="s">
        <v>76</v>
      </c>
      <c r="M37" s="24">
        <v>11.86</v>
      </c>
      <c r="N37" s="24" t="s">
        <v>76</v>
      </c>
      <c r="O37" s="24">
        <v>17.03</v>
      </c>
      <c r="P37" t="s">
        <v>82</v>
      </c>
      <c r="Q37" t="s">
        <v>100</v>
      </c>
    </row>
    <row r="38" spans="8:17">
      <c r="H38" t="s">
        <v>76</v>
      </c>
      <c r="I38" t="s">
        <v>53</v>
      </c>
      <c r="J38" t="s">
        <v>76</v>
      </c>
      <c r="K38" s="24">
        <v>72.21</v>
      </c>
      <c r="L38" s="24" t="s">
        <v>76</v>
      </c>
      <c r="M38" s="24">
        <v>60</v>
      </c>
      <c r="N38" s="24" t="s">
        <v>76</v>
      </c>
      <c r="O38" s="24">
        <v>66.1</v>
      </c>
      <c r="P38" t="s">
        <v>82</v>
      </c>
      <c r="Q38" t="s">
        <v>85</v>
      </c>
    </row>
    <row r="39" spans="8:17">
      <c r="H39" t="s">
        <v>76</v>
      </c>
      <c r="I39" t="s">
        <v>35</v>
      </c>
      <c r="J39" t="s">
        <v>76</v>
      </c>
      <c r="K39" s="24">
        <v>62.91</v>
      </c>
      <c r="L39" s="24" t="s">
        <v>76</v>
      </c>
      <c r="M39" s="24">
        <v>38.98</v>
      </c>
      <c r="N39" s="24" t="s">
        <v>76</v>
      </c>
      <c r="O39" s="24">
        <v>46.48</v>
      </c>
      <c r="P39" t="s">
        <v>82</v>
      </c>
      <c r="Q39" t="s">
        <v>100</v>
      </c>
    </row>
    <row r="40" spans="7:17">
      <c r="G40" t="s">
        <v>87</v>
      </c>
      <c r="H40" t="s">
        <v>76</v>
      </c>
      <c r="I40" t="s">
        <v>101</v>
      </c>
      <c r="J40" t="s">
        <v>76</v>
      </c>
      <c r="K40" s="24">
        <v>54.16</v>
      </c>
      <c r="L40" s="24" t="s">
        <v>76</v>
      </c>
      <c r="M40" s="24">
        <v>40.48</v>
      </c>
      <c r="N40" s="24" t="s">
        <v>76</v>
      </c>
      <c r="O40" s="24">
        <v>45.06</v>
      </c>
      <c r="P40" t="s">
        <v>82</v>
      </c>
      <c r="Q40" t="s">
        <v>100</v>
      </c>
    </row>
    <row r="41" spans="8:17">
      <c r="H41" t="s">
        <v>76</v>
      </c>
      <c r="I41" t="s">
        <v>53</v>
      </c>
      <c r="J41" t="s">
        <v>76</v>
      </c>
      <c r="K41" s="24">
        <v>73.71</v>
      </c>
      <c r="L41" s="24" t="s">
        <v>76</v>
      </c>
      <c r="M41" s="24">
        <v>65.31</v>
      </c>
      <c r="N41" s="24" t="s">
        <v>76</v>
      </c>
      <c r="O41" s="24">
        <v>69.24</v>
      </c>
      <c r="P41" t="s">
        <v>82</v>
      </c>
      <c r="Q41" t="s">
        <v>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54"/>
  <sheetViews>
    <sheetView topLeftCell="A40" workbookViewId="0">
      <selection activeCell="O65" sqref="O65"/>
    </sheetView>
  </sheetViews>
  <sheetFormatPr defaultColWidth="8.72727272727273" defaultRowHeight="14"/>
  <sheetData>
    <row r="2" spans="2:14">
      <c r="B2" s="1" t="s">
        <v>105</v>
      </c>
      <c r="C2" s="1" t="s">
        <v>76</v>
      </c>
      <c r="D2" s="1" t="s">
        <v>106</v>
      </c>
      <c r="E2" s="1" t="s">
        <v>76</v>
      </c>
      <c r="F2" s="2" t="s">
        <v>78</v>
      </c>
      <c r="G2" s="1" t="s">
        <v>76</v>
      </c>
      <c r="H2" s="2" t="s">
        <v>79</v>
      </c>
      <c r="I2" s="1" t="s">
        <v>76</v>
      </c>
      <c r="J2" s="2" t="s">
        <v>80</v>
      </c>
      <c r="K2" s="1" t="s">
        <v>76</v>
      </c>
      <c r="L2" s="2" t="s">
        <v>81</v>
      </c>
      <c r="M2" t="s">
        <v>82</v>
      </c>
      <c r="N2" t="s">
        <v>83</v>
      </c>
    </row>
    <row r="3" spans="2:14">
      <c r="B3" s="3"/>
      <c r="C3" s="4" t="s">
        <v>76</v>
      </c>
      <c r="D3" t="s">
        <v>10</v>
      </c>
      <c r="E3" s="1" t="s">
        <v>76</v>
      </c>
      <c r="F3" s="5" t="s">
        <v>107</v>
      </c>
      <c r="G3" s="6" t="s">
        <v>76</v>
      </c>
      <c r="H3" s="5" t="s">
        <v>107</v>
      </c>
      <c r="I3" s="15" t="s">
        <v>76</v>
      </c>
      <c r="J3" s="5" t="s">
        <v>107</v>
      </c>
      <c r="K3" s="15" t="s">
        <v>76</v>
      </c>
      <c r="L3" s="5" t="s">
        <v>107</v>
      </c>
      <c r="M3" t="s">
        <v>82</v>
      </c>
      <c r="N3" s="16" t="s">
        <v>84</v>
      </c>
    </row>
    <row r="4" spans="2:14">
      <c r="B4" s="3"/>
      <c r="C4" s="4" t="s">
        <v>76</v>
      </c>
      <c r="D4" s="3" t="s">
        <v>11</v>
      </c>
      <c r="E4" s="1" t="s">
        <v>76</v>
      </c>
      <c r="F4" s="5">
        <v>0.973105134</v>
      </c>
      <c r="G4" s="6" t="s">
        <v>76</v>
      </c>
      <c r="H4" s="5">
        <v>0.85042735</v>
      </c>
      <c r="I4" s="15" t="s">
        <v>76</v>
      </c>
      <c r="J4" s="5">
        <v>0.907639681</v>
      </c>
      <c r="K4" s="15" t="s">
        <v>76</v>
      </c>
      <c r="L4" s="5">
        <v>0.913492346</v>
      </c>
      <c r="M4" t="s">
        <v>82</v>
      </c>
      <c r="N4" s="16" t="s">
        <v>84</v>
      </c>
    </row>
    <row r="5" spans="2:14">
      <c r="B5" s="3" t="s">
        <v>10</v>
      </c>
      <c r="C5" s="4" t="s">
        <v>76</v>
      </c>
      <c r="D5" s="3" t="s">
        <v>12</v>
      </c>
      <c r="E5" s="1" t="s">
        <v>76</v>
      </c>
      <c r="F5" s="5">
        <v>0.97558991</v>
      </c>
      <c r="G5" s="6" t="s">
        <v>76</v>
      </c>
      <c r="H5" s="5">
        <v>0.853988604</v>
      </c>
      <c r="I5" s="15" t="s">
        <v>76</v>
      </c>
      <c r="J5" s="5">
        <v>0.910748196</v>
      </c>
      <c r="K5" s="15" t="s">
        <v>76</v>
      </c>
      <c r="L5" s="5">
        <v>0.916340335</v>
      </c>
      <c r="M5" t="s">
        <v>82</v>
      </c>
      <c r="N5" s="16" t="s">
        <v>84</v>
      </c>
    </row>
    <row r="6" spans="2:14">
      <c r="B6" s="3"/>
      <c r="C6" s="4" t="s">
        <v>76</v>
      </c>
      <c r="D6" s="3" t="s">
        <v>13</v>
      </c>
      <c r="E6" s="1" t="s">
        <v>76</v>
      </c>
      <c r="F6" s="5">
        <v>0.975389664</v>
      </c>
      <c r="G6" s="6" t="s">
        <v>76</v>
      </c>
      <c r="H6" s="5">
        <v>0.846866097</v>
      </c>
      <c r="I6" s="15" t="s">
        <v>76</v>
      </c>
      <c r="J6" s="5">
        <v>0.906595501</v>
      </c>
      <c r="K6" s="15" t="s">
        <v>76</v>
      </c>
      <c r="L6" s="5">
        <v>0.912780349</v>
      </c>
      <c r="M6" t="s">
        <v>82</v>
      </c>
      <c r="N6" s="16" t="s">
        <v>84</v>
      </c>
    </row>
    <row r="7" spans="2:14">
      <c r="B7" s="3"/>
      <c r="C7" s="4" t="s">
        <v>76</v>
      </c>
      <c r="D7" s="3" t="s">
        <v>14</v>
      </c>
      <c r="E7" s="1" t="s">
        <v>76</v>
      </c>
      <c r="F7" s="5">
        <v>0.98385795</v>
      </c>
      <c r="G7" s="6" t="s">
        <v>76</v>
      </c>
      <c r="H7" s="5">
        <v>0.868233618</v>
      </c>
      <c r="I7" s="15" t="s">
        <v>76</v>
      </c>
      <c r="J7" s="5">
        <v>0.922436625</v>
      </c>
      <c r="K7" s="15" t="s">
        <v>76</v>
      </c>
      <c r="L7" s="5">
        <v>0.927020292</v>
      </c>
      <c r="M7" t="s">
        <v>82</v>
      </c>
      <c r="N7" s="16" t="s">
        <v>85</v>
      </c>
    </row>
    <row r="8" spans="2:14">
      <c r="B8" s="7"/>
      <c r="C8" s="4" t="s">
        <v>76</v>
      </c>
      <c r="D8" t="s">
        <v>10</v>
      </c>
      <c r="E8" s="1" t="s">
        <v>76</v>
      </c>
      <c r="F8" s="8">
        <v>0.923</v>
      </c>
      <c r="G8" s="6" t="s">
        <v>76</v>
      </c>
      <c r="H8" s="8">
        <v>0.9295</v>
      </c>
      <c r="I8" s="15" t="s">
        <v>76</v>
      </c>
      <c r="J8" s="8">
        <v>0.9263</v>
      </c>
      <c r="K8" s="15" t="s">
        <v>76</v>
      </c>
      <c r="L8" s="8">
        <v>0.9176</v>
      </c>
      <c r="M8" t="s">
        <v>82</v>
      </c>
      <c r="N8" s="16" t="s">
        <v>84</v>
      </c>
    </row>
    <row r="9" spans="2:14">
      <c r="B9" s="7"/>
      <c r="C9" s="4" t="s">
        <v>76</v>
      </c>
      <c r="D9" s="3" t="s">
        <v>11</v>
      </c>
      <c r="E9" s="1" t="s">
        <v>76</v>
      </c>
      <c r="F9" s="5" t="s">
        <v>107</v>
      </c>
      <c r="G9" s="6" t="s">
        <v>76</v>
      </c>
      <c r="H9" s="5" t="s">
        <v>107</v>
      </c>
      <c r="I9" s="15" t="s">
        <v>76</v>
      </c>
      <c r="J9" s="5" t="s">
        <v>107</v>
      </c>
      <c r="K9" s="15" t="s">
        <v>76</v>
      </c>
      <c r="L9" s="5" t="s">
        <v>107</v>
      </c>
      <c r="M9" t="s">
        <v>82</v>
      </c>
      <c r="N9" s="16" t="s">
        <v>84</v>
      </c>
    </row>
    <row r="10" spans="2:14">
      <c r="B10" s="7" t="s">
        <v>11</v>
      </c>
      <c r="C10" s="4" t="s">
        <v>76</v>
      </c>
      <c r="D10" s="3" t="s">
        <v>12</v>
      </c>
      <c r="E10" s="1" t="s">
        <v>76</v>
      </c>
      <c r="F10" s="5">
        <v>0.955621302</v>
      </c>
      <c r="G10" s="6" t="s">
        <v>76</v>
      </c>
      <c r="H10" s="5">
        <v>0.908579466</v>
      </c>
      <c r="I10" s="15" t="s">
        <v>76</v>
      </c>
      <c r="J10" s="5">
        <v>0.931506849</v>
      </c>
      <c r="K10" s="15" t="s">
        <v>76</v>
      </c>
      <c r="L10" s="5">
        <v>0.965201465</v>
      </c>
      <c r="M10" t="s">
        <v>82</v>
      </c>
      <c r="N10" s="16" t="s">
        <v>84</v>
      </c>
    </row>
    <row r="11" spans="2:14">
      <c r="B11" s="7"/>
      <c r="C11" s="4" t="s">
        <v>76</v>
      </c>
      <c r="D11" s="3" t="s">
        <v>13</v>
      </c>
      <c r="E11" s="1" t="s">
        <v>76</v>
      </c>
      <c r="F11" s="5">
        <v>0.954751131</v>
      </c>
      <c r="G11" s="6" t="s">
        <v>76</v>
      </c>
      <c r="H11" s="5">
        <v>0.890295359</v>
      </c>
      <c r="I11" s="15" t="s">
        <v>76</v>
      </c>
      <c r="J11" s="5">
        <v>0.92139738</v>
      </c>
      <c r="K11" s="15" t="s">
        <v>76</v>
      </c>
      <c r="L11" s="5">
        <v>0.96043956</v>
      </c>
      <c r="M11" t="s">
        <v>82</v>
      </c>
      <c r="N11" s="16" t="s">
        <v>84</v>
      </c>
    </row>
    <row r="12" spans="2:14">
      <c r="B12" s="7"/>
      <c r="C12" s="4" t="s">
        <v>76</v>
      </c>
      <c r="D12" s="3" t="s">
        <v>14</v>
      </c>
      <c r="E12" s="1" t="s">
        <v>76</v>
      </c>
      <c r="F12" s="5">
        <v>0.955817378</v>
      </c>
      <c r="G12" s="6" t="s">
        <v>76</v>
      </c>
      <c r="H12" s="5">
        <v>0.912798875</v>
      </c>
      <c r="I12" s="15" t="s">
        <v>76</v>
      </c>
      <c r="J12" s="5">
        <v>0.93381295</v>
      </c>
      <c r="K12" s="15" t="s">
        <v>76</v>
      </c>
      <c r="L12" s="5">
        <v>0.966300366</v>
      </c>
      <c r="M12" t="s">
        <v>82</v>
      </c>
      <c r="N12" s="16" t="s">
        <v>85</v>
      </c>
    </row>
    <row r="13" spans="2:14">
      <c r="B13" s="4"/>
      <c r="C13" s="4" t="s">
        <v>76</v>
      </c>
      <c r="D13" t="s">
        <v>10</v>
      </c>
      <c r="E13" s="1" t="s">
        <v>76</v>
      </c>
      <c r="F13" s="5">
        <v>0.984227129</v>
      </c>
      <c r="G13" s="6" t="s">
        <v>76</v>
      </c>
      <c r="H13" s="5">
        <v>0.866666667</v>
      </c>
      <c r="I13" s="15" t="s">
        <v>76</v>
      </c>
      <c r="J13" s="5">
        <v>0.921713442</v>
      </c>
      <c r="K13" s="15" t="s">
        <v>76</v>
      </c>
      <c r="L13" s="5">
        <v>0.926490985</v>
      </c>
      <c r="M13" t="s">
        <v>82</v>
      </c>
      <c r="N13" s="16" t="s">
        <v>84</v>
      </c>
    </row>
    <row r="14" spans="2:14">
      <c r="B14" s="4"/>
      <c r="C14" s="4" t="s">
        <v>76</v>
      </c>
      <c r="D14" s="3" t="s">
        <v>11</v>
      </c>
      <c r="E14" s="1" t="s">
        <v>76</v>
      </c>
      <c r="F14" s="5">
        <v>0.95398773</v>
      </c>
      <c r="G14" s="6" t="s">
        <v>76</v>
      </c>
      <c r="H14" s="5">
        <v>0.863888889</v>
      </c>
      <c r="I14" s="15" t="s">
        <v>76</v>
      </c>
      <c r="J14" s="5">
        <v>0.906705539</v>
      </c>
      <c r="K14" s="15" t="s">
        <v>76</v>
      </c>
      <c r="L14" s="5">
        <v>0.911234397</v>
      </c>
      <c r="M14" t="s">
        <v>82</v>
      </c>
      <c r="N14" s="16" t="s">
        <v>84</v>
      </c>
    </row>
    <row r="15" spans="2:14">
      <c r="B15" s="4" t="s">
        <v>12</v>
      </c>
      <c r="C15" s="4" t="s">
        <v>76</v>
      </c>
      <c r="D15" s="3" t="s">
        <v>12</v>
      </c>
      <c r="E15" s="1" t="s">
        <v>76</v>
      </c>
      <c r="F15" s="5" t="s">
        <v>107</v>
      </c>
      <c r="G15" s="6" t="s">
        <v>76</v>
      </c>
      <c r="H15" s="5" t="s">
        <v>107</v>
      </c>
      <c r="I15" s="15" t="s">
        <v>76</v>
      </c>
      <c r="J15" s="5" t="s">
        <v>107</v>
      </c>
      <c r="K15" s="15" t="s">
        <v>76</v>
      </c>
      <c r="L15" s="5" t="s">
        <v>107</v>
      </c>
      <c r="M15" t="s">
        <v>82</v>
      </c>
      <c r="N15" s="16" t="s">
        <v>84</v>
      </c>
    </row>
    <row r="16" spans="2:14">
      <c r="B16" s="4"/>
      <c r="C16" s="4" t="s">
        <v>76</v>
      </c>
      <c r="D16" s="3" t="s">
        <v>13</v>
      </c>
      <c r="E16" s="1" t="s">
        <v>76</v>
      </c>
      <c r="F16" s="5">
        <v>0.98427673</v>
      </c>
      <c r="G16" s="6" t="s">
        <v>76</v>
      </c>
      <c r="H16" s="5">
        <v>0.869444444</v>
      </c>
      <c r="I16" s="15" t="s">
        <v>76</v>
      </c>
      <c r="J16" s="5">
        <v>0.923303835</v>
      </c>
      <c r="K16" s="15" t="s">
        <v>76</v>
      </c>
      <c r="L16" s="5">
        <v>0.927877947</v>
      </c>
      <c r="M16" t="s">
        <v>82</v>
      </c>
      <c r="N16" s="16" t="s">
        <v>84</v>
      </c>
    </row>
    <row r="17" spans="2:14">
      <c r="B17" s="4"/>
      <c r="C17" s="4" t="s">
        <v>76</v>
      </c>
      <c r="D17" s="3" t="s">
        <v>14</v>
      </c>
      <c r="E17" s="1" t="s">
        <v>76</v>
      </c>
      <c r="F17" s="5">
        <v>0.98447205</v>
      </c>
      <c r="G17" s="6" t="s">
        <v>76</v>
      </c>
      <c r="H17" s="5">
        <v>0.880555556</v>
      </c>
      <c r="I17" s="15" t="s">
        <v>76</v>
      </c>
      <c r="J17" s="5">
        <v>0.929618768</v>
      </c>
      <c r="K17" s="15" t="s">
        <v>76</v>
      </c>
      <c r="L17" s="5">
        <v>0.933425798</v>
      </c>
      <c r="M17" t="s">
        <v>82</v>
      </c>
      <c r="N17" s="16" t="s">
        <v>85</v>
      </c>
    </row>
    <row r="18" spans="2:14">
      <c r="B18" s="7"/>
      <c r="C18" s="4" t="s">
        <v>76</v>
      </c>
      <c r="D18" t="s">
        <v>10</v>
      </c>
      <c r="E18" s="1" t="s">
        <v>76</v>
      </c>
      <c r="F18" s="5">
        <v>0.842249657</v>
      </c>
      <c r="G18" s="6" t="s">
        <v>76</v>
      </c>
      <c r="H18" s="5">
        <v>0.898317484</v>
      </c>
      <c r="I18" s="15" t="s">
        <v>76</v>
      </c>
      <c r="J18" s="5">
        <v>0.869380531</v>
      </c>
      <c r="K18" s="15" t="s">
        <v>76</v>
      </c>
      <c r="L18" s="5">
        <v>0.865082267</v>
      </c>
      <c r="M18" t="s">
        <v>82</v>
      </c>
      <c r="N18" s="16" t="s">
        <v>84</v>
      </c>
    </row>
    <row r="19" spans="2:14">
      <c r="B19" s="7"/>
      <c r="C19" s="4" t="s">
        <v>76</v>
      </c>
      <c r="D19" s="3" t="s">
        <v>11</v>
      </c>
      <c r="E19" s="1" t="s">
        <v>76</v>
      </c>
      <c r="F19" s="5">
        <v>0.843621399</v>
      </c>
      <c r="G19" s="6" t="s">
        <v>76</v>
      </c>
      <c r="H19" s="5">
        <v>0.899780541</v>
      </c>
      <c r="I19" s="15" t="s">
        <v>76</v>
      </c>
      <c r="J19" s="5">
        <v>0.87079646</v>
      </c>
      <c r="K19" s="15" t="s">
        <v>76</v>
      </c>
      <c r="L19" s="5">
        <v>0.86654479</v>
      </c>
      <c r="M19" t="s">
        <v>82</v>
      </c>
      <c r="N19" s="16" t="s">
        <v>84</v>
      </c>
    </row>
    <row r="20" spans="2:14">
      <c r="B20" s="7" t="s">
        <v>13</v>
      </c>
      <c r="C20" s="4" t="s">
        <v>76</v>
      </c>
      <c r="D20" s="3" t="s">
        <v>12</v>
      </c>
      <c r="E20" s="1" t="s">
        <v>76</v>
      </c>
      <c r="F20" s="5">
        <v>0.844384303</v>
      </c>
      <c r="G20" s="6" t="s">
        <v>76</v>
      </c>
      <c r="H20" s="5">
        <v>0.912948061</v>
      </c>
      <c r="I20" s="15" t="s">
        <v>76</v>
      </c>
      <c r="J20" s="5">
        <v>0.877328647</v>
      </c>
      <c r="K20" s="15" t="s">
        <v>76</v>
      </c>
      <c r="L20" s="5">
        <v>0.872394881</v>
      </c>
      <c r="M20" t="s">
        <v>82</v>
      </c>
      <c r="N20" s="16" t="s">
        <v>84</v>
      </c>
    </row>
    <row r="21" spans="2:14">
      <c r="B21" s="7"/>
      <c r="C21" s="4" t="s">
        <v>76</v>
      </c>
      <c r="D21" s="3" t="s">
        <v>13</v>
      </c>
      <c r="E21" s="1" t="s">
        <v>76</v>
      </c>
      <c r="F21" s="5" t="s">
        <v>107</v>
      </c>
      <c r="G21" s="6" t="s">
        <v>76</v>
      </c>
      <c r="H21" s="5" t="s">
        <v>107</v>
      </c>
      <c r="I21" s="15" t="s">
        <v>76</v>
      </c>
      <c r="J21" s="5" t="s">
        <v>107</v>
      </c>
      <c r="K21" s="15" t="s">
        <v>76</v>
      </c>
      <c r="L21" s="5" t="s">
        <v>107</v>
      </c>
      <c r="M21" t="s">
        <v>82</v>
      </c>
      <c r="N21" s="16" t="s">
        <v>84</v>
      </c>
    </row>
    <row r="22" spans="2:14">
      <c r="B22" s="7"/>
      <c r="C22" s="4" t="s">
        <v>76</v>
      </c>
      <c r="D22" s="3" t="s">
        <v>14</v>
      </c>
      <c r="E22" s="1" t="s">
        <v>76</v>
      </c>
      <c r="F22" s="5">
        <v>0.856948229</v>
      </c>
      <c r="G22" s="6" t="s">
        <v>76</v>
      </c>
      <c r="H22" s="5">
        <v>0.92026335</v>
      </c>
      <c r="I22" s="15" t="s">
        <v>76</v>
      </c>
      <c r="J22" s="5">
        <v>0.887477954</v>
      </c>
      <c r="K22" s="15" t="s">
        <v>76</v>
      </c>
      <c r="L22" s="5">
        <v>0.883363803</v>
      </c>
      <c r="M22" t="s">
        <v>82</v>
      </c>
      <c r="N22" s="16" t="s">
        <v>85</v>
      </c>
    </row>
    <row r="23" spans="2:14">
      <c r="B23" s="4"/>
      <c r="C23" s="4" t="s">
        <v>76</v>
      </c>
      <c r="D23" t="s">
        <v>10</v>
      </c>
      <c r="E23" s="1" t="s">
        <v>76</v>
      </c>
      <c r="F23" s="5">
        <v>0.654024052</v>
      </c>
      <c r="G23" s="6" t="s">
        <v>76</v>
      </c>
      <c r="H23" s="5">
        <v>0.951547779</v>
      </c>
      <c r="I23" s="15" t="s">
        <v>76</v>
      </c>
      <c r="J23" s="5">
        <v>0.775219298</v>
      </c>
      <c r="K23" s="15" t="s">
        <v>76</v>
      </c>
      <c r="L23" s="5">
        <v>0.724277068</v>
      </c>
      <c r="M23" t="s">
        <v>82</v>
      </c>
      <c r="N23" s="16" t="s">
        <v>84</v>
      </c>
    </row>
    <row r="24" spans="2:14">
      <c r="B24" s="4"/>
      <c r="C24" s="4" t="s">
        <v>76</v>
      </c>
      <c r="D24" s="3" t="s">
        <v>11</v>
      </c>
      <c r="E24" s="1" t="s">
        <v>76</v>
      </c>
      <c r="F24" s="5">
        <v>0.672692674</v>
      </c>
      <c r="G24" s="6" t="s">
        <v>76</v>
      </c>
      <c r="H24" s="5">
        <v>0.951547779</v>
      </c>
      <c r="I24" s="15" t="s">
        <v>76</v>
      </c>
      <c r="J24" s="5">
        <v>0.788182832</v>
      </c>
      <c r="K24" s="15" t="s">
        <v>76</v>
      </c>
      <c r="L24" s="5">
        <v>0.744451917</v>
      </c>
      <c r="M24" t="s">
        <v>82</v>
      </c>
      <c r="N24" s="16" t="s">
        <v>84</v>
      </c>
    </row>
    <row r="25" spans="2:14">
      <c r="B25" s="9" t="s">
        <v>14</v>
      </c>
      <c r="C25" s="4" t="s">
        <v>76</v>
      </c>
      <c r="D25" s="3" t="s">
        <v>12</v>
      </c>
      <c r="E25" s="1" t="s">
        <v>76</v>
      </c>
      <c r="F25" s="5">
        <v>0.675777568</v>
      </c>
      <c r="G25" s="6" t="s">
        <v>76</v>
      </c>
      <c r="H25" s="5">
        <v>0.965006729</v>
      </c>
      <c r="I25" s="15" t="s">
        <v>76</v>
      </c>
      <c r="J25" s="5">
        <v>0.794900222</v>
      </c>
      <c r="K25" s="15" t="s">
        <v>76</v>
      </c>
      <c r="L25" s="5">
        <v>0.751176866</v>
      </c>
      <c r="M25" t="s">
        <v>82</v>
      </c>
      <c r="N25" s="16" t="s">
        <v>84</v>
      </c>
    </row>
    <row r="26" spans="2:14">
      <c r="B26" s="9"/>
      <c r="C26" s="4" t="s">
        <v>76</v>
      </c>
      <c r="D26" s="3" t="s">
        <v>13</v>
      </c>
      <c r="E26" s="1" t="s">
        <v>76</v>
      </c>
      <c r="F26" s="5">
        <v>0.657195234</v>
      </c>
      <c r="G26" s="6" t="s">
        <v>76</v>
      </c>
      <c r="H26" s="5">
        <v>0.965006729</v>
      </c>
      <c r="I26" s="15" t="s">
        <v>76</v>
      </c>
      <c r="J26" s="5">
        <v>0.781897492</v>
      </c>
      <c r="K26" s="15" t="s">
        <v>76</v>
      </c>
      <c r="L26" s="5">
        <v>0.731002017</v>
      </c>
      <c r="M26" t="s">
        <v>82</v>
      </c>
      <c r="N26" s="16" t="s">
        <v>84</v>
      </c>
    </row>
    <row r="27" spans="2:14">
      <c r="B27" s="9"/>
      <c r="C27" s="4" t="s">
        <v>76</v>
      </c>
      <c r="D27" s="3" t="s">
        <v>14</v>
      </c>
      <c r="E27" s="1" t="s">
        <v>76</v>
      </c>
      <c r="F27" s="5" t="s">
        <v>107</v>
      </c>
      <c r="G27" s="6" t="s">
        <v>76</v>
      </c>
      <c r="H27" s="5" t="s">
        <v>107</v>
      </c>
      <c r="I27" s="15" t="s">
        <v>76</v>
      </c>
      <c r="J27" s="5" t="s">
        <v>107</v>
      </c>
      <c r="K27" s="15" t="s">
        <v>76</v>
      </c>
      <c r="L27" s="5" t="s">
        <v>107</v>
      </c>
      <c r="M27" t="s">
        <v>82</v>
      </c>
      <c r="N27" s="16" t="s">
        <v>83</v>
      </c>
    </row>
    <row r="29" spans="2:14">
      <c r="B29" t="s">
        <v>105</v>
      </c>
      <c r="C29" t="s">
        <v>76</v>
      </c>
      <c r="D29" t="s">
        <v>106</v>
      </c>
      <c r="E29" t="s">
        <v>76</v>
      </c>
      <c r="F29" t="s">
        <v>78</v>
      </c>
      <c r="G29" t="s">
        <v>76</v>
      </c>
      <c r="H29" t="s">
        <v>79</v>
      </c>
      <c r="I29" t="s">
        <v>76</v>
      </c>
      <c r="J29" t="s">
        <v>80</v>
      </c>
      <c r="K29" t="s">
        <v>76</v>
      </c>
      <c r="L29" t="s">
        <v>81</v>
      </c>
      <c r="M29" t="s">
        <v>82</v>
      </c>
      <c r="N29" t="s">
        <v>83</v>
      </c>
    </row>
    <row r="30" spans="3:14">
      <c r="C30" t="s">
        <v>76</v>
      </c>
      <c r="D30" t="s">
        <v>10</v>
      </c>
      <c r="E30" t="s">
        <v>76</v>
      </c>
      <c r="F30" t="s">
        <v>108</v>
      </c>
      <c r="G30" t="s">
        <v>76</v>
      </c>
      <c r="H30" t="s">
        <v>108</v>
      </c>
      <c r="I30" t="s">
        <v>76</v>
      </c>
      <c r="J30" t="s">
        <v>108</v>
      </c>
      <c r="K30" t="s">
        <v>76</v>
      </c>
      <c r="L30" t="s">
        <v>108</v>
      </c>
      <c r="M30" t="s">
        <v>82</v>
      </c>
      <c r="N30" t="s">
        <v>84</v>
      </c>
    </row>
    <row r="31" spans="3:14">
      <c r="C31" t="s">
        <v>76</v>
      </c>
      <c r="D31" t="s">
        <v>11</v>
      </c>
      <c r="E31" s="10" t="s">
        <v>76</v>
      </c>
      <c r="F31">
        <v>69.17</v>
      </c>
      <c r="G31" t="s">
        <v>76</v>
      </c>
      <c r="H31">
        <v>97.85</v>
      </c>
      <c r="I31" t="s">
        <v>76</v>
      </c>
      <c r="J31">
        <v>81.05</v>
      </c>
      <c r="K31" t="s">
        <v>76</v>
      </c>
      <c r="L31">
        <v>77.14</v>
      </c>
      <c r="M31" t="s">
        <v>82</v>
      </c>
      <c r="N31" t="s">
        <v>84</v>
      </c>
    </row>
    <row r="32" spans="2:14">
      <c r="B32" t="s">
        <v>10</v>
      </c>
      <c r="C32" t="s">
        <v>76</v>
      </c>
      <c r="D32" t="s">
        <v>12</v>
      </c>
      <c r="E32" s="10" t="s">
        <v>76</v>
      </c>
      <c r="F32" s="5">
        <v>0.592619</v>
      </c>
      <c r="G32" s="11" t="s">
        <v>76</v>
      </c>
      <c r="H32" s="5">
        <v>0.937149</v>
      </c>
      <c r="I32" s="11" t="s">
        <v>76</v>
      </c>
      <c r="J32" s="5">
        <v>0.646663</v>
      </c>
      <c r="K32" s="11" t="s">
        <v>76</v>
      </c>
      <c r="L32" s="5">
        <v>0.726087</v>
      </c>
      <c r="M32" t="s">
        <v>82</v>
      </c>
      <c r="N32" t="s">
        <v>84</v>
      </c>
    </row>
    <row r="33" spans="3:19">
      <c r="C33" t="s">
        <v>76</v>
      </c>
      <c r="D33" t="s">
        <v>13</v>
      </c>
      <c r="E33" s="10" t="s">
        <v>76</v>
      </c>
      <c r="F33" s="5">
        <v>0.646465</v>
      </c>
      <c r="G33" s="11" t="s">
        <v>76</v>
      </c>
      <c r="H33" s="5">
        <v>0.935065</v>
      </c>
      <c r="I33" s="11" t="s">
        <v>76</v>
      </c>
      <c r="J33" s="5">
        <v>0.712084</v>
      </c>
      <c r="K33" s="11" t="s">
        <v>76</v>
      </c>
      <c r="L33" s="5">
        <v>0.764433</v>
      </c>
      <c r="M33" t="s">
        <v>82</v>
      </c>
      <c r="N33" t="s">
        <v>84</v>
      </c>
      <c r="P33" s="16" t="s">
        <v>31</v>
      </c>
      <c r="Q33" s="16" t="s">
        <v>32</v>
      </c>
      <c r="R33" s="16" t="s">
        <v>33</v>
      </c>
      <c r="S33" s="16" t="s">
        <v>34</v>
      </c>
    </row>
    <row r="34" spans="3:19">
      <c r="C34" t="s">
        <v>76</v>
      </c>
      <c r="D34" t="s">
        <v>14</v>
      </c>
      <c r="E34" s="10" t="s">
        <v>76</v>
      </c>
      <c r="F34" s="5">
        <v>0.992248</v>
      </c>
      <c r="G34" s="11" t="s">
        <v>76</v>
      </c>
      <c r="H34" s="5">
        <v>0.81233</v>
      </c>
      <c r="I34" s="11" t="s">
        <v>76</v>
      </c>
      <c r="J34" s="5">
        <v>0.903036</v>
      </c>
      <c r="K34" s="11" t="s">
        <v>76</v>
      </c>
      <c r="L34" s="5">
        <v>0.89332</v>
      </c>
      <c r="M34" t="s">
        <v>82</v>
      </c>
      <c r="N34" t="s">
        <v>85</v>
      </c>
      <c r="P34" s="16">
        <v>2252</v>
      </c>
      <c r="Q34" s="16">
        <v>1001</v>
      </c>
      <c r="R34" s="16">
        <v>1339</v>
      </c>
      <c r="S34" s="16">
        <v>87</v>
      </c>
    </row>
    <row r="35" spans="2:19">
      <c r="B35" s="12"/>
      <c r="C35" t="s">
        <v>76</v>
      </c>
      <c r="D35" t="s">
        <v>10</v>
      </c>
      <c r="E35" s="10" t="s">
        <v>76</v>
      </c>
      <c r="F35" s="13">
        <v>0.692284045496465</v>
      </c>
      <c r="G35" s="13" t="s">
        <v>76</v>
      </c>
      <c r="H35" s="13">
        <v>0.962804617357845</v>
      </c>
      <c r="I35" s="13" t="s">
        <v>76</v>
      </c>
      <c r="J35" s="13">
        <v>0.805436337625179</v>
      </c>
      <c r="K35" s="13" t="s">
        <v>76</v>
      </c>
      <c r="L35" s="13">
        <v>0.76747168198333</v>
      </c>
      <c r="M35" t="s">
        <v>82</v>
      </c>
      <c r="N35" t="s">
        <v>84</v>
      </c>
      <c r="P35" s="16">
        <v>2252</v>
      </c>
      <c r="Q35" s="16">
        <v>1001</v>
      </c>
      <c r="R35" s="16">
        <v>1339</v>
      </c>
      <c r="S35" s="16">
        <v>87</v>
      </c>
    </row>
    <row r="36" spans="2:19">
      <c r="B36" s="12"/>
      <c r="C36" t="s">
        <v>76</v>
      </c>
      <c r="D36" t="s">
        <v>11</v>
      </c>
      <c r="E36" s="10" t="s">
        <v>76</v>
      </c>
      <c r="F36" s="13" t="s">
        <v>108</v>
      </c>
      <c r="G36" s="13" t="s">
        <v>76</v>
      </c>
      <c r="H36" s="13" t="s">
        <v>108</v>
      </c>
      <c r="I36" s="13" t="s">
        <v>76</v>
      </c>
      <c r="J36" s="13" t="s">
        <v>108</v>
      </c>
      <c r="K36" s="13" t="s">
        <v>76</v>
      </c>
      <c r="L36" s="13" t="s">
        <v>108</v>
      </c>
      <c r="M36" t="s">
        <v>82</v>
      </c>
      <c r="N36" t="s">
        <v>84</v>
      </c>
      <c r="P36" s="16">
        <v>2202</v>
      </c>
      <c r="Q36" s="16">
        <v>1001</v>
      </c>
      <c r="R36" s="16">
        <v>1339</v>
      </c>
      <c r="S36" s="16">
        <v>137</v>
      </c>
    </row>
    <row r="37" spans="2:19">
      <c r="B37" s="12" t="s">
        <v>11</v>
      </c>
      <c r="C37" t="s">
        <v>76</v>
      </c>
      <c r="D37" t="s">
        <v>12</v>
      </c>
      <c r="E37" s="10" t="s">
        <v>76</v>
      </c>
      <c r="F37" s="13">
        <v>0.687480487043397</v>
      </c>
      <c r="G37" s="13" t="s">
        <v>76</v>
      </c>
      <c r="H37" s="13">
        <v>0.941427960666952</v>
      </c>
      <c r="I37" s="13" t="s">
        <v>76</v>
      </c>
      <c r="J37" s="13">
        <v>0.794658967881631</v>
      </c>
      <c r="K37" s="13" t="s">
        <v>76</v>
      </c>
      <c r="L37" s="13">
        <v>0.756785637956828</v>
      </c>
      <c r="M37" t="s">
        <v>82</v>
      </c>
      <c r="N37" t="s">
        <v>84</v>
      </c>
      <c r="P37" s="16">
        <v>2252</v>
      </c>
      <c r="Q37" s="16">
        <v>601</v>
      </c>
      <c r="R37" s="16">
        <v>1739</v>
      </c>
      <c r="S37" s="16">
        <v>87</v>
      </c>
    </row>
    <row r="38" spans="2:19">
      <c r="B38" s="12"/>
      <c r="C38" t="s">
        <v>76</v>
      </c>
      <c r="D38" t="s">
        <v>13</v>
      </c>
      <c r="E38" s="10" t="s">
        <v>76</v>
      </c>
      <c r="F38" s="13">
        <v>0.789344549596916</v>
      </c>
      <c r="G38" s="13" t="s">
        <v>76</v>
      </c>
      <c r="H38" s="13">
        <v>0.962804617357845</v>
      </c>
      <c r="I38" s="13" t="s">
        <v>76</v>
      </c>
      <c r="J38" s="13">
        <v>0.86748844375963</v>
      </c>
      <c r="K38" s="13" t="s">
        <v>76</v>
      </c>
      <c r="L38" s="13">
        <v>0.852960034195341</v>
      </c>
      <c r="M38" t="s">
        <v>82</v>
      </c>
      <c r="N38" t="s">
        <v>84</v>
      </c>
      <c r="P38" s="16">
        <v>2152</v>
      </c>
      <c r="Q38" s="16">
        <v>501</v>
      </c>
      <c r="R38" s="16">
        <v>500</v>
      </c>
      <c r="S38" s="16">
        <v>187</v>
      </c>
    </row>
    <row r="39" spans="2:19">
      <c r="B39" s="12"/>
      <c r="C39" t="s">
        <v>76</v>
      </c>
      <c r="D39" t="s">
        <v>14</v>
      </c>
      <c r="E39" s="10" t="s">
        <v>76</v>
      </c>
      <c r="F39" s="13">
        <v>0.81115718055032</v>
      </c>
      <c r="G39" s="13" t="s">
        <v>76</v>
      </c>
      <c r="H39" s="13">
        <v>0.920051303976058</v>
      </c>
      <c r="I39" s="13" t="s">
        <v>76</v>
      </c>
      <c r="J39" s="13">
        <v>0.862179487179487</v>
      </c>
      <c r="K39" s="13" t="s">
        <v>76</v>
      </c>
      <c r="L39" s="13">
        <v>0.794011976047904</v>
      </c>
      <c r="M39" t="s">
        <v>82</v>
      </c>
      <c r="N39" t="s">
        <v>85</v>
      </c>
      <c r="P39" s="16">
        <v>2252</v>
      </c>
      <c r="Q39" s="16">
        <v>1001</v>
      </c>
      <c r="R39" s="16">
        <v>1339</v>
      </c>
      <c r="S39" s="16">
        <v>87</v>
      </c>
    </row>
    <row r="40" spans="3:19">
      <c r="C40" t="s">
        <v>76</v>
      </c>
      <c r="D40" t="s">
        <v>10</v>
      </c>
      <c r="E40" s="10" t="s">
        <v>76</v>
      </c>
      <c r="F40" s="5">
        <v>0.822047</v>
      </c>
      <c r="G40" s="11" t="s">
        <v>76</v>
      </c>
      <c r="H40" s="5">
        <v>0.886248</v>
      </c>
      <c r="I40" s="11" t="s">
        <v>76</v>
      </c>
      <c r="J40" s="5">
        <v>0.847328</v>
      </c>
      <c r="K40" s="11" t="s">
        <v>76</v>
      </c>
      <c r="L40" s="5">
        <v>0.852941</v>
      </c>
      <c r="M40" t="s">
        <v>82</v>
      </c>
      <c r="N40" t="s">
        <v>84</v>
      </c>
      <c r="P40" s="16">
        <v>2252</v>
      </c>
      <c r="Q40" s="16">
        <v>1001</v>
      </c>
      <c r="R40" s="16">
        <v>1339</v>
      </c>
      <c r="S40" s="16">
        <v>87</v>
      </c>
    </row>
    <row r="41" spans="3:19">
      <c r="C41" t="s">
        <v>76</v>
      </c>
      <c r="D41" t="s">
        <v>11</v>
      </c>
      <c r="E41" s="10" t="s">
        <v>76</v>
      </c>
      <c r="F41" s="11">
        <v>0.692284045496465</v>
      </c>
      <c r="G41" s="11" t="s">
        <v>76</v>
      </c>
      <c r="H41" s="11">
        <v>0.962804617357845</v>
      </c>
      <c r="I41" s="11" t="s">
        <v>76</v>
      </c>
      <c r="J41" s="11">
        <v>0.805436337625179</v>
      </c>
      <c r="K41" s="11" t="s">
        <v>76</v>
      </c>
      <c r="L41" s="11">
        <v>0.76747168198333</v>
      </c>
      <c r="M41" t="s">
        <v>82</v>
      </c>
      <c r="N41" t="s">
        <v>84</v>
      </c>
      <c r="P41" s="16">
        <v>2252</v>
      </c>
      <c r="Q41" s="16">
        <v>1001</v>
      </c>
      <c r="R41" s="16">
        <v>1339</v>
      </c>
      <c r="S41" s="16">
        <v>87</v>
      </c>
    </row>
    <row r="42" spans="2:19">
      <c r="B42" t="s">
        <v>12</v>
      </c>
      <c r="C42" t="s">
        <v>76</v>
      </c>
      <c r="D42" t="s">
        <v>12</v>
      </c>
      <c r="E42" s="10" t="s">
        <v>76</v>
      </c>
      <c r="F42" s="11" t="s">
        <v>108</v>
      </c>
      <c r="G42" s="11" t="s">
        <v>76</v>
      </c>
      <c r="H42" s="11" t="s">
        <v>108</v>
      </c>
      <c r="I42" s="11" t="s">
        <v>76</v>
      </c>
      <c r="J42" s="11" t="s">
        <v>108</v>
      </c>
      <c r="K42" s="11" t="s">
        <v>76</v>
      </c>
      <c r="L42" s="11" t="s">
        <v>108</v>
      </c>
      <c r="M42" t="s">
        <v>82</v>
      </c>
      <c r="N42" t="s">
        <v>84</v>
      </c>
      <c r="P42" s="16">
        <v>2252</v>
      </c>
      <c r="Q42" s="16">
        <v>1001</v>
      </c>
      <c r="R42" s="16">
        <v>1339</v>
      </c>
      <c r="S42" s="16">
        <v>87</v>
      </c>
    </row>
    <row r="43" spans="3:19">
      <c r="C43" t="s">
        <v>76</v>
      </c>
      <c r="D43" t="s">
        <v>13</v>
      </c>
      <c r="E43" s="10" t="s">
        <v>76</v>
      </c>
      <c r="F43" s="5">
        <v>0.932143</v>
      </c>
      <c r="G43" s="11" t="s">
        <v>76</v>
      </c>
      <c r="H43" s="5">
        <v>0.886248</v>
      </c>
      <c r="I43" s="11" t="s">
        <v>76</v>
      </c>
      <c r="J43" s="5">
        <v>0.910941</v>
      </c>
      <c r="K43" s="11" t="s">
        <v>76</v>
      </c>
      <c r="L43" s="5">
        <v>0.908616</v>
      </c>
      <c r="M43" t="s">
        <v>82</v>
      </c>
      <c r="N43" t="s">
        <v>84</v>
      </c>
      <c r="P43" s="16">
        <v>2252</v>
      </c>
      <c r="Q43" s="16">
        <v>1001</v>
      </c>
      <c r="R43" s="16">
        <v>1339</v>
      </c>
      <c r="S43" s="16">
        <v>87</v>
      </c>
    </row>
    <row r="44" spans="3:19">
      <c r="C44" t="s">
        <v>76</v>
      </c>
      <c r="D44" t="s">
        <v>14</v>
      </c>
      <c r="E44" s="10" t="s">
        <v>76</v>
      </c>
      <c r="F44" s="5">
        <v>0.540057</v>
      </c>
      <c r="G44" s="11" t="s">
        <v>76</v>
      </c>
      <c r="H44" s="5">
        <v>0.972835</v>
      </c>
      <c r="I44" s="11" t="s">
        <v>76</v>
      </c>
      <c r="J44" s="5">
        <v>0.572519</v>
      </c>
      <c r="K44" s="11" t="s">
        <v>76</v>
      </c>
      <c r="L44" s="5">
        <v>0.694545</v>
      </c>
      <c r="M44" t="s">
        <v>82</v>
      </c>
      <c r="N44" t="s">
        <v>85</v>
      </c>
      <c r="P44" s="16">
        <v>2252</v>
      </c>
      <c r="Q44" s="16">
        <v>1001</v>
      </c>
      <c r="R44" s="16">
        <v>1339</v>
      </c>
      <c r="S44" s="16">
        <v>87</v>
      </c>
    </row>
    <row r="45" spans="2:19">
      <c r="B45" s="12"/>
      <c r="C45" t="s">
        <v>76</v>
      </c>
      <c r="D45" t="s">
        <v>10</v>
      </c>
      <c r="E45" s="10" t="s">
        <v>76</v>
      </c>
      <c r="F45" s="5">
        <v>0.937701</v>
      </c>
      <c r="G45" s="11" t="s">
        <v>76</v>
      </c>
      <c r="H45" s="5">
        <v>0.894467</v>
      </c>
      <c r="I45" s="11" t="s">
        <v>76</v>
      </c>
      <c r="J45" s="5">
        <v>0.917563</v>
      </c>
      <c r="K45" s="11" t="s">
        <v>76</v>
      </c>
      <c r="L45" s="5">
        <v>0.915574</v>
      </c>
      <c r="M45" t="s">
        <v>82</v>
      </c>
      <c r="N45" t="s">
        <v>84</v>
      </c>
      <c r="P45" s="16">
        <v>2252</v>
      </c>
      <c r="Q45" s="16">
        <v>1001</v>
      </c>
      <c r="R45" s="16">
        <v>1339</v>
      </c>
      <c r="S45" s="16">
        <v>87</v>
      </c>
    </row>
    <row r="46" spans="2:19">
      <c r="B46" s="12"/>
      <c r="C46" t="s">
        <v>76</v>
      </c>
      <c r="D46" t="s">
        <v>11</v>
      </c>
      <c r="E46" s="10" t="s">
        <v>76</v>
      </c>
      <c r="F46" s="11">
        <v>0.672125777923354</v>
      </c>
      <c r="G46" s="11" t="s">
        <v>76</v>
      </c>
      <c r="H46" s="11">
        <v>0.877297990594271</v>
      </c>
      <c r="I46" s="11" t="s">
        <v>76</v>
      </c>
      <c r="J46" s="11">
        <v>0.761127596439169</v>
      </c>
      <c r="K46" s="11" t="s">
        <v>76</v>
      </c>
      <c r="L46" s="11">
        <v>0.724727505877324</v>
      </c>
      <c r="M46" t="s">
        <v>82</v>
      </c>
      <c r="N46" t="s">
        <v>84</v>
      </c>
      <c r="P46" s="16">
        <v>2052</v>
      </c>
      <c r="Q46" s="16">
        <v>1001</v>
      </c>
      <c r="R46" s="16">
        <v>1339</v>
      </c>
      <c r="S46" s="16">
        <v>287</v>
      </c>
    </row>
    <row r="47" spans="2:19">
      <c r="B47" s="12" t="s">
        <v>13</v>
      </c>
      <c r="C47" t="s">
        <v>76</v>
      </c>
      <c r="D47" t="s">
        <v>12</v>
      </c>
      <c r="E47" s="10" t="s">
        <v>76</v>
      </c>
      <c r="F47" s="5">
        <v>0.973793</v>
      </c>
      <c r="G47" s="11" t="s">
        <v>76</v>
      </c>
      <c r="H47" s="5">
        <v>0.90051</v>
      </c>
      <c r="I47" s="11" t="s">
        <v>76</v>
      </c>
      <c r="J47" s="5">
        <v>0.938177</v>
      </c>
      <c r="K47" s="11" t="s">
        <v>76</v>
      </c>
      <c r="L47" s="5">
        <v>0.935719</v>
      </c>
      <c r="M47" t="s">
        <v>82</v>
      </c>
      <c r="N47" t="s">
        <v>84</v>
      </c>
      <c r="P47" s="16">
        <v>2252</v>
      </c>
      <c r="Q47" s="16">
        <v>901</v>
      </c>
      <c r="R47" s="16">
        <v>1439</v>
      </c>
      <c r="S47" s="16">
        <v>87</v>
      </c>
    </row>
    <row r="48" spans="2:19">
      <c r="B48" s="12"/>
      <c r="C48" t="s">
        <v>76</v>
      </c>
      <c r="D48" t="s">
        <v>13</v>
      </c>
      <c r="E48" s="10" t="s">
        <v>76</v>
      </c>
      <c r="F48" s="11" t="s">
        <v>108</v>
      </c>
      <c r="G48" s="11" t="s">
        <v>76</v>
      </c>
      <c r="H48" s="11" t="s">
        <v>108</v>
      </c>
      <c r="I48" s="11" t="s">
        <v>76</v>
      </c>
      <c r="J48" s="11" t="s">
        <v>108</v>
      </c>
      <c r="K48" s="11" t="s">
        <v>76</v>
      </c>
      <c r="L48" s="11" t="s">
        <v>108</v>
      </c>
      <c r="M48" t="s">
        <v>82</v>
      </c>
      <c r="N48" t="s">
        <v>84</v>
      </c>
      <c r="P48" s="16">
        <v>2252</v>
      </c>
      <c r="Q48" s="16">
        <v>1001</v>
      </c>
      <c r="R48" s="16">
        <v>1339</v>
      </c>
      <c r="S48" s="16">
        <v>87</v>
      </c>
    </row>
    <row r="49" spans="2:19">
      <c r="B49" s="12"/>
      <c r="C49" t="s">
        <v>76</v>
      </c>
      <c r="D49" t="s">
        <v>14</v>
      </c>
      <c r="E49" s="10" t="s">
        <v>76</v>
      </c>
      <c r="F49" s="5">
        <v>0.828829</v>
      </c>
      <c r="G49" s="11" t="s">
        <v>76</v>
      </c>
      <c r="H49" s="5">
        <v>0.938776</v>
      </c>
      <c r="I49" s="11" t="s">
        <v>76</v>
      </c>
      <c r="J49" s="5">
        <v>0.87253</v>
      </c>
      <c r="K49" s="11" t="s">
        <v>76</v>
      </c>
      <c r="L49" s="5">
        <v>0.880383</v>
      </c>
      <c r="M49" t="s">
        <v>82</v>
      </c>
      <c r="N49" t="s">
        <v>85</v>
      </c>
      <c r="P49" s="16">
        <v>2252</v>
      </c>
      <c r="Q49" s="16">
        <v>1001</v>
      </c>
      <c r="R49" s="16">
        <v>1339</v>
      </c>
      <c r="S49" s="16">
        <v>87</v>
      </c>
    </row>
    <row r="50" spans="3:19">
      <c r="C50" t="s">
        <v>76</v>
      </c>
      <c r="D50" t="s">
        <v>10</v>
      </c>
      <c r="E50" s="10" t="s">
        <v>76</v>
      </c>
      <c r="F50" s="5">
        <v>0.501505</v>
      </c>
      <c r="G50" s="11" t="s">
        <v>76</v>
      </c>
      <c r="H50" s="5">
        <v>0.997435</v>
      </c>
      <c r="I50" s="11" t="s">
        <v>76</v>
      </c>
      <c r="J50" s="5">
        <v>0.503099</v>
      </c>
      <c r="K50" s="11" t="s">
        <v>76</v>
      </c>
      <c r="L50" s="5">
        <v>0.66743</v>
      </c>
      <c r="M50" t="s">
        <v>82</v>
      </c>
      <c r="N50" t="s">
        <v>84</v>
      </c>
      <c r="P50" s="16">
        <v>2252</v>
      </c>
      <c r="Q50" s="16">
        <v>1001</v>
      </c>
      <c r="R50" s="16">
        <v>1339</v>
      </c>
      <c r="S50" s="16">
        <v>87</v>
      </c>
    </row>
    <row r="51" spans="3:19">
      <c r="C51" t="s">
        <v>76</v>
      </c>
      <c r="D51" t="s">
        <v>11</v>
      </c>
      <c r="E51" s="10" t="s">
        <v>76</v>
      </c>
      <c r="F51" s="14">
        <v>67.27</v>
      </c>
      <c r="G51" s="14" t="s">
        <v>76</v>
      </c>
      <c r="H51" s="14">
        <v>95.15</v>
      </c>
      <c r="I51" s="14" t="s">
        <v>76</v>
      </c>
      <c r="J51" s="14">
        <v>78.82</v>
      </c>
      <c r="K51" s="14" t="s">
        <v>76</v>
      </c>
      <c r="L51" s="14">
        <v>74.45</v>
      </c>
      <c r="M51" t="s">
        <v>82</v>
      </c>
      <c r="N51" t="s">
        <v>84</v>
      </c>
      <c r="P51" s="16">
        <v>2252</v>
      </c>
      <c r="Q51" s="16">
        <v>1001</v>
      </c>
      <c r="R51" s="16">
        <v>1339</v>
      </c>
      <c r="S51" s="16">
        <v>87</v>
      </c>
    </row>
    <row r="52" spans="2:14">
      <c r="B52" t="s">
        <v>14</v>
      </c>
      <c r="C52" t="s">
        <v>76</v>
      </c>
      <c r="D52" t="s">
        <v>12</v>
      </c>
      <c r="E52" s="10" t="s">
        <v>76</v>
      </c>
      <c r="F52" s="5">
        <v>0.835495</v>
      </c>
      <c r="G52" s="11" t="s">
        <v>76</v>
      </c>
      <c r="H52" s="5">
        <v>0.91726</v>
      </c>
      <c r="I52" s="11" t="s">
        <v>76</v>
      </c>
      <c r="J52" s="5">
        <v>0.868386</v>
      </c>
      <c r="K52" s="11" t="s">
        <v>76</v>
      </c>
      <c r="L52" s="5">
        <v>0.87447</v>
      </c>
      <c r="M52" t="s">
        <v>82</v>
      </c>
      <c r="N52" t="s">
        <v>84</v>
      </c>
    </row>
    <row r="53" spans="3:14">
      <c r="C53" t="s">
        <v>76</v>
      </c>
      <c r="D53" t="s">
        <v>13</v>
      </c>
      <c r="E53" s="10" t="s">
        <v>76</v>
      </c>
      <c r="F53" s="5">
        <v>0.920251</v>
      </c>
      <c r="G53" s="11" t="s">
        <v>76</v>
      </c>
      <c r="H53" s="5">
        <v>0.913701</v>
      </c>
      <c r="I53" s="11" t="s">
        <v>76</v>
      </c>
      <c r="J53" s="5">
        <v>0.917297</v>
      </c>
      <c r="K53" s="11" t="s">
        <v>76</v>
      </c>
      <c r="L53" s="5">
        <v>0.916964</v>
      </c>
      <c r="M53" t="s">
        <v>82</v>
      </c>
      <c r="N53" t="s">
        <v>84</v>
      </c>
    </row>
    <row r="54" spans="3:14">
      <c r="C54" t="s">
        <v>76</v>
      </c>
      <c r="D54" t="s">
        <v>14</v>
      </c>
      <c r="E54" t="s">
        <v>76</v>
      </c>
      <c r="F54" t="s">
        <v>108</v>
      </c>
      <c r="G54" t="s">
        <v>76</v>
      </c>
      <c r="H54" t="s">
        <v>108</v>
      </c>
      <c r="I54" t="s">
        <v>76</v>
      </c>
      <c r="J54" t="s">
        <v>108</v>
      </c>
      <c r="K54" t="s">
        <v>76</v>
      </c>
      <c r="L54" t="s">
        <v>108</v>
      </c>
      <c r="M54" t="s">
        <v>82</v>
      </c>
      <c r="N54" t="s">
        <v>109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topLeftCell="A13" workbookViewId="0">
      <selection activeCell="F24" sqref="F24"/>
    </sheetView>
  </sheetViews>
  <sheetFormatPr defaultColWidth="8.89090909090909" defaultRowHeight="14"/>
  <cols>
    <col min="1" max="1" width="15.7272727272727" customWidth="1"/>
    <col min="2" max="5" width="14"/>
    <col min="19" max="21" width="12.8909090909091"/>
  </cols>
  <sheetData>
    <row r="1" spans="2:21"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  <c r="L1" t="s">
        <v>35</v>
      </c>
      <c r="N1" t="s">
        <v>27</v>
      </c>
      <c r="O1" t="s">
        <v>28</v>
      </c>
      <c r="P1" t="s">
        <v>36</v>
      </c>
      <c r="Q1" t="s">
        <v>37</v>
      </c>
      <c r="S1" t="s">
        <v>27</v>
      </c>
      <c r="T1" t="s">
        <v>28</v>
      </c>
      <c r="U1" t="s">
        <v>36</v>
      </c>
    </row>
    <row r="2" spans="1:21">
      <c r="A2" t="s">
        <v>38</v>
      </c>
      <c r="B2" s="16">
        <v>0.971405</v>
      </c>
      <c r="C2" s="16">
        <v>0.846866</v>
      </c>
      <c r="D2" s="16">
        <v>0.911</v>
      </c>
      <c r="E2" s="16">
        <v>0.904871</v>
      </c>
      <c r="F2" s="16">
        <v>1189</v>
      </c>
      <c r="G2" s="16">
        <v>35</v>
      </c>
      <c r="H2" s="16">
        <v>1370</v>
      </c>
      <c r="I2" s="16">
        <v>215</v>
      </c>
      <c r="M2" t="s">
        <v>3</v>
      </c>
      <c r="N2">
        <v>0.63</v>
      </c>
      <c r="O2">
        <v>0.41</v>
      </c>
      <c r="P2">
        <v>0.49</v>
      </c>
      <c r="Q2">
        <v>580</v>
      </c>
      <c r="S2">
        <f>N2*Q2</f>
        <v>365.4</v>
      </c>
      <c r="T2">
        <f>Q2*O2</f>
        <v>237.8</v>
      </c>
      <c r="U2">
        <f>Q2*P2</f>
        <v>284.2</v>
      </c>
    </row>
    <row r="3" spans="1:21">
      <c r="A3" t="s">
        <v>39</v>
      </c>
      <c r="B3" s="16">
        <v>0.72963</v>
      </c>
      <c r="C3" s="16">
        <v>0.951691</v>
      </c>
      <c r="D3" s="16">
        <v>0.923351</v>
      </c>
      <c r="E3" s="16">
        <v>0.825996</v>
      </c>
      <c r="F3" s="16">
        <v>197</v>
      </c>
      <c r="G3" s="16">
        <v>281</v>
      </c>
      <c r="H3" s="16">
        <v>321</v>
      </c>
      <c r="I3" s="16">
        <v>10</v>
      </c>
      <c r="M3" t="s">
        <v>4</v>
      </c>
      <c r="N3">
        <v>0.86</v>
      </c>
      <c r="O3">
        <v>0.78</v>
      </c>
      <c r="P3">
        <v>0.82</v>
      </c>
      <c r="Q3">
        <v>754</v>
      </c>
      <c r="S3">
        <f>Q3*N3</f>
        <v>648.44</v>
      </c>
      <c r="T3">
        <f>Q3*O3</f>
        <v>588.12</v>
      </c>
      <c r="U3">
        <f>P3*Q3</f>
        <v>618.28</v>
      </c>
    </row>
    <row r="4" spans="1:21">
      <c r="A4" t="s">
        <v>40</v>
      </c>
      <c r="B4" s="16">
        <v>0.736059</v>
      </c>
      <c r="C4" s="16">
        <v>0.956522</v>
      </c>
      <c r="D4" s="16">
        <v>0.923351</v>
      </c>
      <c r="E4" s="16">
        <v>0.831933</v>
      </c>
      <c r="F4" s="16">
        <v>198</v>
      </c>
      <c r="G4" s="16">
        <v>283</v>
      </c>
      <c r="H4" s="16">
        <v>320</v>
      </c>
      <c r="I4" s="16">
        <v>9</v>
      </c>
      <c r="M4" t="s">
        <v>2</v>
      </c>
      <c r="N4">
        <v>0.88</v>
      </c>
      <c r="O4">
        <v>0.79</v>
      </c>
      <c r="P4">
        <v>0.84</v>
      </c>
      <c r="Q4">
        <v>131</v>
      </c>
      <c r="S4">
        <f>N4*Q4</f>
        <v>115.28</v>
      </c>
      <c r="T4">
        <f>Q4*O4</f>
        <v>103.49</v>
      </c>
      <c r="U4">
        <f>Q4*P4</f>
        <v>110.04</v>
      </c>
    </row>
    <row r="5" spans="1:21">
      <c r="A5" s="49" t="s">
        <v>41</v>
      </c>
      <c r="B5" s="49">
        <v>0.671875</v>
      </c>
      <c r="C5" s="49">
        <v>0.367521</v>
      </c>
      <c r="D5" s="49">
        <v>0.648148</v>
      </c>
      <c r="E5" s="49">
        <v>0.475138</v>
      </c>
      <c r="F5" s="49">
        <v>43</v>
      </c>
      <c r="G5" s="49">
        <v>21</v>
      </c>
      <c r="H5" s="49">
        <v>132</v>
      </c>
      <c r="I5" s="49">
        <v>74</v>
      </c>
      <c r="M5" t="s">
        <v>6</v>
      </c>
      <c r="N5">
        <v>0.85</v>
      </c>
      <c r="O5">
        <v>0.49</v>
      </c>
      <c r="P5">
        <v>0.62</v>
      </c>
      <c r="Q5">
        <v>35</v>
      </c>
      <c r="S5">
        <f>Q5*N5</f>
        <v>29.75</v>
      </c>
      <c r="T5">
        <f>Q5*O5</f>
        <v>17.15</v>
      </c>
      <c r="U5">
        <f>P5*Q5</f>
        <v>21.7</v>
      </c>
    </row>
    <row r="6" spans="1:21">
      <c r="A6" s="49" t="s">
        <v>42</v>
      </c>
      <c r="B6" s="49">
        <v>0.655556</v>
      </c>
      <c r="C6" s="49">
        <v>0.504273</v>
      </c>
      <c r="D6" s="49">
        <v>0.67037</v>
      </c>
      <c r="E6" s="49">
        <v>0.570048</v>
      </c>
      <c r="F6" s="49">
        <v>59</v>
      </c>
      <c r="G6" s="49">
        <v>31</v>
      </c>
      <c r="H6" s="49">
        <v>122</v>
      </c>
      <c r="I6" s="49">
        <v>58</v>
      </c>
      <c r="M6" t="s">
        <v>7</v>
      </c>
      <c r="N6">
        <v>0.86</v>
      </c>
      <c r="O6">
        <v>0.38</v>
      </c>
      <c r="P6">
        <v>0.52</v>
      </c>
      <c r="Q6">
        <v>64</v>
      </c>
      <c r="S6">
        <f>Q6*N6</f>
        <v>55.04</v>
      </c>
      <c r="T6">
        <f>O6*Q6</f>
        <v>24.32</v>
      </c>
      <c r="U6">
        <f>Q6*P6</f>
        <v>33.28</v>
      </c>
    </row>
    <row r="7" spans="13:21">
      <c r="M7" t="s">
        <v>8</v>
      </c>
      <c r="N7">
        <v>0.88</v>
      </c>
      <c r="O7">
        <v>0.63</v>
      </c>
      <c r="P7">
        <v>0.74</v>
      </c>
      <c r="Q7">
        <v>230</v>
      </c>
      <c r="S7">
        <f>Q7*N7</f>
        <v>202.4</v>
      </c>
      <c r="T7">
        <f>Q7*O7</f>
        <v>144.9</v>
      </c>
      <c r="U7">
        <f>P7*Q7</f>
        <v>170.2</v>
      </c>
    </row>
    <row r="8" spans="13:21">
      <c r="M8" t="s">
        <v>5</v>
      </c>
      <c r="N8">
        <v>0.82</v>
      </c>
      <c r="O8">
        <v>0.67</v>
      </c>
      <c r="P8">
        <v>0.74</v>
      </c>
      <c r="Q8">
        <v>113</v>
      </c>
      <c r="S8">
        <f>Q8*N8</f>
        <v>92.66</v>
      </c>
      <c r="T8">
        <f>O8*Q8</f>
        <v>75.71</v>
      </c>
      <c r="U8">
        <f>Q8*P8</f>
        <v>83.62</v>
      </c>
    </row>
    <row r="9" spans="2:21">
      <c r="B9" s="16" t="s">
        <v>27</v>
      </c>
      <c r="C9" s="16" t="s">
        <v>28</v>
      </c>
      <c r="D9" s="16" t="s">
        <v>29</v>
      </c>
      <c r="E9" s="16" t="s">
        <v>30</v>
      </c>
      <c r="F9" s="16" t="s">
        <v>31</v>
      </c>
      <c r="G9" s="16" t="s">
        <v>32</v>
      </c>
      <c r="H9" s="16" t="s">
        <v>33</v>
      </c>
      <c r="I9" s="16" t="s">
        <v>34</v>
      </c>
      <c r="Q9">
        <f>Q2+Q3+Q4+Q5+Q6+Q7+Q8</f>
        <v>1907</v>
      </c>
      <c r="S9">
        <f>S2+S3+S4+S6+S5+S7+S8</f>
        <v>1508.97</v>
      </c>
      <c r="T9">
        <f>T2+T3+T4+T5+T6+T7+T8</f>
        <v>1191.49</v>
      </c>
      <c r="U9">
        <f>U2+U3+U4+U5+U6+U7+U8</f>
        <v>1321.32</v>
      </c>
    </row>
    <row r="10" spans="1:21">
      <c r="A10" t="s">
        <v>39</v>
      </c>
      <c r="B10" s="16">
        <v>0.72963</v>
      </c>
      <c r="C10" s="16">
        <v>0.951691</v>
      </c>
      <c r="D10" s="16">
        <v>0.923351</v>
      </c>
      <c r="E10" s="16">
        <v>0.825996</v>
      </c>
      <c r="F10" s="16">
        <v>197</v>
      </c>
      <c r="G10" s="16">
        <v>281</v>
      </c>
      <c r="H10" s="16">
        <v>321</v>
      </c>
      <c r="I10" s="16">
        <v>10</v>
      </c>
      <c r="S10" s="12">
        <f>S9/Q9</f>
        <v>0.791279496591505</v>
      </c>
      <c r="T10" s="12">
        <f>T9/Q9</f>
        <v>0.624798112218144</v>
      </c>
      <c r="U10" s="12">
        <f>U9/Q9</f>
        <v>0.692878867330886</v>
      </c>
    </row>
    <row r="11" spans="1:21">
      <c r="A11" t="s">
        <v>43</v>
      </c>
      <c r="B11" s="16">
        <v>0.736059</v>
      </c>
      <c r="C11" s="16">
        <v>0.956522</v>
      </c>
      <c r="D11" s="16">
        <v>0.923351</v>
      </c>
      <c r="E11" s="16">
        <v>0.831933</v>
      </c>
      <c r="F11" s="16">
        <v>198</v>
      </c>
      <c r="G11" s="16">
        <v>283</v>
      </c>
      <c r="H11" s="16">
        <v>320</v>
      </c>
      <c r="I11" s="16">
        <v>9</v>
      </c>
      <c r="L11" t="s">
        <v>44</v>
      </c>
      <c r="N11" t="s">
        <v>27</v>
      </c>
      <c r="O11" t="s">
        <v>28</v>
      </c>
      <c r="P11" t="s">
        <v>36</v>
      </c>
      <c r="Q11" t="s">
        <v>37</v>
      </c>
      <c r="S11" t="s">
        <v>27</v>
      </c>
      <c r="T11" t="s">
        <v>28</v>
      </c>
      <c r="U11" t="s">
        <v>36</v>
      </c>
    </row>
    <row r="12" spans="1:21">
      <c r="A12" t="s">
        <v>45</v>
      </c>
      <c r="B12" s="16">
        <v>0.738806</v>
      </c>
      <c r="C12" s="16">
        <v>0.956522</v>
      </c>
      <c r="D12" s="16">
        <v>0.923351</v>
      </c>
      <c r="E12" s="16">
        <v>0.833684</v>
      </c>
      <c r="F12" s="16">
        <v>198</v>
      </c>
      <c r="G12" s="16">
        <v>284</v>
      </c>
      <c r="H12" s="16">
        <v>320</v>
      </c>
      <c r="I12" s="16">
        <v>9</v>
      </c>
      <c r="M12" t="s">
        <v>3</v>
      </c>
      <c r="N12">
        <v>0.86</v>
      </c>
      <c r="O12">
        <v>0.81</v>
      </c>
      <c r="P12">
        <v>0.84</v>
      </c>
      <c r="Q12">
        <v>580</v>
      </c>
      <c r="S12">
        <f t="shared" ref="S12:S18" si="0">N12*Q12</f>
        <v>498.8</v>
      </c>
      <c r="T12">
        <f t="shared" ref="T12:T18" si="1">O12*Q12</f>
        <v>469.8</v>
      </c>
      <c r="U12">
        <f t="shared" ref="U12:U18" si="2">Q12*P12</f>
        <v>487.2</v>
      </c>
    </row>
    <row r="13" spans="1:21">
      <c r="A13" t="s">
        <v>46</v>
      </c>
      <c r="B13" s="16">
        <v>0.738806</v>
      </c>
      <c r="C13" s="16">
        <v>0.956522</v>
      </c>
      <c r="D13" s="16">
        <v>0.923351</v>
      </c>
      <c r="E13" s="16">
        <v>0.833684</v>
      </c>
      <c r="F13" s="16">
        <v>198</v>
      </c>
      <c r="G13" s="16">
        <v>284</v>
      </c>
      <c r="H13" s="16">
        <v>320</v>
      </c>
      <c r="I13" s="16">
        <v>9</v>
      </c>
      <c r="M13" t="s">
        <v>4</v>
      </c>
      <c r="N13">
        <v>0.89</v>
      </c>
      <c r="O13">
        <v>0.91</v>
      </c>
      <c r="P13">
        <v>0.9</v>
      </c>
      <c r="Q13">
        <v>754</v>
      </c>
      <c r="S13">
        <f t="shared" si="0"/>
        <v>671.06</v>
      </c>
      <c r="T13">
        <f t="shared" si="1"/>
        <v>686.14</v>
      </c>
      <c r="U13">
        <f t="shared" si="2"/>
        <v>678.6</v>
      </c>
    </row>
    <row r="14" spans="1:21">
      <c r="A14" t="s">
        <v>47</v>
      </c>
      <c r="B14" s="16">
        <v>0.736059</v>
      </c>
      <c r="C14" s="16">
        <v>0.956522</v>
      </c>
      <c r="D14" s="16">
        <v>0.923351</v>
      </c>
      <c r="E14" s="16">
        <v>0.831933</v>
      </c>
      <c r="F14" s="16">
        <v>198</v>
      </c>
      <c r="G14" s="16">
        <v>283</v>
      </c>
      <c r="H14" s="16">
        <v>320</v>
      </c>
      <c r="I14" s="16">
        <v>9</v>
      </c>
      <c r="M14" t="s">
        <v>2</v>
      </c>
      <c r="N14">
        <v>0.81</v>
      </c>
      <c r="O14">
        <v>0.76</v>
      </c>
      <c r="P14">
        <v>0.78</v>
      </c>
      <c r="Q14">
        <v>131</v>
      </c>
      <c r="S14">
        <f t="shared" si="0"/>
        <v>106.11</v>
      </c>
      <c r="T14">
        <f t="shared" si="1"/>
        <v>99.56</v>
      </c>
      <c r="U14">
        <f t="shared" si="2"/>
        <v>102.18</v>
      </c>
    </row>
    <row r="15" spans="13:21">
      <c r="M15" t="s">
        <v>6</v>
      </c>
      <c r="N15">
        <v>0.81</v>
      </c>
      <c r="O15">
        <v>0.63</v>
      </c>
      <c r="P15">
        <v>0.71</v>
      </c>
      <c r="Q15">
        <v>35</v>
      </c>
      <c r="S15">
        <f t="shared" si="0"/>
        <v>28.35</v>
      </c>
      <c r="T15">
        <f t="shared" si="1"/>
        <v>22.05</v>
      </c>
      <c r="U15">
        <f t="shared" si="2"/>
        <v>24.85</v>
      </c>
    </row>
    <row r="16" spans="13:21">
      <c r="M16" t="s">
        <v>7</v>
      </c>
      <c r="N16">
        <v>0.88</v>
      </c>
      <c r="O16">
        <v>0.81</v>
      </c>
      <c r="P16">
        <v>0.85</v>
      </c>
      <c r="Q16">
        <v>64</v>
      </c>
      <c r="S16">
        <f t="shared" si="0"/>
        <v>56.32</v>
      </c>
      <c r="T16">
        <f t="shared" si="1"/>
        <v>51.84</v>
      </c>
      <c r="U16">
        <f t="shared" si="2"/>
        <v>54.4</v>
      </c>
    </row>
    <row r="17" spans="13:21">
      <c r="M17" t="s">
        <v>8</v>
      </c>
      <c r="N17">
        <v>0.85</v>
      </c>
      <c r="O17">
        <v>0.86</v>
      </c>
      <c r="P17">
        <v>0.85</v>
      </c>
      <c r="Q17">
        <v>230</v>
      </c>
      <c r="S17">
        <f t="shared" si="0"/>
        <v>195.5</v>
      </c>
      <c r="T17">
        <f t="shared" si="1"/>
        <v>197.8</v>
      </c>
      <c r="U17">
        <f t="shared" si="2"/>
        <v>195.5</v>
      </c>
    </row>
    <row r="18" spans="2:21">
      <c r="B18" s="16" t="s">
        <v>27</v>
      </c>
      <c r="C18" s="16" t="s">
        <v>28</v>
      </c>
      <c r="D18" s="16" t="s">
        <v>30</v>
      </c>
      <c r="E18" s="16"/>
      <c r="M18" t="s">
        <v>5</v>
      </c>
      <c r="N18">
        <v>0.78</v>
      </c>
      <c r="O18">
        <v>0.67</v>
      </c>
      <c r="P18">
        <v>0.72</v>
      </c>
      <c r="Q18">
        <v>113</v>
      </c>
      <c r="S18">
        <f t="shared" si="0"/>
        <v>88.14</v>
      </c>
      <c r="T18">
        <f t="shared" si="1"/>
        <v>75.71</v>
      </c>
      <c r="U18">
        <f t="shared" si="2"/>
        <v>81.36</v>
      </c>
    </row>
    <row r="19" spans="1:21">
      <c r="A19" t="s">
        <v>48</v>
      </c>
      <c r="B19">
        <v>0.862233</v>
      </c>
      <c r="C19">
        <v>0.840534</v>
      </c>
      <c r="D19">
        <v>0.851646</v>
      </c>
      <c r="Q19">
        <f>Q12+Q13+Q14+Q15+Q16+Q17+Q18</f>
        <v>1907</v>
      </c>
      <c r="S19">
        <f>S12+S13+S14+S15+S16+S17+S18</f>
        <v>1644.28</v>
      </c>
      <c r="T19">
        <f>T12+T13+T14+T15+T16+T17+T18</f>
        <v>1602.9</v>
      </c>
      <c r="U19">
        <f>U12+U13+U14+U15+U16+U17+U18</f>
        <v>1624.09</v>
      </c>
    </row>
    <row r="20" spans="1:21">
      <c r="A20" t="s">
        <v>49</v>
      </c>
      <c r="B20">
        <v>0.856885</v>
      </c>
      <c r="C20">
        <v>0.859968</v>
      </c>
      <c r="D20">
        <v>0.856906</v>
      </c>
      <c r="S20" s="12">
        <f>S19/Q19</f>
        <v>0.862233875196644</v>
      </c>
      <c r="T20" s="12">
        <f>T19/Q19</f>
        <v>0.840534871525957</v>
      </c>
      <c r="U20" s="12">
        <f>U19/Q19</f>
        <v>0.851646565285789</v>
      </c>
    </row>
    <row r="21" spans="1:4">
      <c r="A21" t="s">
        <v>50</v>
      </c>
      <c r="B21">
        <v>0.842186</v>
      </c>
      <c r="C21">
        <v>0.833235</v>
      </c>
      <c r="D21">
        <v>0.837823</v>
      </c>
    </row>
    <row r="22" spans="1:4">
      <c r="A22" t="s">
        <v>51</v>
      </c>
      <c r="B22">
        <v>0.868914</v>
      </c>
      <c r="C22">
        <v>0.849942</v>
      </c>
      <c r="D22">
        <v>0.857147</v>
      </c>
    </row>
    <row r="23" spans="1:4">
      <c r="A23" t="s">
        <v>52</v>
      </c>
      <c r="B23">
        <v>0.854399</v>
      </c>
      <c r="C23">
        <v>0.834577</v>
      </c>
      <c r="D23">
        <v>0.842931</v>
      </c>
    </row>
    <row r="26" spans="2:5">
      <c r="B26" s="16" t="s">
        <v>27</v>
      </c>
      <c r="C26" s="16" t="s">
        <v>28</v>
      </c>
      <c r="D26" s="16" t="s">
        <v>30</v>
      </c>
      <c r="E26" s="16"/>
    </row>
    <row r="27" spans="1:4">
      <c r="A27" t="s">
        <v>35</v>
      </c>
      <c r="B27" s="50">
        <v>0.791279</v>
      </c>
      <c r="C27" s="50">
        <v>0.624798</v>
      </c>
      <c r="D27" s="50">
        <v>0.692878</v>
      </c>
    </row>
    <row r="28" spans="1:4">
      <c r="A28" t="s">
        <v>53</v>
      </c>
      <c r="B28">
        <v>0.862233</v>
      </c>
      <c r="C28">
        <v>0.840534</v>
      </c>
      <c r="D28">
        <v>0.851646</v>
      </c>
    </row>
    <row r="32" spans="2:9">
      <c r="B32" s="16" t="s">
        <v>27</v>
      </c>
      <c r="C32" s="16" t="s">
        <v>28</v>
      </c>
      <c r="D32" s="16" t="s">
        <v>29</v>
      </c>
      <c r="E32" s="16" t="s">
        <v>30</v>
      </c>
      <c r="F32" s="16" t="s">
        <v>31</v>
      </c>
      <c r="G32" s="16" t="s">
        <v>32</v>
      </c>
      <c r="H32" s="16" t="s">
        <v>33</v>
      </c>
      <c r="I32" s="16" t="s">
        <v>34</v>
      </c>
    </row>
    <row r="33" spans="1:9">
      <c r="A33" s="3" t="s">
        <v>38</v>
      </c>
      <c r="B33" s="16">
        <v>0.971405</v>
      </c>
      <c r="C33" s="16">
        <v>0.846866</v>
      </c>
      <c r="D33" s="16">
        <v>0.911</v>
      </c>
      <c r="E33" s="16">
        <v>0.904871</v>
      </c>
      <c r="F33" s="16">
        <v>1189</v>
      </c>
      <c r="G33" s="16">
        <v>35</v>
      </c>
      <c r="H33" s="16">
        <v>1370</v>
      </c>
      <c r="I33" s="16">
        <v>215</v>
      </c>
    </row>
    <row r="34" spans="1:9">
      <c r="A34" s="3" t="s">
        <v>54</v>
      </c>
      <c r="B34" s="16">
        <f>F34/(F34+G34)</f>
        <v>0.973105134474328</v>
      </c>
      <c r="C34" s="16">
        <f>F34/(F34+I34)</f>
        <v>0.85042735042735</v>
      </c>
      <c r="D34" s="16">
        <f>(F34+H34)/SUM(F34:I34)</f>
        <v>0.913492346030616</v>
      </c>
      <c r="E34" s="16">
        <f>2*C34*B34/(C34+B34)</f>
        <v>0.907639680729761</v>
      </c>
      <c r="F34" s="16">
        <v>1194</v>
      </c>
      <c r="G34" s="16">
        <v>33</v>
      </c>
      <c r="H34" s="16">
        <v>1372</v>
      </c>
      <c r="I34" s="16">
        <v>210</v>
      </c>
    </row>
    <row r="35" spans="1:9">
      <c r="A35" s="3" t="s">
        <v>55</v>
      </c>
      <c r="B35" s="16">
        <f>F35/(F35+G35)</f>
        <v>0.975589910496338</v>
      </c>
      <c r="C35" s="16">
        <f>F35/(F35+I35)</f>
        <v>0.853988603988604</v>
      </c>
      <c r="D35" s="16">
        <f>(F35+H35)/SUM(F35:I35)</f>
        <v>0.916340334638661</v>
      </c>
      <c r="E35" s="16">
        <f>2*C35*B35/(C35+B35)</f>
        <v>0.910748195974174</v>
      </c>
      <c r="F35" s="16">
        <v>1199</v>
      </c>
      <c r="G35" s="16">
        <v>30</v>
      </c>
      <c r="H35" s="16">
        <v>1375</v>
      </c>
      <c r="I35" s="16">
        <v>205</v>
      </c>
    </row>
    <row r="36" spans="1:9">
      <c r="A36" s="3" t="s">
        <v>56</v>
      </c>
      <c r="B36" s="16">
        <f>F36/(F36+G36)</f>
        <v>0.975389663658737</v>
      </c>
      <c r="C36" s="16">
        <f>F36/(F36+I36)</f>
        <v>0.846866096866097</v>
      </c>
      <c r="D36" s="16">
        <f>(F36+H36)/SUM(F36:I36)</f>
        <v>0.912780348878604</v>
      </c>
      <c r="E36" s="16">
        <f>2*C36*B36/(C36+B36)</f>
        <v>0.90659550133435</v>
      </c>
      <c r="F36" s="16">
        <v>1189</v>
      </c>
      <c r="G36" s="16">
        <v>30</v>
      </c>
      <c r="H36" s="16">
        <v>1375</v>
      </c>
      <c r="I36" s="16">
        <v>215</v>
      </c>
    </row>
    <row r="37" spans="1:9">
      <c r="A37" s="3" t="s">
        <v>57</v>
      </c>
      <c r="B37" s="16">
        <f>F37/(F37+G37)</f>
        <v>0.983857949959645</v>
      </c>
      <c r="C37" s="16">
        <f>F37/(F37+I37)</f>
        <v>0.868233618233618</v>
      </c>
      <c r="D37" s="16">
        <f>(F37+H37)/SUM(F37:I37)</f>
        <v>0.927020291918832</v>
      </c>
      <c r="E37" s="16">
        <f>2*C37*B37/(C37+B37)</f>
        <v>0.922436625047295</v>
      </c>
      <c r="F37" s="16">
        <v>1219</v>
      </c>
      <c r="G37" s="16">
        <v>20</v>
      </c>
      <c r="H37" s="16">
        <v>1385</v>
      </c>
      <c r="I37" s="16">
        <v>185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5"/>
  <sheetViews>
    <sheetView topLeftCell="A25" workbookViewId="0">
      <selection activeCell="B58" sqref="B58"/>
    </sheetView>
  </sheetViews>
  <sheetFormatPr defaultColWidth="8.89090909090909" defaultRowHeight="14"/>
  <cols>
    <col min="1" max="4" width="9.66363636363636"/>
    <col min="13" max="13" width="9.66363636363636"/>
    <col min="19" max="21" width="12.8909090909091"/>
  </cols>
  <sheetData>
    <row r="1" spans="1:21">
      <c r="A1" t="s">
        <v>58</v>
      </c>
      <c r="B1">
        <v>5563</v>
      </c>
      <c r="L1" t="s">
        <v>44</v>
      </c>
      <c r="N1" t="s">
        <v>27</v>
      </c>
      <c r="O1" t="s">
        <v>28</v>
      </c>
      <c r="P1" t="s">
        <v>36</v>
      </c>
      <c r="Q1" t="s">
        <v>37</v>
      </c>
      <c r="S1" t="s">
        <v>27</v>
      </c>
      <c r="T1" t="s">
        <v>28</v>
      </c>
      <c r="U1" t="s">
        <v>36</v>
      </c>
    </row>
    <row r="2" spans="2:21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M2" t="s">
        <v>3</v>
      </c>
      <c r="N2">
        <v>0.42</v>
      </c>
      <c r="O2">
        <v>0.22</v>
      </c>
      <c r="P2">
        <v>0.29</v>
      </c>
      <c r="Q2">
        <v>79</v>
      </c>
      <c r="S2">
        <f>Q2*N2</f>
        <v>33.18</v>
      </c>
      <c r="T2">
        <f>Q2*O2</f>
        <v>17.38</v>
      </c>
      <c r="U2">
        <f>Q2*P2</f>
        <v>22.91</v>
      </c>
    </row>
    <row r="3" spans="1:21">
      <c r="A3" t="s">
        <v>38</v>
      </c>
      <c r="B3">
        <v>0.984227</v>
      </c>
      <c r="C3">
        <v>0.866667</v>
      </c>
      <c r="D3">
        <v>0.926491</v>
      </c>
      <c r="E3">
        <v>0.921712999999999</v>
      </c>
      <c r="F3">
        <v>312</v>
      </c>
      <c r="G3">
        <v>5</v>
      </c>
      <c r="H3">
        <v>356</v>
      </c>
      <c r="I3">
        <v>48</v>
      </c>
      <c r="M3" t="s">
        <v>4</v>
      </c>
      <c r="N3">
        <v>0.34</v>
      </c>
      <c r="O3">
        <v>0.33</v>
      </c>
      <c r="P3">
        <v>0.34</v>
      </c>
      <c r="Q3">
        <v>72</v>
      </c>
      <c r="S3">
        <f>N3*Q3</f>
        <v>24.48</v>
      </c>
      <c r="T3">
        <f>O3*Q3</f>
        <v>23.76</v>
      </c>
      <c r="U3">
        <f>P3*Q3</f>
        <v>24.48</v>
      </c>
    </row>
    <row r="4" spans="1:21">
      <c r="A4" t="s">
        <v>39</v>
      </c>
      <c r="B4" s="16">
        <v>0.789474</v>
      </c>
      <c r="C4" s="16">
        <v>0.957447</v>
      </c>
      <c r="D4" s="16">
        <v>0.944444</v>
      </c>
      <c r="E4" s="16">
        <v>0.865385</v>
      </c>
      <c r="F4" s="16">
        <v>45</v>
      </c>
      <c r="G4" s="16">
        <v>85</v>
      </c>
      <c r="H4" s="16">
        <v>91</v>
      </c>
      <c r="I4" s="16">
        <v>2</v>
      </c>
      <c r="M4" t="s">
        <v>2</v>
      </c>
      <c r="N4">
        <v>0.67</v>
      </c>
      <c r="O4">
        <v>0.55</v>
      </c>
      <c r="P4">
        <v>0.6</v>
      </c>
      <c r="Q4">
        <v>11</v>
      </c>
      <c r="S4">
        <f>Q4*N4</f>
        <v>7.37</v>
      </c>
      <c r="T4">
        <f>Q4*O4</f>
        <v>6.05</v>
      </c>
      <c r="U4">
        <f>Q4*P4</f>
        <v>6.6</v>
      </c>
    </row>
    <row r="5" spans="1:21">
      <c r="A5" t="s">
        <v>40</v>
      </c>
      <c r="B5" s="16">
        <v>0.775862</v>
      </c>
      <c r="C5" s="16">
        <v>0.957447</v>
      </c>
      <c r="D5" s="16">
        <v>0.944444</v>
      </c>
      <c r="E5" s="16">
        <v>0.857143</v>
      </c>
      <c r="F5" s="16">
        <v>45</v>
      </c>
      <c r="G5" s="16">
        <v>84</v>
      </c>
      <c r="H5" s="16">
        <v>91</v>
      </c>
      <c r="I5" s="16">
        <v>2</v>
      </c>
      <c r="M5" t="s">
        <v>6</v>
      </c>
      <c r="N5">
        <v>0.41</v>
      </c>
      <c r="O5">
        <v>0.25</v>
      </c>
      <c r="P5">
        <v>0.31</v>
      </c>
      <c r="Q5">
        <v>28</v>
      </c>
      <c r="S5">
        <f>N5*Q5</f>
        <v>11.48</v>
      </c>
      <c r="T5">
        <f>O5*Q5</f>
        <v>7</v>
      </c>
      <c r="U5">
        <f>P5*Q5</f>
        <v>8.68</v>
      </c>
    </row>
    <row r="6" spans="13:21">
      <c r="M6" t="s">
        <v>7</v>
      </c>
      <c r="N6">
        <v>0.33</v>
      </c>
      <c r="O6">
        <v>0.15</v>
      </c>
      <c r="P6">
        <v>0.21</v>
      </c>
      <c r="Q6">
        <v>20</v>
      </c>
      <c r="S6">
        <f>Q6*N6</f>
        <v>6.6</v>
      </c>
      <c r="T6">
        <f>Q6*O6</f>
        <v>3</v>
      </c>
      <c r="U6">
        <f>P6*Q6</f>
        <v>4.2</v>
      </c>
    </row>
    <row r="7" spans="1:21">
      <c r="A7" t="s">
        <v>58</v>
      </c>
      <c r="B7">
        <v>10032</v>
      </c>
      <c r="M7" t="s">
        <v>8</v>
      </c>
      <c r="N7">
        <v>0.4</v>
      </c>
      <c r="O7">
        <v>0.29</v>
      </c>
      <c r="P7">
        <v>0.33</v>
      </c>
      <c r="Q7">
        <v>7</v>
      </c>
      <c r="S7">
        <f>N7*Q7</f>
        <v>2.8</v>
      </c>
      <c r="T7">
        <f>O7*Q7</f>
        <v>2.03</v>
      </c>
      <c r="U7">
        <f>Q7*P7</f>
        <v>2.31</v>
      </c>
    </row>
    <row r="8" spans="2:21"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  <c r="I8" t="s">
        <v>34</v>
      </c>
      <c r="M8" t="s">
        <v>5</v>
      </c>
      <c r="N8">
        <v>0.67</v>
      </c>
      <c r="O8">
        <v>0.51</v>
      </c>
      <c r="P8">
        <v>0.58</v>
      </c>
      <c r="Q8">
        <v>310</v>
      </c>
      <c r="S8">
        <f>Q8*N8</f>
        <v>207.7</v>
      </c>
      <c r="T8">
        <f>Q8*O8</f>
        <v>158.1</v>
      </c>
      <c r="U8">
        <f>P8*Q8</f>
        <v>179.8</v>
      </c>
    </row>
    <row r="9" spans="1:21">
      <c r="A9" t="s">
        <v>38</v>
      </c>
      <c r="B9">
        <v>0.927852</v>
      </c>
      <c r="C9">
        <v>0.869497</v>
      </c>
      <c r="D9">
        <v>0.901021</v>
      </c>
      <c r="E9">
        <v>0.897727</v>
      </c>
      <c r="F9">
        <v>553</v>
      </c>
      <c r="G9">
        <v>43</v>
      </c>
      <c r="H9">
        <v>594</v>
      </c>
      <c r="I9">
        <v>83</v>
      </c>
      <c r="Q9">
        <f>Q8+Q7+Q6+Q5+Q4+Q3+Q2</f>
        <v>527</v>
      </c>
      <c r="S9">
        <f>S8+S7+S6+S5+S4+S3+S2</f>
        <v>293.61</v>
      </c>
      <c r="T9">
        <f>T8+T7+T6+T5+T4+T3+T2</f>
        <v>217.32</v>
      </c>
      <c r="U9">
        <f>U8+U7+U6+U5+U4+U3+U2</f>
        <v>248.98</v>
      </c>
    </row>
    <row r="10" spans="1:21">
      <c r="A10" t="s">
        <v>39</v>
      </c>
      <c r="B10" s="16">
        <v>0.707006</v>
      </c>
      <c r="C10" s="16">
        <v>0.991071</v>
      </c>
      <c r="D10" s="16">
        <v>0.866142</v>
      </c>
      <c r="E10" s="16">
        <v>0.825279</v>
      </c>
      <c r="F10" s="16">
        <v>111</v>
      </c>
      <c r="G10" s="16">
        <v>96</v>
      </c>
      <c r="H10" s="16">
        <v>109</v>
      </c>
      <c r="I10" s="16">
        <v>1</v>
      </c>
      <c r="S10" s="12">
        <f>S9/Q9</f>
        <v>0.557134724857685</v>
      </c>
      <c r="T10" s="12">
        <f>T9/Q9</f>
        <v>0.412371916508539</v>
      </c>
      <c r="U10" s="12">
        <f>U9/Q9</f>
        <v>0.472447817836812</v>
      </c>
    </row>
    <row r="11" spans="1:9">
      <c r="A11" t="s">
        <v>40</v>
      </c>
      <c r="B11" s="16">
        <v>0.707006</v>
      </c>
      <c r="C11" s="16">
        <v>0.991071</v>
      </c>
      <c r="D11" s="16">
        <v>0.866142</v>
      </c>
      <c r="E11" s="16">
        <v>0.825279</v>
      </c>
      <c r="F11" s="16">
        <v>111</v>
      </c>
      <c r="G11" s="16">
        <v>96</v>
      </c>
      <c r="H11" s="16">
        <v>109</v>
      </c>
      <c r="I11" s="16">
        <v>1</v>
      </c>
    </row>
    <row r="12" spans="12:21">
      <c r="L12" t="s">
        <v>35</v>
      </c>
      <c r="N12" t="s">
        <v>27</v>
      </c>
      <c r="O12" t="s">
        <v>28</v>
      </c>
      <c r="P12" t="s">
        <v>36</v>
      </c>
      <c r="Q12" t="s">
        <v>37</v>
      </c>
      <c r="S12" t="s">
        <v>27</v>
      </c>
      <c r="T12" t="s">
        <v>28</v>
      </c>
      <c r="U12" t="s">
        <v>36</v>
      </c>
    </row>
    <row r="13" spans="1:21">
      <c r="A13" t="s">
        <v>58</v>
      </c>
      <c r="B13">
        <v>15032</v>
      </c>
      <c r="M13" t="s">
        <v>3</v>
      </c>
      <c r="N13">
        <v>0.08</v>
      </c>
      <c r="O13">
        <v>0.03</v>
      </c>
      <c r="P13">
        <v>0.04</v>
      </c>
      <c r="Q13">
        <v>79</v>
      </c>
      <c r="S13">
        <f>Q13*N13</f>
        <v>6.32</v>
      </c>
      <c r="T13">
        <f>Q13*O13</f>
        <v>2.37</v>
      </c>
      <c r="U13">
        <f>Q13*P13</f>
        <v>3.16</v>
      </c>
    </row>
    <row r="14" spans="2:21"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33</v>
      </c>
      <c r="I14" t="s">
        <v>34</v>
      </c>
      <c r="M14" t="s">
        <v>4</v>
      </c>
      <c r="N14">
        <v>0.28</v>
      </c>
      <c r="O14">
        <v>0.14</v>
      </c>
      <c r="P14">
        <v>0.19</v>
      </c>
      <c r="Q14">
        <v>72</v>
      </c>
      <c r="S14">
        <f>N14*Q14</f>
        <v>20.16</v>
      </c>
      <c r="T14">
        <f>O14*Q14</f>
        <v>10.08</v>
      </c>
      <c r="U14">
        <f>P14*Q14</f>
        <v>13.68</v>
      </c>
    </row>
    <row r="15" spans="1:21">
      <c r="A15" t="s">
        <v>38</v>
      </c>
      <c r="B15">
        <v>0.98545</v>
      </c>
      <c r="C15">
        <v>0.853379</v>
      </c>
      <c r="D15">
        <v>0.920435</v>
      </c>
      <c r="E15">
        <v>0.914671999999999</v>
      </c>
      <c r="F15">
        <v>745</v>
      </c>
      <c r="G15">
        <v>11</v>
      </c>
      <c r="H15">
        <v>863</v>
      </c>
      <c r="I15">
        <v>128</v>
      </c>
      <c r="M15" t="s">
        <v>2</v>
      </c>
      <c r="N15">
        <v>0.5</v>
      </c>
      <c r="O15">
        <v>0.18</v>
      </c>
      <c r="P15">
        <v>0.27</v>
      </c>
      <c r="Q15">
        <v>11</v>
      </c>
      <c r="S15">
        <f>Q15*N15</f>
        <v>5.5</v>
      </c>
      <c r="T15">
        <f>Q15*O15</f>
        <v>1.98</v>
      </c>
      <c r="U15">
        <f>Q15*P15</f>
        <v>2.97</v>
      </c>
    </row>
    <row r="16" spans="1:21">
      <c r="A16" t="s">
        <v>39</v>
      </c>
      <c r="B16" s="16">
        <v>0.763158</v>
      </c>
      <c r="C16" s="16">
        <v>0.973154</v>
      </c>
      <c r="D16" s="16">
        <v>0.951289</v>
      </c>
      <c r="E16" s="16">
        <v>0.855457</v>
      </c>
      <c r="F16" s="16">
        <v>145</v>
      </c>
      <c r="G16" s="16">
        <v>155</v>
      </c>
      <c r="H16" s="16">
        <v>187</v>
      </c>
      <c r="I16" s="16">
        <v>4</v>
      </c>
      <c r="M16" t="s">
        <v>6</v>
      </c>
      <c r="N16">
        <v>0.5</v>
      </c>
      <c r="O16">
        <v>0.07</v>
      </c>
      <c r="P16">
        <v>0.12</v>
      </c>
      <c r="Q16">
        <v>28</v>
      </c>
      <c r="S16">
        <f>N16*Q16</f>
        <v>14</v>
      </c>
      <c r="T16">
        <f>O16*Q16</f>
        <v>1.96</v>
      </c>
      <c r="U16">
        <f>P16*Q16</f>
        <v>3.36</v>
      </c>
    </row>
    <row r="17" spans="1:21">
      <c r="A17" t="s">
        <v>40</v>
      </c>
      <c r="B17" s="16">
        <v>0.767196</v>
      </c>
      <c r="C17" s="16">
        <v>0.973154</v>
      </c>
      <c r="D17" s="16">
        <v>0.951289</v>
      </c>
      <c r="E17" s="16">
        <v>0.857988</v>
      </c>
      <c r="F17" s="16">
        <v>145</v>
      </c>
      <c r="G17" s="16">
        <v>156</v>
      </c>
      <c r="H17" s="16">
        <v>187</v>
      </c>
      <c r="I17" s="16">
        <v>4</v>
      </c>
      <c r="M17" t="s">
        <v>7</v>
      </c>
      <c r="N17">
        <v>0.29</v>
      </c>
      <c r="O17">
        <v>0.1</v>
      </c>
      <c r="P17">
        <v>0.15</v>
      </c>
      <c r="Q17">
        <v>20</v>
      </c>
      <c r="S17">
        <f>Q17*N17</f>
        <v>5.8</v>
      </c>
      <c r="T17">
        <f>Q17*O17</f>
        <v>2</v>
      </c>
      <c r="U17">
        <f>Q17*P17</f>
        <v>3</v>
      </c>
    </row>
    <row r="18" spans="13:21">
      <c r="M18" t="s">
        <v>8</v>
      </c>
      <c r="N18">
        <v>0</v>
      </c>
      <c r="O18">
        <v>0</v>
      </c>
      <c r="P18">
        <v>0</v>
      </c>
      <c r="Q18">
        <v>7</v>
      </c>
      <c r="S18">
        <v>0</v>
      </c>
      <c r="T18">
        <v>0</v>
      </c>
      <c r="U18">
        <v>0</v>
      </c>
    </row>
    <row r="19" spans="1:21">
      <c r="A19" t="s">
        <v>58</v>
      </c>
      <c r="B19">
        <v>59776</v>
      </c>
      <c r="M19" t="s">
        <v>5</v>
      </c>
      <c r="N19">
        <v>0.55</v>
      </c>
      <c r="O19">
        <v>0.46</v>
      </c>
      <c r="P19">
        <v>0.5</v>
      </c>
      <c r="Q19">
        <v>310</v>
      </c>
      <c r="S19">
        <f>Q19*N19</f>
        <v>170.5</v>
      </c>
      <c r="T19">
        <f>O19*Q19</f>
        <v>142.6</v>
      </c>
      <c r="U19">
        <f>Q19*P19</f>
        <v>155</v>
      </c>
    </row>
    <row r="20" spans="2:21">
      <c r="B20" s="16" t="s">
        <v>27</v>
      </c>
      <c r="C20" s="16" t="s">
        <v>28</v>
      </c>
      <c r="D20" s="16" t="s">
        <v>29</v>
      </c>
      <c r="E20" s="16" t="s">
        <v>30</v>
      </c>
      <c r="F20" s="16" t="s">
        <v>31</v>
      </c>
      <c r="G20" s="16" t="s">
        <v>32</v>
      </c>
      <c r="H20" s="16" t="s">
        <v>33</v>
      </c>
      <c r="I20" s="16" t="s">
        <v>34</v>
      </c>
      <c r="Q20">
        <v>527</v>
      </c>
      <c r="S20">
        <f>S19+S17+S16+S15+S14+S13</f>
        <v>222.28</v>
      </c>
      <c r="T20">
        <f>T19+T18+T17+T16+T15+T14+T13</f>
        <v>160.99</v>
      </c>
      <c r="U20">
        <f>U19+U17+U16+U15+U14+U13</f>
        <v>181.17</v>
      </c>
    </row>
    <row r="21" spans="1:21">
      <c r="A21" t="s">
        <v>38</v>
      </c>
      <c r="B21" s="16">
        <v>0.520589</v>
      </c>
      <c r="C21" s="16">
        <v>0.969903</v>
      </c>
      <c r="D21" s="16">
        <v>0.538427</v>
      </c>
      <c r="E21" s="16">
        <v>0.677522</v>
      </c>
      <c r="F21" s="16">
        <v>3287</v>
      </c>
      <c r="G21" s="16">
        <v>3027</v>
      </c>
      <c r="H21" s="16">
        <v>363</v>
      </c>
      <c r="I21" s="16">
        <v>102</v>
      </c>
      <c r="S21" s="12">
        <f>S20/Q20</f>
        <v>0.421783681214421</v>
      </c>
      <c r="T21" s="12">
        <f>T20/Q20</f>
        <v>0.305483870967742</v>
      </c>
      <c r="U21" s="12">
        <f>U20/Q20</f>
        <v>0.343776091081594</v>
      </c>
    </row>
    <row r="22" spans="1:9">
      <c r="A22" t="s">
        <v>39</v>
      </c>
      <c r="B22" s="16">
        <v>0.483066</v>
      </c>
      <c r="C22" s="16">
        <v>0.990859</v>
      </c>
      <c r="D22" s="16">
        <v>0.408856</v>
      </c>
      <c r="E22" s="16">
        <v>0.649491</v>
      </c>
      <c r="F22" s="16">
        <v>542</v>
      </c>
      <c r="G22" s="16">
        <v>228</v>
      </c>
      <c r="H22" s="16">
        <v>12</v>
      </c>
      <c r="I22" s="16">
        <v>5</v>
      </c>
    </row>
    <row r="23" spans="1:9">
      <c r="A23" t="s">
        <v>40</v>
      </c>
      <c r="B23" s="16">
        <v>0.561331</v>
      </c>
      <c r="C23" s="16">
        <v>0.987203</v>
      </c>
      <c r="D23" s="16">
        <v>0.408856</v>
      </c>
      <c r="E23" s="16">
        <v>0.715706</v>
      </c>
      <c r="F23" s="16">
        <v>540</v>
      </c>
      <c r="G23" s="16">
        <v>386</v>
      </c>
      <c r="H23" s="16">
        <v>14</v>
      </c>
      <c r="I23" s="16">
        <v>7</v>
      </c>
    </row>
    <row r="28" spans="1:2">
      <c r="A28" t="s">
        <v>58</v>
      </c>
      <c r="B28">
        <v>59776</v>
      </c>
    </row>
    <row r="29" spans="1:9">
      <c r="A29" s="16"/>
      <c r="B29" s="16" t="s">
        <v>27</v>
      </c>
      <c r="C29" s="16" t="s">
        <v>28</v>
      </c>
      <c r="D29" s="16" t="s">
        <v>29</v>
      </c>
      <c r="E29" s="16" t="s">
        <v>30</v>
      </c>
      <c r="F29" s="16" t="s">
        <v>31</v>
      </c>
      <c r="G29" s="16" t="s">
        <v>32</v>
      </c>
      <c r="H29" s="16" t="s">
        <v>33</v>
      </c>
      <c r="I29" s="16" t="s">
        <v>34</v>
      </c>
    </row>
    <row r="30" spans="1:9">
      <c r="A30" t="s">
        <v>38</v>
      </c>
      <c r="B30" s="16">
        <v>0.850213</v>
      </c>
      <c r="C30" s="16">
        <v>0.884332</v>
      </c>
      <c r="D30" s="16">
        <v>0.864287</v>
      </c>
      <c r="E30" s="16">
        <v>0.866937</v>
      </c>
      <c r="F30" s="16">
        <v>2997</v>
      </c>
      <c r="G30" s="16">
        <v>528</v>
      </c>
      <c r="H30" s="16">
        <v>2862</v>
      </c>
      <c r="I30" s="16">
        <v>392</v>
      </c>
    </row>
    <row r="31" spans="1:9">
      <c r="A31" t="s">
        <v>39</v>
      </c>
      <c r="B31" s="16">
        <v>0.626464</v>
      </c>
      <c r="C31" s="16">
        <v>0.978062</v>
      </c>
      <c r="D31" s="16">
        <v>0.744649</v>
      </c>
      <c r="E31" s="16">
        <v>0.76374</v>
      </c>
      <c r="F31" s="16">
        <v>535</v>
      </c>
      <c r="G31" s="16">
        <v>489</v>
      </c>
      <c r="H31" s="16">
        <v>474</v>
      </c>
      <c r="I31" s="16">
        <v>12</v>
      </c>
    </row>
    <row r="32" spans="1:9">
      <c r="A32" t="s">
        <v>40</v>
      </c>
      <c r="B32" s="16">
        <v>0.659287</v>
      </c>
      <c r="C32" s="16">
        <v>0.97989</v>
      </c>
      <c r="D32" s="16">
        <v>0.744649</v>
      </c>
      <c r="E32" s="16">
        <v>0.788235</v>
      </c>
      <c r="F32" s="16">
        <v>536</v>
      </c>
      <c r="G32" s="16">
        <v>531</v>
      </c>
      <c r="H32" s="16">
        <v>473</v>
      </c>
      <c r="I32" s="16">
        <v>11</v>
      </c>
    </row>
    <row r="33" spans="1:9">
      <c r="A33" s="49" t="s">
        <v>41</v>
      </c>
      <c r="B33" s="49">
        <v>0.606557</v>
      </c>
      <c r="C33" s="49">
        <v>0.510345</v>
      </c>
      <c r="D33" s="49">
        <v>0.608553</v>
      </c>
      <c r="E33" s="49">
        <v>0.554307</v>
      </c>
      <c r="F33" s="49">
        <v>74</v>
      </c>
      <c r="G33" s="49">
        <v>48</v>
      </c>
      <c r="H33" s="49">
        <v>111</v>
      </c>
      <c r="I33" s="49">
        <v>71</v>
      </c>
    </row>
    <row r="34" spans="1:9">
      <c r="A34" s="49" t="s">
        <v>42</v>
      </c>
      <c r="B34" s="49">
        <v>0.590604</v>
      </c>
      <c r="C34" s="49">
        <v>0.606897</v>
      </c>
      <c r="D34" s="49">
        <v>0.611842</v>
      </c>
      <c r="E34" s="49">
        <v>0.598637</v>
      </c>
      <c r="F34" s="49">
        <v>88</v>
      </c>
      <c r="G34" s="49">
        <v>61</v>
      </c>
      <c r="H34" s="49">
        <v>98</v>
      </c>
      <c r="I34" s="49">
        <v>57</v>
      </c>
    </row>
    <row r="36" spans="1:2">
      <c r="A36" t="s">
        <v>58</v>
      </c>
      <c r="B36">
        <v>59776</v>
      </c>
    </row>
    <row r="37" spans="2:9">
      <c r="B37" s="16" t="s">
        <v>27</v>
      </c>
      <c r="C37" s="16" t="s">
        <v>28</v>
      </c>
      <c r="D37" s="16" t="s">
        <v>29</v>
      </c>
      <c r="E37" s="16" t="s">
        <v>30</v>
      </c>
      <c r="F37" s="16" t="s">
        <v>31</v>
      </c>
      <c r="G37" s="16" t="s">
        <v>32</v>
      </c>
      <c r="H37" s="16" t="s">
        <v>33</v>
      </c>
      <c r="I37" s="16" t="s">
        <v>34</v>
      </c>
    </row>
    <row r="38" spans="1:9">
      <c r="A38" t="s">
        <v>39</v>
      </c>
      <c r="B38" s="51">
        <v>0.626464</v>
      </c>
      <c r="C38" s="51">
        <v>0.978062</v>
      </c>
      <c r="D38" s="51">
        <v>0.744649</v>
      </c>
      <c r="E38" s="51">
        <v>0.76374</v>
      </c>
      <c r="F38" s="51">
        <v>535</v>
      </c>
      <c r="G38" s="51">
        <v>489</v>
      </c>
      <c r="H38" s="51">
        <v>474</v>
      </c>
      <c r="I38" s="51">
        <v>12</v>
      </c>
    </row>
    <row r="39" spans="1:9">
      <c r="A39" t="s">
        <v>43</v>
      </c>
      <c r="B39" s="51">
        <v>0.65408</v>
      </c>
      <c r="C39" s="51">
        <v>0.981718</v>
      </c>
      <c r="D39" s="51">
        <v>0.744649</v>
      </c>
      <c r="E39" s="51">
        <v>0.785088</v>
      </c>
      <c r="F39" s="51">
        <v>537</v>
      </c>
      <c r="G39" s="51">
        <v>524</v>
      </c>
      <c r="H39" s="51">
        <v>472</v>
      </c>
      <c r="I39" s="51">
        <v>10</v>
      </c>
    </row>
    <row r="40" spans="1:9">
      <c r="A40" t="s">
        <v>45</v>
      </c>
      <c r="B40" s="51">
        <v>0.640382</v>
      </c>
      <c r="C40" s="51">
        <v>0.97989</v>
      </c>
      <c r="D40" s="51">
        <v>0.744649</v>
      </c>
      <c r="E40" s="51">
        <v>0.774566</v>
      </c>
      <c r="F40" s="51">
        <v>536</v>
      </c>
      <c r="G40" s="51">
        <v>507</v>
      </c>
      <c r="H40" s="51">
        <v>473</v>
      </c>
      <c r="I40" s="51">
        <v>11</v>
      </c>
    </row>
    <row r="41" spans="1:9">
      <c r="A41" t="s">
        <v>46</v>
      </c>
      <c r="B41" s="51">
        <v>0.640382</v>
      </c>
      <c r="C41" s="51">
        <v>0.97989</v>
      </c>
      <c r="D41" s="51">
        <v>0.744649</v>
      </c>
      <c r="E41" s="51">
        <v>0.774566</v>
      </c>
      <c r="F41" s="51">
        <v>536</v>
      </c>
      <c r="G41" s="51">
        <v>507</v>
      </c>
      <c r="H41" s="51">
        <v>473</v>
      </c>
      <c r="I41" s="51">
        <v>11</v>
      </c>
    </row>
    <row r="42" spans="1:9">
      <c r="A42" t="s">
        <v>47</v>
      </c>
      <c r="B42" s="51">
        <v>0.659287</v>
      </c>
      <c r="C42" s="51">
        <v>0.97989</v>
      </c>
      <c r="D42" s="51">
        <v>0.744649</v>
      </c>
      <c r="E42" s="51">
        <v>0.788235</v>
      </c>
      <c r="F42" s="51">
        <v>536</v>
      </c>
      <c r="G42" s="51">
        <v>531</v>
      </c>
      <c r="H42" s="51">
        <v>473</v>
      </c>
      <c r="I42" s="51">
        <v>11</v>
      </c>
    </row>
    <row r="45" spans="2:4">
      <c r="B45" s="16" t="s">
        <v>27</v>
      </c>
      <c r="C45" s="16" t="s">
        <v>28</v>
      </c>
      <c r="D45" s="16" t="s">
        <v>30</v>
      </c>
    </row>
    <row r="46" spans="1:4">
      <c r="A46" t="s">
        <v>48</v>
      </c>
      <c r="B46">
        <v>0.557134</v>
      </c>
      <c r="C46">
        <v>0.412371</v>
      </c>
      <c r="D46">
        <v>0.472447</v>
      </c>
    </row>
    <row r="47" spans="1:4">
      <c r="A47" t="s">
        <v>49</v>
      </c>
      <c r="B47">
        <v>0.535275</v>
      </c>
      <c r="C47">
        <v>0.3948</v>
      </c>
      <c r="D47">
        <v>0.448937</v>
      </c>
    </row>
    <row r="48" spans="1:4">
      <c r="A48" t="s">
        <v>50</v>
      </c>
      <c r="B48">
        <v>0.556166</v>
      </c>
      <c r="C48">
        <v>0.415332</v>
      </c>
      <c r="D48">
        <v>0.468766</v>
      </c>
    </row>
    <row r="49" spans="1:4">
      <c r="A49" t="s">
        <v>51</v>
      </c>
      <c r="B49">
        <v>0.570929</v>
      </c>
      <c r="C49">
        <v>0.407267</v>
      </c>
      <c r="D49">
        <v>0.469886</v>
      </c>
    </row>
    <row r="50" spans="1:4">
      <c r="A50" t="s">
        <v>52</v>
      </c>
      <c r="B50">
        <v>0.557134</v>
      </c>
      <c r="C50">
        <v>0.393396</v>
      </c>
      <c r="D50">
        <v>0.459544</v>
      </c>
    </row>
    <row r="53" spans="2:4">
      <c r="B53" s="16" t="s">
        <v>27</v>
      </c>
      <c r="C53" s="16" t="s">
        <v>28</v>
      </c>
      <c r="D53" s="16" t="s">
        <v>30</v>
      </c>
    </row>
    <row r="54" spans="1:4">
      <c r="A54" t="s">
        <v>35</v>
      </c>
      <c r="B54">
        <v>0.421783</v>
      </c>
      <c r="C54">
        <v>0.305483</v>
      </c>
      <c r="D54">
        <v>0.34776</v>
      </c>
    </row>
    <row r="55" spans="1:4">
      <c r="A55" t="s">
        <v>53</v>
      </c>
      <c r="B55">
        <v>0.557134</v>
      </c>
      <c r="C55">
        <v>0.412371</v>
      </c>
      <c r="D55">
        <v>0.472447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D1" workbookViewId="0">
      <selection activeCell="N17" sqref="N17:P17"/>
    </sheetView>
  </sheetViews>
  <sheetFormatPr defaultColWidth="8.89090909090909" defaultRowHeight="14"/>
  <cols>
    <col min="2" max="5" width="9.66363636363636"/>
    <col min="19" max="21" width="12.8909090909091"/>
  </cols>
  <sheetData>
    <row r="1" spans="2:21"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  <c r="L1" t="s">
        <v>44</v>
      </c>
      <c r="N1" t="s">
        <v>27</v>
      </c>
      <c r="O1" t="s">
        <v>28</v>
      </c>
      <c r="P1" t="s">
        <v>36</v>
      </c>
      <c r="Q1" t="s">
        <v>37</v>
      </c>
      <c r="S1" t="s">
        <v>27</v>
      </c>
      <c r="T1" t="s">
        <v>28</v>
      </c>
      <c r="U1" t="s">
        <v>36</v>
      </c>
    </row>
    <row r="2" spans="1:21">
      <c r="A2" t="s">
        <v>38</v>
      </c>
      <c r="B2" s="16">
        <v>0.84225</v>
      </c>
      <c r="C2" s="16">
        <v>0.898317</v>
      </c>
      <c r="D2" s="16">
        <v>0.865082</v>
      </c>
      <c r="E2" s="16">
        <v>0.869381</v>
      </c>
      <c r="F2" s="16">
        <v>1228</v>
      </c>
      <c r="G2" s="16">
        <v>230</v>
      </c>
      <c r="H2" s="16">
        <v>1138</v>
      </c>
      <c r="I2" s="16">
        <v>139</v>
      </c>
      <c r="M2" t="s">
        <v>3</v>
      </c>
      <c r="N2">
        <v>0.48</v>
      </c>
      <c r="O2">
        <v>0.21</v>
      </c>
      <c r="P2">
        <v>0.29</v>
      </c>
      <c r="Q2">
        <v>100</v>
      </c>
      <c r="S2">
        <f>Q2*N2</f>
        <v>48</v>
      </c>
      <c r="T2">
        <f>Q2*O2</f>
        <v>21</v>
      </c>
      <c r="U2">
        <f>Q2*P2</f>
        <v>29</v>
      </c>
    </row>
    <row r="3" spans="1:21">
      <c r="A3" t="s">
        <v>39</v>
      </c>
      <c r="B3" s="16">
        <v>0.753731</v>
      </c>
      <c r="C3" s="16">
        <v>0.935185</v>
      </c>
      <c r="D3" s="16">
        <v>0.822669</v>
      </c>
      <c r="E3" s="16">
        <v>0.834711</v>
      </c>
      <c r="F3" s="16">
        <v>202</v>
      </c>
      <c r="G3" s="16">
        <v>265</v>
      </c>
      <c r="H3" s="16">
        <v>248</v>
      </c>
      <c r="I3" s="16">
        <v>14</v>
      </c>
      <c r="M3" t="s">
        <v>4</v>
      </c>
      <c r="N3">
        <v>0.37</v>
      </c>
      <c r="O3">
        <v>0.22</v>
      </c>
      <c r="P3">
        <v>0.28</v>
      </c>
      <c r="Q3">
        <v>260</v>
      </c>
      <c r="S3">
        <f>Q3*N3</f>
        <v>96.2</v>
      </c>
      <c r="T3">
        <f>Q3*O3</f>
        <v>57.2</v>
      </c>
      <c r="U3">
        <f>Q3*P3</f>
        <v>72.8</v>
      </c>
    </row>
    <row r="4" spans="1:21">
      <c r="A4" t="s">
        <v>40</v>
      </c>
      <c r="B4" s="16">
        <v>0.744444</v>
      </c>
      <c r="C4" s="16">
        <v>0.930556</v>
      </c>
      <c r="D4" s="16">
        <v>0.822669</v>
      </c>
      <c r="E4" s="16">
        <v>0.82716</v>
      </c>
      <c r="F4" s="16">
        <v>201</v>
      </c>
      <c r="G4" s="16">
        <v>262</v>
      </c>
      <c r="H4" s="16">
        <v>249</v>
      </c>
      <c r="I4" s="16">
        <v>15</v>
      </c>
      <c r="M4" t="s">
        <v>59</v>
      </c>
      <c r="N4">
        <v>0</v>
      </c>
      <c r="O4">
        <v>0</v>
      </c>
      <c r="P4">
        <v>0</v>
      </c>
      <c r="Q4">
        <v>1</v>
      </c>
      <c r="S4">
        <v>0</v>
      </c>
      <c r="T4">
        <v>0</v>
      </c>
      <c r="U4">
        <v>0</v>
      </c>
    </row>
    <row r="5" spans="1:21">
      <c r="A5" s="49" t="s">
        <v>41</v>
      </c>
      <c r="B5" s="49">
        <v>0.657895</v>
      </c>
      <c r="C5" s="49">
        <v>0.454546</v>
      </c>
      <c r="D5" s="49">
        <v>0.635593</v>
      </c>
      <c r="E5" s="49">
        <v>0.537634</v>
      </c>
      <c r="F5" s="49">
        <v>25</v>
      </c>
      <c r="G5" s="49">
        <v>13</v>
      </c>
      <c r="H5" s="49">
        <v>50</v>
      </c>
      <c r="I5" s="49">
        <v>30</v>
      </c>
      <c r="M5" t="s">
        <v>2</v>
      </c>
      <c r="N5">
        <v>0.62</v>
      </c>
      <c r="O5">
        <v>0.45</v>
      </c>
      <c r="P5">
        <v>0.53</v>
      </c>
      <c r="Q5">
        <v>22</v>
      </c>
      <c r="S5">
        <f>Q5*N5</f>
        <v>13.64</v>
      </c>
      <c r="T5">
        <f>Q5*O5</f>
        <v>9.9</v>
      </c>
      <c r="U5">
        <f>Q5*P5</f>
        <v>11.66</v>
      </c>
    </row>
    <row r="6" spans="1:21">
      <c r="A6" s="49" t="s">
        <v>42</v>
      </c>
      <c r="B6" s="49">
        <v>0.576923</v>
      </c>
      <c r="C6" s="49">
        <v>0.545455</v>
      </c>
      <c r="D6" s="49">
        <v>0.601695</v>
      </c>
      <c r="E6" s="49">
        <v>0.560748</v>
      </c>
      <c r="F6" s="49">
        <v>30</v>
      </c>
      <c r="G6" s="49">
        <v>22</v>
      </c>
      <c r="H6" s="49">
        <v>41</v>
      </c>
      <c r="I6" s="49">
        <v>25</v>
      </c>
      <c r="M6" t="s">
        <v>6</v>
      </c>
      <c r="N6">
        <v>0.58</v>
      </c>
      <c r="O6">
        <v>0.34</v>
      </c>
      <c r="P6">
        <v>0.43</v>
      </c>
      <c r="Q6">
        <v>83</v>
      </c>
      <c r="S6">
        <f>Q6*N6</f>
        <v>48.14</v>
      </c>
      <c r="T6">
        <f>Q6*O6</f>
        <v>28.22</v>
      </c>
      <c r="U6">
        <f>Q6*P6</f>
        <v>35.69</v>
      </c>
    </row>
    <row r="7" spans="13:21">
      <c r="M7" t="s">
        <v>7</v>
      </c>
      <c r="N7">
        <v>0.26</v>
      </c>
      <c r="O7">
        <v>0.12</v>
      </c>
      <c r="P7">
        <v>0.16</v>
      </c>
      <c r="Q7">
        <v>42</v>
      </c>
      <c r="S7">
        <f>Q7*N7</f>
        <v>10.92</v>
      </c>
      <c r="T7">
        <f>Q7*O7</f>
        <v>5.04</v>
      </c>
      <c r="U7">
        <f>Q7*P7</f>
        <v>6.72</v>
      </c>
    </row>
    <row r="8" spans="13:21">
      <c r="M8" t="s">
        <v>8</v>
      </c>
      <c r="N8">
        <v>0.62</v>
      </c>
      <c r="O8">
        <v>0.63</v>
      </c>
      <c r="P8">
        <v>0.63</v>
      </c>
      <c r="Q8">
        <v>92</v>
      </c>
      <c r="S8">
        <f>Q8*N8</f>
        <v>57.04</v>
      </c>
      <c r="T8">
        <f>Q8*O8</f>
        <v>57.96</v>
      </c>
      <c r="U8">
        <f>Q8*P8</f>
        <v>57.96</v>
      </c>
    </row>
    <row r="9" spans="2:21">
      <c r="B9" s="16" t="s">
        <v>27</v>
      </c>
      <c r="C9" s="16" t="s">
        <v>28</v>
      </c>
      <c r="D9" s="16" t="s">
        <v>29</v>
      </c>
      <c r="E9" s="16" t="s">
        <v>30</v>
      </c>
      <c r="F9" s="16" t="s">
        <v>31</v>
      </c>
      <c r="G9" s="16" t="s">
        <v>32</v>
      </c>
      <c r="H9" s="16" t="s">
        <v>33</v>
      </c>
      <c r="I9" s="16" t="s">
        <v>34</v>
      </c>
      <c r="M9" t="s">
        <v>5</v>
      </c>
      <c r="N9">
        <v>0.51</v>
      </c>
      <c r="O9" s="24">
        <v>0.3</v>
      </c>
      <c r="P9">
        <v>0.38</v>
      </c>
      <c r="Q9">
        <v>292</v>
      </c>
      <c r="S9">
        <f>Q9*N9</f>
        <v>148.92</v>
      </c>
      <c r="T9">
        <f>Q9*O9</f>
        <v>87.6</v>
      </c>
      <c r="U9">
        <f>Q9*P9</f>
        <v>110.96</v>
      </c>
    </row>
    <row r="10" spans="1:21">
      <c r="A10" t="s">
        <v>39</v>
      </c>
      <c r="B10" s="16">
        <v>0.753731</v>
      </c>
      <c r="C10" s="16">
        <v>0.935185</v>
      </c>
      <c r="D10" s="16">
        <v>0.822669</v>
      </c>
      <c r="E10" s="16">
        <v>0.834711</v>
      </c>
      <c r="F10" s="16">
        <v>202</v>
      </c>
      <c r="G10" s="16">
        <v>265</v>
      </c>
      <c r="H10" s="16">
        <v>248</v>
      </c>
      <c r="I10" s="16">
        <v>14</v>
      </c>
      <c r="Q10">
        <f>Q2+Q3+Q4+Q5+Q7+Q6+Q8+Q9</f>
        <v>892</v>
      </c>
      <c r="S10">
        <f>S2+S3+S5+S6+S7+S8+S9</f>
        <v>422.86</v>
      </c>
      <c r="T10">
        <f>T2+T3+T5+T6+T7+T8+T9</f>
        <v>266.92</v>
      </c>
      <c r="U10">
        <f>U2+U3+U5+U6+U7+U8+U9</f>
        <v>324.79</v>
      </c>
    </row>
    <row r="11" spans="1:21">
      <c r="A11" t="s">
        <v>43</v>
      </c>
      <c r="B11" s="16">
        <v>0.753731</v>
      </c>
      <c r="C11" s="16">
        <v>0.935185</v>
      </c>
      <c r="D11" s="16">
        <v>0.822669</v>
      </c>
      <c r="E11" s="16">
        <v>0.834711</v>
      </c>
      <c r="F11" s="16">
        <v>202</v>
      </c>
      <c r="G11" s="16">
        <v>265</v>
      </c>
      <c r="H11" s="16">
        <v>248</v>
      </c>
      <c r="I11" s="16">
        <v>14</v>
      </c>
      <c r="S11" s="12">
        <f>S10/Q10</f>
        <v>0.474058295964126</v>
      </c>
      <c r="T11" s="12">
        <f>T10/Q10</f>
        <v>0.299237668161435</v>
      </c>
      <c r="U11" s="12">
        <f>U10/Q10</f>
        <v>0.364114349775785</v>
      </c>
    </row>
    <row r="12" spans="1:21">
      <c r="A12" t="s">
        <v>45</v>
      </c>
      <c r="B12" s="16">
        <v>0.752809</v>
      </c>
      <c r="C12" s="16">
        <v>0.930556</v>
      </c>
      <c r="D12" s="16">
        <v>0.822669</v>
      </c>
      <c r="E12" s="16">
        <v>0.832298</v>
      </c>
      <c r="F12" s="16">
        <v>201</v>
      </c>
      <c r="G12" s="16">
        <v>265</v>
      </c>
      <c r="H12" s="16">
        <v>249</v>
      </c>
      <c r="I12" s="16">
        <v>15</v>
      </c>
      <c r="L12" t="s">
        <v>35</v>
      </c>
      <c r="N12" t="s">
        <v>27</v>
      </c>
      <c r="O12" t="s">
        <v>28</v>
      </c>
      <c r="P12" t="s">
        <v>36</v>
      </c>
      <c r="Q12" t="s">
        <v>37</v>
      </c>
      <c r="S12" t="s">
        <v>27</v>
      </c>
      <c r="T12" t="s">
        <v>28</v>
      </c>
      <c r="U12" t="s">
        <v>36</v>
      </c>
    </row>
    <row r="13" spans="1:21">
      <c r="A13" t="s">
        <v>46</v>
      </c>
      <c r="B13" s="16">
        <v>0.752809</v>
      </c>
      <c r="C13" s="16">
        <v>0.930556</v>
      </c>
      <c r="D13" s="16">
        <v>0.822669</v>
      </c>
      <c r="E13" s="16">
        <v>0.832298</v>
      </c>
      <c r="F13" s="16">
        <v>201</v>
      </c>
      <c r="G13" s="16">
        <v>265</v>
      </c>
      <c r="H13" s="16">
        <v>249</v>
      </c>
      <c r="I13" s="16">
        <v>15</v>
      </c>
      <c r="M13" t="s">
        <v>3</v>
      </c>
      <c r="N13">
        <v>0.18</v>
      </c>
      <c r="O13">
        <v>0.02</v>
      </c>
      <c r="P13">
        <v>0.04</v>
      </c>
      <c r="Q13">
        <v>100</v>
      </c>
      <c r="S13">
        <f>Q13*N13</f>
        <v>18</v>
      </c>
      <c r="T13">
        <f>Q13*O13</f>
        <v>2</v>
      </c>
      <c r="U13">
        <f>Q13*P13</f>
        <v>4</v>
      </c>
    </row>
    <row r="14" spans="1:21">
      <c r="A14" t="s">
        <v>47</v>
      </c>
      <c r="B14" s="16">
        <v>0.744444</v>
      </c>
      <c r="C14" s="16">
        <v>0.930556</v>
      </c>
      <c r="D14" s="16">
        <v>0.822669</v>
      </c>
      <c r="E14" s="16">
        <v>0.82716</v>
      </c>
      <c r="F14" s="16">
        <v>201</v>
      </c>
      <c r="G14" s="16">
        <v>262</v>
      </c>
      <c r="H14" s="16">
        <v>249</v>
      </c>
      <c r="I14" s="16">
        <v>15</v>
      </c>
      <c r="M14" t="s">
        <v>4</v>
      </c>
      <c r="N14">
        <v>0.31</v>
      </c>
      <c r="O14">
        <v>0.17</v>
      </c>
      <c r="P14">
        <v>0.22</v>
      </c>
      <c r="Q14">
        <v>260</v>
      </c>
      <c r="S14">
        <f>N14*Q14</f>
        <v>80.6</v>
      </c>
      <c r="T14">
        <f>O14*Q14</f>
        <v>44.2</v>
      </c>
      <c r="U14">
        <f>P14*Q14</f>
        <v>57.2</v>
      </c>
    </row>
    <row r="15" spans="13:21">
      <c r="M15" t="s">
        <v>59</v>
      </c>
      <c r="N15">
        <v>0</v>
      </c>
      <c r="O15">
        <v>0</v>
      </c>
      <c r="P15">
        <v>0</v>
      </c>
      <c r="Q15">
        <v>1</v>
      </c>
      <c r="S15">
        <f>Q15*N15</f>
        <v>0</v>
      </c>
      <c r="T15">
        <v>0</v>
      </c>
      <c r="U15">
        <v>0</v>
      </c>
    </row>
    <row r="16" spans="13:21">
      <c r="M16" t="s">
        <v>2</v>
      </c>
      <c r="N16">
        <v>0.55</v>
      </c>
      <c r="O16">
        <v>0.27</v>
      </c>
      <c r="P16">
        <v>0.36</v>
      </c>
      <c r="Q16">
        <v>22</v>
      </c>
      <c r="S16">
        <f>N16*Q16</f>
        <v>12.1</v>
      </c>
      <c r="T16">
        <f>Q16*O16</f>
        <v>5.94</v>
      </c>
      <c r="U16">
        <f>P16*Q16</f>
        <v>7.92</v>
      </c>
    </row>
    <row r="17" spans="2:21">
      <c r="B17" s="16" t="s">
        <v>27</v>
      </c>
      <c r="C17" s="16" t="s">
        <v>28</v>
      </c>
      <c r="D17" s="16" t="s">
        <v>30</v>
      </c>
      <c r="E17" s="16"/>
      <c r="M17" t="s">
        <v>6</v>
      </c>
      <c r="N17">
        <v>0.67</v>
      </c>
      <c r="O17">
        <v>0.19</v>
      </c>
      <c r="P17">
        <v>0.3</v>
      </c>
      <c r="Q17">
        <v>83</v>
      </c>
      <c r="S17">
        <f>Q17*N17</f>
        <v>55.61</v>
      </c>
      <c r="T17">
        <f>O17*Q17</f>
        <v>15.77</v>
      </c>
      <c r="U17">
        <f>Q17*P17</f>
        <v>24.9</v>
      </c>
    </row>
    <row r="18" spans="1:21">
      <c r="A18" t="s">
        <v>48</v>
      </c>
      <c r="B18">
        <v>0.474058</v>
      </c>
      <c r="C18">
        <v>0.299237</v>
      </c>
      <c r="D18">
        <v>0.364114</v>
      </c>
      <c r="M18" t="s">
        <v>7</v>
      </c>
      <c r="N18">
        <v>0.3</v>
      </c>
      <c r="O18">
        <v>0.07</v>
      </c>
      <c r="P18">
        <v>0.12</v>
      </c>
      <c r="Q18">
        <v>42</v>
      </c>
      <c r="S18">
        <f>N18*Q18</f>
        <v>12.6</v>
      </c>
      <c r="T18">
        <f>Q18*O18</f>
        <v>2.94</v>
      </c>
      <c r="U18">
        <f>P18*Q18</f>
        <v>5.04</v>
      </c>
    </row>
    <row r="19" spans="1:21">
      <c r="A19" t="s">
        <v>49</v>
      </c>
      <c r="B19">
        <v>0.480784</v>
      </c>
      <c r="C19">
        <v>0.291008</v>
      </c>
      <c r="D19">
        <v>0.35704</v>
      </c>
      <c r="M19" t="s">
        <v>8</v>
      </c>
      <c r="N19">
        <v>0.52</v>
      </c>
      <c r="O19">
        <v>0.39</v>
      </c>
      <c r="P19">
        <v>0.45</v>
      </c>
      <c r="Q19">
        <v>92</v>
      </c>
      <c r="S19">
        <f>Q19*N19</f>
        <v>47.84</v>
      </c>
      <c r="T19">
        <f>O19*Q19</f>
        <v>35.88</v>
      </c>
      <c r="U19">
        <f>Q19*P19</f>
        <v>41.4</v>
      </c>
    </row>
    <row r="20" spans="1:21">
      <c r="A20" t="s">
        <v>50</v>
      </c>
      <c r="B20">
        <v>0.478441</v>
      </c>
      <c r="C20">
        <v>0.307006</v>
      </c>
      <c r="D20">
        <v>0.37019</v>
      </c>
      <c r="M20" t="s">
        <v>5</v>
      </c>
      <c r="N20">
        <v>0.33</v>
      </c>
      <c r="O20">
        <v>0.16</v>
      </c>
      <c r="P20">
        <v>0.22</v>
      </c>
      <c r="Q20">
        <v>292</v>
      </c>
      <c r="S20">
        <f>N20*Q20</f>
        <v>96.36</v>
      </c>
      <c r="T20">
        <f>Q20*O20</f>
        <v>46.72</v>
      </c>
      <c r="U20">
        <f>P20*Q20</f>
        <v>64.24</v>
      </c>
    </row>
    <row r="21" spans="1:21">
      <c r="A21" t="s">
        <v>51</v>
      </c>
      <c r="B21">
        <v>0.557343</v>
      </c>
      <c r="C21">
        <v>0.302242</v>
      </c>
      <c r="D21">
        <v>0.380571</v>
      </c>
      <c r="Q21">
        <f>Q13+Q14+Q15+Q16+Q17+Q18+Q19+Q20</f>
        <v>892</v>
      </c>
      <c r="S21">
        <f>S13+S14+S16+S17+S18+S19+S20</f>
        <v>323.11</v>
      </c>
      <c r="T21">
        <f>T13+T15+T14+T16+T17+T18+T19+T20</f>
        <v>153.45</v>
      </c>
      <c r="U21">
        <f>U13+U15+U14+U16+U17+U18+U19+U20</f>
        <v>204.7</v>
      </c>
    </row>
    <row r="22" spans="1:21">
      <c r="A22" t="s">
        <v>52</v>
      </c>
      <c r="B22">
        <v>0.462926</v>
      </c>
      <c r="C22">
        <v>0.279652</v>
      </c>
      <c r="D22">
        <v>0.342443</v>
      </c>
      <c r="S22" s="12">
        <f>S21/Q21</f>
        <v>0.362230941704036</v>
      </c>
      <c r="T22" s="12">
        <f>T21/Q21</f>
        <v>0.172029147982063</v>
      </c>
      <c r="U22" s="12">
        <f>U21/Q21</f>
        <v>0.229484304932735</v>
      </c>
    </row>
    <row r="25" spans="2:5">
      <c r="B25" s="16" t="s">
        <v>27</v>
      </c>
      <c r="C25" s="16" t="s">
        <v>28</v>
      </c>
      <c r="D25" s="16" t="s">
        <v>30</v>
      </c>
      <c r="E25" s="16"/>
    </row>
    <row r="26" spans="1:4">
      <c r="A26" t="s">
        <v>35</v>
      </c>
      <c r="B26">
        <v>0.36223</v>
      </c>
      <c r="C26">
        <v>0.172029</v>
      </c>
      <c r="D26">
        <v>0.229484</v>
      </c>
    </row>
    <row r="27" spans="1:4">
      <c r="A27" t="s">
        <v>53</v>
      </c>
      <c r="B27">
        <v>0.474058</v>
      </c>
      <c r="C27">
        <v>0.299237</v>
      </c>
      <c r="D27">
        <v>0.364114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workbookViewId="0">
      <selection activeCell="N15" sqref="N15:P15"/>
    </sheetView>
  </sheetViews>
  <sheetFormatPr defaultColWidth="8.89090909090909" defaultRowHeight="14"/>
  <cols>
    <col min="2" max="4" width="9.66363636363636"/>
    <col min="19" max="21" width="12.8909090909091"/>
  </cols>
  <sheetData>
    <row r="1" spans="1:21">
      <c r="A1" t="s">
        <v>58</v>
      </c>
      <c r="B1">
        <v>30000</v>
      </c>
      <c r="L1" t="s">
        <v>35</v>
      </c>
      <c r="N1" t="s">
        <v>27</v>
      </c>
      <c r="O1" t="s">
        <v>28</v>
      </c>
      <c r="P1" t="s">
        <v>36</v>
      </c>
      <c r="Q1" t="s">
        <v>37</v>
      </c>
      <c r="S1" t="s">
        <v>27</v>
      </c>
      <c r="T1" t="s">
        <v>28</v>
      </c>
      <c r="U1" t="s">
        <v>36</v>
      </c>
    </row>
    <row r="2" spans="2:21">
      <c r="B2" s="16" t="s">
        <v>27</v>
      </c>
      <c r="C2" s="16" t="s">
        <v>28</v>
      </c>
      <c r="D2" s="16" t="s">
        <v>29</v>
      </c>
      <c r="E2" s="16" t="s">
        <v>30</v>
      </c>
      <c r="F2" s="16" t="s">
        <v>31</v>
      </c>
      <c r="G2" s="16" t="s">
        <v>32</v>
      </c>
      <c r="H2" s="16" t="s">
        <v>33</v>
      </c>
      <c r="I2" s="16" t="s">
        <v>34</v>
      </c>
      <c r="M2" t="s">
        <v>3</v>
      </c>
      <c r="N2">
        <v>0.15</v>
      </c>
      <c r="O2">
        <v>0.04</v>
      </c>
      <c r="P2">
        <v>0.06</v>
      </c>
      <c r="Q2">
        <v>82</v>
      </c>
      <c r="S2">
        <f>Q2*N2</f>
        <v>12.3</v>
      </c>
      <c r="T2">
        <f>Q2*O2</f>
        <v>3.28</v>
      </c>
      <c r="U2">
        <f>Q2*P2</f>
        <v>4.92</v>
      </c>
    </row>
    <row r="3" spans="1:21">
      <c r="A3" t="s">
        <v>38</v>
      </c>
      <c r="B3" s="16">
        <v>0.61648</v>
      </c>
      <c r="C3" s="16">
        <v>0.962805</v>
      </c>
      <c r="D3" s="16">
        <v>0.681983</v>
      </c>
      <c r="E3" s="16">
        <v>0.751669</v>
      </c>
      <c r="F3" s="16">
        <v>2252</v>
      </c>
      <c r="G3" s="16">
        <v>1401</v>
      </c>
      <c r="H3" s="16">
        <v>939</v>
      </c>
      <c r="I3" s="16">
        <v>87</v>
      </c>
      <c r="M3" t="s">
        <v>4</v>
      </c>
      <c r="N3">
        <v>0.12</v>
      </c>
      <c r="O3">
        <v>0.04</v>
      </c>
      <c r="P3">
        <v>0.06</v>
      </c>
      <c r="Q3">
        <v>47</v>
      </c>
      <c r="S3">
        <f>N3*Q3</f>
        <v>5.64</v>
      </c>
      <c r="T3">
        <f>O3*Q3</f>
        <v>1.88</v>
      </c>
      <c r="U3">
        <f>P3*Q3</f>
        <v>2.82</v>
      </c>
    </row>
    <row r="4" spans="1:21">
      <c r="A4" t="s">
        <v>39</v>
      </c>
      <c r="B4" s="16">
        <v>0.609346</v>
      </c>
      <c r="C4" s="16">
        <v>0.961652</v>
      </c>
      <c r="D4" s="16">
        <v>0.475936</v>
      </c>
      <c r="E4" s="16">
        <v>0.745995</v>
      </c>
      <c r="F4" s="16">
        <v>326</v>
      </c>
      <c r="G4" s="16">
        <v>387</v>
      </c>
      <c r="H4" s="16">
        <v>119</v>
      </c>
      <c r="I4" s="16">
        <v>13</v>
      </c>
      <c r="M4" t="s">
        <v>2</v>
      </c>
      <c r="N4">
        <v>0.64</v>
      </c>
      <c r="O4">
        <v>0.35</v>
      </c>
      <c r="P4">
        <v>0.45</v>
      </c>
      <c r="Q4">
        <v>26</v>
      </c>
      <c r="S4">
        <f>Q4*N4</f>
        <v>16.64</v>
      </c>
      <c r="T4">
        <f>Q4*O4</f>
        <v>9.1</v>
      </c>
      <c r="U4">
        <f>Q4*P4</f>
        <v>11.7</v>
      </c>
    </row>
    <row r="5" spans="1:21">
      <c r="A5" t="s">
        <v>40</v>
      </c>
      <c r="B5" s="16">
        <v>0.621415</v>
      </c>
      <c r="C5" s="16">
        <v>0.958702</v>
      </c>
      <c r="D5" s="16">
        <v>0.475936</v>
      </c>
      <c r="E5" s="16">
        <v>0.75406</v>
      </c>
      <c r="F5" s="16">
        <v>325</v>
      </c>
      <c r="G5" s="16">
        <v>398</v>
      </c>
      <c r="H5" s="16">
        <v>120</v>
      </c>
      <c r="I5" s="16">
        <v>14</v>
      </c>
      <c r="M5" t="s">
        <v>6</v>
      </c>
      <c r="N5">
        <v>0.1</v>
      </c>
      <c r="O5">
        <v>0.03</v>
      </c>
      <c r="P5">
        <v>0.05</v>
      </c>
      <c r="Q5">
        <v>30</v>
      </c>
      <c r="S5">
        <f>N5*Q5</f>
        <v>3</v>
      </c>
      <c r="T5">
        <f>O5*Q5</f>
        <v>0.9</v>
      </c>
      <c r="U5">
        <f>P5*Q5</f>
        <v>1.5</v>
      </c>
    </row>
    <row r="6" spans="13:21">
      <c r="M6" t="s">
        <v>7</v>
      </c>
      <c r="N6">
        <v>0.25</v>
      </c>
      <c r="O6">
        <v>0.06</v>
      </c>
      <c r="P6">
        <v>0.1</v>
      </c>
      <c r="Q6">
        <v>34</v>
      </c>
      <c r="S6">
        <f>Q6*N6</f>
        <v>8.5</v>
      </c>
      <c r="T6">
        <f>Q6*O6</f>
        <v>2.04</v>
      </c>
      <c r="U6">
        <f>Q6*P6</f>
        <v>3.4</v>
      </c>
    </row>
    <row r="7" spans="1:21">
      <c r="A7" t="s">
        <v>58</v>
      </c>
      <c r="B7">
        <v>10000</v>
      </c>
      <c r="M7" t="s">
        <v>8</v>
      </c>
      <c r="N7">
        <v>0.4</v>
      </c>
      <c r="O7">
        <v>0.1</v>
      </c>
      <c r="P7">
        <v>0.15</v>
      </c>
      <c r="Q7">
        <v>21</v>
      </c>
      <c r="S7">
        <f>N7*Q7</f>
        <v>8.4</v>
      </c>
      <c r="T7">
        <f>O7*Q7</f>
        <v>2.1</v>
      </c>
      <c r="U7">
        <f>P7*Q7</f>
        <v>3.15</v>
      </c>
    </row>
    <row r="8" spans="2:21">
      <c r="B8" s="16" t="s">
        <v>27</v>
      </c>
      <c r="C8" s="16" t="s">
        <v>28</v>
      </c>
      <c r="D8" s="16" t="s">
        <v>29</v>
      </c>
      <c r="E8" s="16" t="s">
        <v>30</v>
      </c>
      <c r="F8" s="16" t="s">
        <v>31</v>
      </c>
      <c r="G8" s="16" t="s">
        <v>32</v>
      </c>
      <c r="H8" s="16" t="s">
        <v>33</v>
      </c>
      <c r="I8" s="16" t="s">
        <v>34</v>
      </c>
      <c r="M8" t="s">
        <v>5</v>
      </c>
      <c r="N8">
        <v>0.47</v>
      </c>
      <c r="O8">
        <v>0.18</v>
      </c>
      <c r="P8">
        <v>0.26</v>
      </c>
      <c r="Q8">
        <v>149</v>
      </c>
      <c r="S8">
        <f>Q8*N8</f>
        <v>70.03</v>
      </c>
      <c r="T8">
        <f>Q8*O8</f>
        <v>26.82</v>
      </c>
      <c r="U8">
        <f>Q8*P8</f>
        <v>38.74</v>
      </c>
    </row>
    <row r="9" spans="1:21">
      <c r="A9" t="s">
        <v>38</v>
      </c>
      <c r="B9" s="16">
        <v>0.654024</v>
      </c>
      <c r="C9" s="16">
        <v>0.951548</v>
      </c>
      <c r="D9" s="16">
        <v>0.724277</v>
      </c>
      <c r="E9" s="16">
        <v>0.775219</v>
      </c>
      <c r="F9" s="16">
        <v>707</v>
      </c>
      <c r="G9" s="16">
        <v>374</v>
      </c>
      <c r="H9" s="16">
        <v>370</v>
      </c>
      <c r="I9" s="16">
        <v>36</v>
      </c>
      <c r="Q9">
        <f>Q8+Q7+Q6+Q5+Q4+Q3+Q2</f>
        <v>389</v>
      </c>
      <c r="S9">
        <f>S8+S7+S6+S5+S4+S3+S2</f>
        <v>124.51</v>
      </c>
      <c r="T9">
        <f>T8+T7+T6+T5+T4+T3+T2</f>
        <v>46.12</v>
      </c>
      <c r="U9">
        <f>U8+U7+U6+U5+U4+U3+U2</f>
        <v>66.23</v>
      </c>
    </row>
    <row r="10" spans="1:21">
      <c r="A10" t="s">
        <v>39</v>
      </c>
      <c r="B10" s="16">
        <v>0.675325</v>
      </c>
      <c r="C10" s="16">
        <v>0.896552</v>
      </c>
      <c r="D10" s="16">
        <v>0.717172</v>
      </c>
      <c r="E10" s="16">
        <v>0.77037</v>
      </c>
      <c r="F10" s="16">
        <v>104</v>
      </c>
      <c r="G10" s="16">
        <v>131</v>
      </c>
      <c r="H10" s="16">
        <v>109</v>
      </c>
      <c r="I10" s="16">
        <v>12</v>
      </c>
      <c r="S10">
        <f>S9/Q9</f>
        <v>0.320077120822622</v>
      </c>
      <c r="T10">
        <f>T9/Q9</f>
        <v>0.118560411311054</v>
      </c>
      <c r="U10">
        <f>U9/Q9</f>
        <v>0.17025706940874</v>
      </c>
    </row>
    <row r="11" spans="1:21">
      <c r="A11" t="s">
        <v>40</v>
      </c>
      <c r="B11" s="16">
        <v>0.675325</v>
      </c>
      <c r="C11" s="16">
        <v>0.896552</v>
      </c>
      <c r="D11" s="16">
        <v>0.717172</v>
      </c>
      <c r="E11" s="16">
        <v>0.77037</v>
      </c>
      <c r="F11" s="16">
        <v>104</v>
      </c>
      <c r="G11" s="16">
        <v>131</v>
      </c>
      <c r="H11" s="16">
        <v>109</v>
      </c>
      <c r="I11" s="16">
        <v>12</v>
      </c>
      <c r="L11" t="s">
        <v>44</v>
      </c>
      <c r="N11" t="s">
        <v>27</v>
      </c>
      <c r="O11" t="s">
        <v>28</v>
      </c>
      <c r="P11" t="s">
        <v>36</v>
      </c>
      <c r="Q11" t="s">
        <v>37</v>
      </c>
      <c r="S11" t="s">
        <v>27</v>
      </c>
      <c r="T11" t="s">
        <v>28</v>
      </c>
      <c r="U11" t="s">
        <v>36</v>
      </c>
    </row>
    <row r="12" spans="13:21">
      <c r="M12" t="s">
        <v>3</v>
      </c>
      <c r="N12">
        <v>0.63</v>
      </c>
      <c r="O12">
        <v>0.49</v>
      </c>
      <c r="P12">
        <v>0.54</v>
      </c>
      <c r="Q12">
        <v>82</v>
      </c>
      <c r="S12">
        <f>Q12*N12</f>
        <v>51.66</v>
      </c>
      <c r="T12">
        <f>Q12*O12</f>
        <v>40.18</v>
      </c>
      <c r="U12">
        <f>Q12*P12</f>
        <v>44.28</v>
      </c>
    </row>
    <row r="13" spans="13:21">
      <c r="M13" t="s">
        <v>4</v>
      </c>
      <c r="N13">
        <v>0.33</v>
      </c>
      <c r="O13">
        <v>0.11</v>
      </c>
      <c r="P13">
        <v>0.14</v>
      </c>
      <c r="Q13">
        <v>47</v>
      </c>
      <c r="S13">
        <f>N13*Q13</f>
        <v>15.51</v>
      </c>
      <c r="T13">
        <f>O13*Q13</f>
        <v>5.17</v>
      </c>
      <c r="U13">
        <f>P13*Q13</f>
        <v>6.58</v>
      </c>
    </row>
    <row r="14" spans="1:21">
      <c r="A14" s="49"/>
      <c r="B14" s="49" t="s">
        <v>27</v>
      </c>
      <c r="C14" s="49" t="s">
        <v>28</v>
      </c>
      <c r="D14" s="49" t="s">
        <v>29</v>
      </c>
      <c r="E14" s="49" t="s">
        <v>30</v>
      </c>
      <c r="F14" s="49" t="s">
        <v>31</v>
      </c>
      <c r="G14" s="49" t="s">
        <v>32</v>
      </c>
      <c r="H14" s="49" t="s">
        <v>33</v>
      </c>
      <c r="I14" s="49" t="s">
        <v>34</v>
      </c>
      <c r="M14" t="s">
        <v>2</v>
      </c>
      <c r="N14">
        <v>0.48</v>
      </c>
      <c r="O14">
        <v>0.46</v>
      </c>
      <c r="P14">
        <v>0.46</v>
      </c>
      <c r="Q14">
        <v>26</v>
      </c>
      <c r="S14">
        <f>Q14*N14</f>
        <v>12.48</v>
      </c>
      <c r="T14">
        <f>O14*Q14</f>
        <v>11.96</v>
      </c>
      <c r="U14">
        <f>Q14*P14</f>
        <v>11.96</v>
      </c>
    </row>
    <row r="15" spans="1:21">
      <c r="A15" s="49" t="s">
        <v>41</v>
      </c>
      <c r="B15" s="49">
        <v>0.676768</v>
      </c>
      <c r="C15" s="49">
        <v>0.452703</v>
      </c>
      <c r="D15" s="49">
        <v>0.631922</v>
      </c>
      <c r="E15" s="49">
        <v>0.54251</v>
      </c>
      <c r="F15" s="49">
        <v>67</v>
      </c>
      <c r="G15" s="49">
        <v>32</v>
      </c>
      <c r="H15" s="49">
        <v>127</v>
      </c>
      <c r="I15" s="49">
        <v>81</v>
      </c>
      <c r="M15" t="s">
        <v>6</v>
      </c>
      <c r="N15">
        <v>0.44</v>
      </c>
      <c r="O15">
        <v>0.3</v>
      </c>
      <c r="P15">
        <v>0.39</v>
      </c>
      <c r="Q15">
        <v>30</v>
      </c>
      <c r="S15">
        <f>N15*Q15</f>
        <v>13.2</v>
      </c>
      <c r="T15">
        <f>Q15*O15</f>
        <v>9</v>
      </c>
      <c r="U15">
        <f>P15*Q15</f>
        <v>11.7</v>
      </c>
    </row>
    <row r="16" spans="1:21">
      <c r="A16" s="49" t="s">
        <v>42</v>
      </c>
      <c r="B16" s="49">
        <v>0.678832</v>
      </c>
      <c r="C16" s="49">
        <v>0.628378</v>
      </c>
      <c r="D16" s="49">
        <v>0.677524</v>
      </c>
      <c r="E16" s="49">
        <v>0.652631</v>
      </c>
      <c r="F16" s="49">
        <v>93</v>
      </c>
      <c r="G16" s="49">
        <v>44</v>
      </c>
      <c r="H16" s="49">
        <v>115</v>
      </c>
      <c r="I16" s="49">
        <v>55</v>
      </c>
      <c r="M16" t="s">
        <v>7</v>
      </c>
      <c r="N16">
        <v>0.45</v>
      </c>
      <c r="O16">
        <v>0.12</v>
      </c>
      <c r="P16">
        <v>0.18</v>
      </c>
      <c r="Q16">
        <v>34</v>
      </c>
      <c r="S16">
        <f>Q16*N16</f>
        <v>15.3</v>
      </c>
      <c r="T16">
        <f>O16*Q16</f>
        <v>4.08</v>
      </c>
      <c r="U16">
        <f>Q16*P16</f>
        <v>6.12</v>
      </c>
    </row>
    <row r="17" spans="13:21">
      <c r="M17" t="s">
        <v>8</v>
      </c>
      <c r="N17">
        <v>0.5</v>
      </c>
      <c r="O17">
        <v>0.33</v>
      </c>
      <c r="P17">
        <v>0.39</v>
      </c>
      <c r="Q17">
        <v>21</v>
      </c>
      <c r="S17">
        <f>N17*Q17</f>
        <v>10.5</v>
      </c>
      <c r="T17">
        <f>Q17*O17</f>
        <v>6.93</v>
      </c>
      <c r="U17">
        <f>P17*Q17</f>
        <v>8.19</v>
      </c>
    </row>
    <row r="18" spans="13:21">
      <c r="M18" t="s">
        <v>5</v>
      </c>
      <c r="N18" s="24">
        <v>0.63</v>
      </c>
      <c r="O18">
        <v>0.47</v>
      </c>
      <c r="P18">
        <v>0.53</v>
      </c>
      <c r="Q18">
        <v>149</v>
      </c>
      <c r="S18">
        <f>Q18*N18</f>
        <v>93.87</v>
      </c>
      <c r="T18">
        <f>O18*Q18</f>
        <v>70.03</v>
      </c>
      <c r="U18">
        <f>Q18*P18</f>
        <v>78.97</v>
      </c>
    </row>
    <row r="19" spans="17:21">
      <c r="Q19">
        <v>389</v>
      </c>
      <c r="S19">
        <f>S18+S17+S16+S15+S14+S13+S12</f>
        <v>212.52</v>
      </c>
      <c r="T19">
        <f>T18+T17+T16+T15+T14+T13+T12</f>
        <v>147.35</v>
      </c>
      <c r="U19">
        <f>U18+U17+U16+U15+U14+U13+U12</f>
        <v>167.8</v>
      </c>
    </row>
    <row r="20" spans="19:21">
      <c r="S20">
        <f>S19/Q19</f>
        <v>0.546323907455013</v>
      </c>
      <c r="T20">
        <f>T19/Q19</f>
        <v>0.37879177377892</v>
      </c>
      <c r="U20">
        <f>U19/Q19</f>
        <v>0.431362467866324</v>
      </c>
    </row>
    <row r="21" spans="2:4">
      <c r="B21" s="16" t="s">
        <v>27</v>
      </c>
      <c r="C21" s="16" t="s">
        <v>28</v>
      </c>
      <c r="D21" s="16" t="s">
        <v>30</v>
      </c>
    </row>
    <row r="22" spans="1:4">
      <c r="A22" t="s">
        <v>48</v>
      </c>
      <c r="B22">
        <v>0.546326</v>
      </c>
      <c r="C22">
        <v>0.378791</v>
      </c>
      <c r="D22">
        <v>0.431362</v>
      </c>
    </row>
    <row r="23" spans="1:4">
      <c r="A23" t="s">
        <v>49</v>
      </c>
      <c r="B23">
        <v>0.612853</v>
      </c>
      <c r="C23">
        <v>0.486786</v>
      </c>
      <c r="D23">
        <v>0.444035</v>
      </c>
    </row>
    <row r="24" spans="1:4">
      <c r="A24" t="s">
        <v>50</v>
      </c>
      <c r="B24">
        <v>0.485784</v>
      </c>
      <c r="C24">
        <v>0.361388</v>
      </c>
      <c r="D24">
        <v>0.409537</v>
      </c>
    </row>
    <row r="25" spans="1:4">
      <c r="A25" t="s">
        <v>51</v>
      </c>
      <c r="B25">
        <v>0.557275</v>
      </c>
      <c r="C25">
        <v>0.377172</v>
      </c>
      <c r="D25">
        <v>0.442699</v>
      </c>
    </row>
    <row r="26" spans="1:4">
      <c r="A26" t="s">
        <v>52</v>
      </c>
      <c r="B26">
        <v>0.481773</v>
      </c>
      <c r="C26">
        <v>0.363676</v>
      </c>
      <c r="D26">
        <v>0.408097</v>
      </c>
    </row>
    <row r="29" spans="2:4">
      <c r="B29" s="16" t="s">
        <v>27</v>
      </c>
      <c r="C29" s="16" t="s">
        <v>28</v>
      </c>
      <c r="D29" s="16" t="s">
        <v>30</v>
      </c>
    </row>
    <row r="30" spans="1:4">
      <c r="A30" t="s">
        <v>35</v>
      </c>
      <c r="B30" s="50">
        <v>0.320077</v>
      </c>
      <c r="C30" s="50">
        <v>0.11856</v>
      </c>
      <c r="D30" s="50">
        <v>0.170257</v>
      </c>
    </row>
    <row r="31" spans="1:4">
      <c r="A31" t="s">
        <v>53</v>
      </c>
      <c r="B31">
        <v>0.421002</v>
      </c>
      <c r="C31">
        <v>0.343393</v>
      </c>
      <c r="D31">
        <v>0.374267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177"/>
  <sheetViews>
    <sheetView workbookViewId="0">
      <selection activeCell="O161" sqref="O161:R166"/>
    </sheetView>
  </sheetViews>
  <sheetFormatPr defaultColWidth="8.89090909090909" defaultRowHeight="14"/>
  <cols>
    <col min="11" max="13" width="12.8909090909091"/>
    <col min="15" max="17" width="9.66363636363636"/>
  </cols>
  <sheetData>
    <row r="1" spans="4:13">
      <c r="D1" t="s">
        <v>60</v>
      </c>
      <c r="F1" t="s">
        <v>27</v>
      </c>
      <c r="G1" t="s">
        <v>28</v>
      </c>
      <c r="H1" t="s">
        <v>36</v>
      </c>
      <c r="I1" t="s">
        <v>37</v>
      </c>
      <c r="K1" t="s">
        <v>27</v>
      </c>
      <c r="L1" t="s">
        <v>28</v>
      </c>
      <c r="M1" t="s">
        <v>36</v>
      </c>
    </row>
    <row r="2" spans="5:13">
      <c r="E2" t="s">
        <v>3</v>
      </c>
      <c r="F2">
        <v>0.85</v>
      </c>
      <c r="G2">
        <v>0.82</v>
      </c>
      <c r="H2">
        <v>0.83</v>
      </c>
      <c r="I2">
        <v>580</v>
      </c>
      <c r="K2">
        <f>I2*F2</f>
        <v>493</v>
      </c>
      <c r="L2">
        <f>I2*G2</f>
        <v>475.6</v>
      </c>
      <c r="M2">
        <f>I2*H2</f>
        <v>481.4</v>
      </c>
    </row>
    <row r="3" spans="5:13">
      <c r="E3" t="s">
        <v>4</v>
      </c>
      <c r="F3">
        <v>0.89</v>
      </c>
      <c r="G3">
        <v>0.93</v>
      </c>
      <c r="H3">
        <v>0.91</v>
      </c>
      <c r="I3">
        <v>754</v>
      </c>
      <c r="K3">
        <f>F3*I3</f>
        <v>671.06</v>
      </c>
      <c r="L3">
        <f>G3*I3</f>
        <v>701.22</v>
      </c>
      <c r="M3">
        <f>H3*I3</f>
        <v>686.14</v>
      </c>
    </row>
    <row r="4" spans="5:13">
      <c r="E4" t="s">
        <v>2</v>
      </c>
      <c r="F4">
        <v>0.86</v>
      </c>
      <c r="G4">
        <v>0.82</v>
      </c>
      <c r="H4">
        <v>0.84</v>
      </c>
      <c r="I4">
        <v>131</v>
      </c>
      <c r="K4">
        <f>I4*F4</f>
        <v>112.66</v>
      </c>
      <c r="L4">
        <f>I4*G4</f>
        <v>107.42</v>
      </c>
      <c r="M4">
        <f>I4*H4</f>
        <v>110.04</v>
      </c>
    </row>
    <row r="5" spans="5:13">
      <c r="E5" t="s">
        <v>6</v>
      </c>
      <c r="F5">
        <v>0.86</v>
      </c>
      <c r="G5">
        <v>0.86</v>
      </c>
      <c r="H5">
        <v>0.86</v>
      </c>
      <c r="I5">
        <v>35</v>
      </c>
      <c r="K5">
        <f>F5*I5</f>
        <v>30.1</v>
      </c>
      <c r="L5">
        <f>G5*I5</f>
        <v>30.1</v>
      </c>
      <c r="M5">
        <f>H5*I5</f>
        <v>30.1</v>
      </c>
    </row>
    <row r="6" spans="5:13">
      <c r="E6" t="s">
        <v>7</v>
      </c>
      <c r="F6">
        <v>0.93</v>
      </c>
      <c r="G6">
        <v>0.83</v>
      </c>
      <c r="H6">
        <v>0.88</v>
      </c>
      <c r="I6">
        <v>64</v>
      </c>
      <c r="K6">
        <f>I6*F6</f>
        <v>59.52</v>
      </c>
      <c r="L6">
        <f>I6*G6</f>
        <v>53.12</v>
      </c>
      <c r="M6">
        <f>I6*H6</f>
        <v>56.32</v>
      </c>
    </row>
    <row r="7" spans="5:13">
      <c r="E7" t="s">
        <v>8</v>
      </c>
      <c r="F7">
        <v>0.83</v>
      </c>
      <c r="G7">
        <v>0.89</v>
      </c>
      <c r="H7">
        <v>0.86</v>
      </c>
      <c r="I7">
        <v>230</v>
      </c>
      <c r="K7">
        <f>F7*I7</f>
        <v>190.9</v>
      </c>
      <c r="L7">
        <f>G7*I7</f>
        <v>204.7</v>
      </c>
      <c r="M7">
        <f>H7*I7</f>
        <v>197.8</v>
      </c>
    </row>
    <row r="8" spans="5:13">
      <c r="E8" t="s">
        <v>5</v>
      </c>
      <c r="F8">
        <v>0.68</v>
      </c>
      <c r="G8" s="24">
        <v>0.6</v>
      </c>
      <c r="H8">
        <v>0.64</v>
      </c>
      <c r="I8">
        <v>113</v>
      </c>
      <c r="K8">
        <f>I8*F8</f>
        <v>76.84</v>
      </c>
      <c r="L8">
        <f>I8*G8</f>
        <v>67.8</v>
      </c>
      <c r="M8">
        <f>I8*H8</f>
        <v>72.32</v>
      </c>
    </row>
    <row r="9" spans="9:13">
      <c r="I9">
        <f>I2+I3+I4+I5+I6+I7+I8</f>
        <v>1907</v>
      </c>
      <c r="K9">
        <f>K2+K3+K4+K5+K6+K7+K8</f>
        <v>1634.08</v>
      </c>
      <c r="L9">
        <f>L2+L3+L4+L5+L6+L7+L8</f>
        <v>1639.96</v>
      </c>
      <c r="M9">
        <f>M2+M3+M4+M5+M6+M7+M8</f>
        <v>1634.12</v>
      </c>
    </row>
    <row r="10" spans="11:13">
      <c r="K10" s="12">
        <f>K9/I9</f>
        <v>0.856885159937074</v>
      </c>
      <c r="L10" s="12">
        <f>L9/I9</f>
        <v>0.859968536969061</v>
      </c>
      <c r="M10" s="12">
        <f>M9/I9</f>
        <v>0.856906135291033</v>
      </c>
    </row>
    <row r="11" spans="4:13">
      <c r="D11" t="s">
        <v>61</v>
      </c>
      <c r="F11" t="s">
        <v>27</v>
      </c>
      <c r="G11" t="s">
        <v>28</v>
      </c>
      <c r="H11" t="s">
        <v>36</v>
      </c>
      <c r="I11" t="s">
        <v>37</v>
      </c>
      <c r="K11" t="s">
        <v>27</v>
      </c>
      <c r="L11" t="s">
        <v>28</v>
      </c>
      <c r="M11" t="s">
        <v>36</v>
      </c>
    </row>
    <row r="12" spans="5:13">
      <c r="E12" t="s">
        <v>3</v>
      </c>
      <c r="F12">
        <v>0.86</v>
      </c>
      <c r="G12">
        <v>0.81</v>
      </c>
      <c r="H12">
        <v>0.83</v>
      </c>
      <c r="I12">
        <v>580</v>
      </c>
      <c r="K12">
        <f>F12*I12</f>
        <v>498.8</v>
      </c>
      <c r="L12">
        <f>I12*G12</f>
        <v>469.8</v>
      </c>
      <c r="M12">
        <f>I12*H12</f>
        <v>481.4</v>
      </c>
    </row>
    <row r="13" spans="5:13">
      <c r="E13" t="s">
        <v>4</v>
      </c>
      <c r="F13">
        <v>0.87</v>
      </c>
      <c r="G13">
        <v>0.9</v>
      </c>
      <c r="H13">
        <v>0.89</v>
      </c>
      <c r="I13">
        <v>754</v>
      </c>
      <c r="K13">
        <f>I13*F13</f>
        <v>655.98</v>
      </c>
      <c r="L13">
        <f>G13*I13</f>
        <v>678.6</v>
      </c>
      <c r="M13">
        <f>H13*I13</f>
        <v>671.06</v>
      </c>
    </row>
    <row r="14" spans="5:13">
      <c r="E14" t="s">
        <v>2</v>
      </c>
      <c r="F14">
        <v>0.79</v>
      </c>
      <c r="G14">
        <v>0.78</v>
      </c>
      <c r="H14">
        <v>0.78</v>
      </c>
      <c r="I14">
        <v>131</v>
      </c>
      <c r="K14">
        <f>F14*I14</f>
        <v>103.49</v>
      </c>
      <c r="L14">
        <f>I14*G14</f>
        <v>102.18</v>
      </c>
      <c r="M14">
        <f>H14*I14</f>
        <v>102.18</v>
      </c>
    </row>
    <row r="15" spans="5:13">
      <c r="E15" t="s">
        <v>6</v>
      </c>
      <c r="F15">
        <v>0.72</v>
      </c>
      <c r="G15">
        <v>0.6</v>
      </c>
      <c r="H15">
        <v>0.66</v>
      </c>
      <c r="I15">
        <v>35</v>
      </c>
      <c r="K15">
        <f>I15*F15</f>
        <v>25.2</v>
      </c>
      <c r="L15">
        <f>G15*I15</f>
        <v>21</v>
      </c>
      <c r="M15">
        <f>I15*H15</f>
        <v>23.1</v>
      </c>
    </row>
    <row r="16" spans="5:13">
      <c r="E16" t="s">
        <v>7</v>
      </c>
      <c r="F16">
        <v>0.93</v>
      </c>
      <c r="G16">
        <v>0.81</v>
      </c>
      <c r="H16">
        <v>0.87</v>
      </c>
      <c r="I16">
        <v>64</v>
      </c>
      <c r="K16">
        <f>I16*F16</f>
        <v>59.52</v>
      </c>
      <c r="L16">
        <f>I16*G16</f>
        <v>51.84</v>
      </c>
      <c r="M16">
        <f>H16*I16</f>
        <v>55.68</v>
      </c>
    </row>
    <row r="17" spans="5:13">
      <c r="E17" t="s">
        <v>8</v>
      </c>
      <c r="F17">
        <v>0.79</v>
      </c>
      <c r="G17">
        <v>0.85</v>
      </c>
      <c r="H17">
        <v>0.82</v>
      </c>
      <c r="I17">
        <v>230</v>
      </c>
      <c r="K17">
        <f>I17*F17</f>
        <v>181.7</v>
      </c>
      <c r="L17">
        <f>G17*I17</f>
        <v>195.5</v>
      </c>
      <c r="M17">
        <f>I17*H17</f>
        <v>188.6</v>
      </c>
    </row>
    <row r="18" spans="5:13">
      <c r="E18" t="s">
        <v>5</v>
      </c>
      <c r="F18">
        <v>0.72</v>
      </c>
      <c r="G18">
        <v>0.62</v>
      </c>
      <c r="H18">
        <v>0.67</v>
      </c>
      <c r="I18">
        <v>113</v>
      </c>
      <c r="K18">
        <f>I18*F18</f>
        <v>81.36</v>
      </c>
      <c r="L18">
        <f>I18*G18</f>
        <v>70.06</v>
      </c>
      <c r="M18">
        <f>H18*I18</f>
        <v>75.71</v>
      </c>
    </row>
    <row r="19" spans="9:13">
      <c r="I19">
        <f>I12+I13+I15+I14+I16+I17+I18</f>
        <v>1907</v>
      </c>
      <c r="K19">
        <f>K12+K13+K14+K15+K16+K17+K18</f>
        <v>1606.05</v>
      </c>
      <c r="L19">
        <f>L12+L13+L14+L15+L16+L17+L18</f>
        <v>1588.98</v>
      </c>
      <c r="M19">
        <f>M18+M17+M16+M15+M14+M13+M12</f>
        <v>1597.73</v>
      </c>
    </row>
    <row r="20" spans="11:13">
      <c r="K20" s="12">
        <f>K19/I19</f>
        <v>0.842186680650236</v>
      </c>
      <c r="L20" s="12">
        <f>L19/I19</f>
        <v>0.833235448348191</v>
      </c>
      <c r="M20" s="12">
        <f>M19/I19</f>
        <v>0.837823807026744</v>
      </c>
    </row>
    <row r="21" spans="4:13">
      <c r="D21" t="s">
        <v>62</v>
      </c>
      <c r="F21" t="s">
        <v>27</v>
      </c>
      <c r="G21" t="s">
        <v>28</v>
      </c>
      <c r="H21" t="s">
        <v>36</v>
      </c>
      <c r="I21" t="s">
        <v>37</v>
      </c>
      <c r="K21" t="s">
        <v>27</v>
      </c>
      <c r="L21" t="s">
        <v>28</v>
      </c>
      <c r="M21" t="s">
        <v>36</v>
      </c>
    </row>
    <row r="22" spans="5:13">
      <c r="E22" t="s">
        <v>3</v>
      </c>
      <c r="F22">
        <v>0.89</v>
      </c>
      <c r="G22">
        <v>0.8</v>
      </c>
      <c r="H22">
        <v>0.84</v>
      </c>
      <c r="I22">
        <v>580</v>
      </c>
      <c r="K22">
        <f>I22*F22</f>
        <v>516.2</v>
      </c>
      <c r="L22">
        <f>I22*G22</f>
        <v>464</v>
      </c>
      <c r="M22">
        <f>H22*I22</f>
        <v>487.2</v>
      </c>
    </row>
    <row r="23" spans="5:13">
      <c r="E23" t="s">
        <v>4</v>
      </c>
      <c r="F23">
        <v>0.87</v>
      </c>
      <c r="G23">
        <v>0.93</v>
      </c>
      <c r="H23">
        <v>0.9</v>
      </c>
      <c r="I23">
        <v>754</v>
      </c>
      <c r="K23">
        <f>F23*I23</f>
        <v>655.98</v>
      </c>
      <c r="L23">
        <f>G23*I23</f>
        <v>701.22</v>
      </c>
      <c r="M23">
        <f>I23*H23</f>
        <v>678.6</v>
      </c>
    </row>
    <row r="24" spans="5:13">
      <c r="E24" t="s">
        <v>2</v>
      </c>
      <c r="F24">
        <v>0.88</v>
      </c>
      <c r="G24">
        <v>0.8</v>
      </c>
      <c r="H24">
        <v>0.84</v>
      </c>
      <c r="I24">
        <v>131</v>
      </c>
      <c r="K24">
        <f>I24*F24</f>
        <v>115.28</v>
      </c>
      <c r="L24">
        <f>I24*G24</f>
        <v>104.8</v>
      </c>
      <c r="M24">
        <f>I24*H24</f>
        <v>110.04</v>
      </c>
    </row>
    <row r="25" spans="5:13">
      <c r="E25" t="s">
        <v>6</v>
      </c>
      <c r="F25">
        <v>0.85</v>
      </c>
      <c r="G25">
        <v>0.83</v>
      </c>
      <c r="H25">
        <v>0.84</v>
      </c>
      <c r="I25">
        <v>35</v>
      </c>
      <c r="K25">
        <f>F25*I25</f>
        <v>29.75</v>
      </c>
      <c r="L25">
        <f>G25*I25</f>
        <v>29.05</v>
      </c>
      <c r="M25">
        <f>H25*I25</f>
        <v>29.4</v>
      </c>
    </row>
    <row r="26" spans="5:13">
      <c r="E26" t="s">
        <v>7</v>
      </c>
      <c r="F26">
        <v>0.93</v>
      </c>
      <c r="G26">
        <v>0.86</v>
      </c>
      <c r="H26">
        <v>0.89</v>
      </c>
      <c r="I26">
        <v>64</v>
      </c>
      <c r="K26">
        <f>I26*F26</f>
        <v>59.52</v>
      </c>
      <c r="L26">
        <f>I26*G26</f>
        <v>55.04</v>
      </c>
      <c r="M26">
        <f>I26*H26</f>
        <v>56.96</v>
      </c>
    </row>
    <row r="27" spans="5:13">
      <c r="E27" t="s">
        <v>8</v>
      </c>
      <c r="F27">
        <v>0.86</v>
      </c>
      <c r="G27">
        <v>0.86</v>
      </c>
      <c r="H27">
        <v>0.86</v>
      </c>
      <c r="I27">
        <v>230</v>
      </c>
      <c r="K27">
        <f>F27*I27</f>
        <v>197.8</v>
      </c>
      <c r="L27">
        <f>I27*G27</f>
        <v>197.8</v>
      </c>
      <c r="M27">
        <f>H27*I27</f>
        <v>197.8</v>
      </c>
    </row>
    <row r="28" spans="5:13">
      <c r="E28" t="s">
        <v>5</v>
      </c>
      <c r="F28">
        <v>0.73</v>
      </c>
      <c r="G28">
        <v>0.61</v>
      </c>
      <c r="H28">
        <v>0.66</v>
      </c>
      <c r="I28">
        <v>113</v>
      </c>
      <c r="K28">
        <f>I28*F28</f>
        <v>82.49</v>
      </c>
      <c r="L28">
        <f>I28*G28</f>
        <v>68.93</v>
      </c>
      <c r="M28">
        <f>I28*H28</f>
        <v>74.58</v>
      </c>
    </row>
    <row r="29" spans="9:13">
      <c r="I29">
        <f>I28+I27+I26+I25+I24+I23+I22</f>
        <v>1907</v>
      </c>
      <c r="K29">
        <f>K28+K27+K26+K25+K24+K23+K22</f>
        <v>1657.02</v>
      </c>
      <c r="L29">
        <f>L28+L27+L26+L25+L24+L23+L22</f>
        <v>1620.84</v>
      </c>
      <c r="M29">
        <f>M28+M27+M26+M25+M24+M23+M22</f>
        <v>1634.58</v>
      </c>
    </row>
    <row r="30" spans="11:13">
      <c r="K30" s="12">
        <f>K29/I29</f>
        <v>0.868914525432617</v>
      </c>
      <c r="L30" s="12">
        <f>L29/I29</f>
        <v>0.849942317776613</v>
      </c>
      <c r="M30" s="12">
        <f>M29/I29</f>
        <v>0.857147351861563</v>
      </c>
    </row>
    <row r="31" spans="4:13">
      <c r="D31" t="s">
        <v>63</v>
      </c>
      <c r="F31" t="s">
        <v>27</v>
      </c>
      <c r="G31" t="s">
        <v>28</v>
      </c>
      <c r="H31" t="s">
        <v>36</v>
      </c>
      <c r="I31" t="s">
        <v>37</v>
      </c>
      <c r="K31" t="s">
        <v>27</v>
      </c>
      <c r="L31" t="s">
        <v>28</v>
      </c>
      <c r="M31" t="s">
        <v>36</v>
      </c>
    </row>
    <row r="32" spans="5:13">
      <c r="E32" t="s">
        <v>3</v>
      </c>
      <c r="F32">
        <v>0.86</v>
      </c>
      <c r="G32">
        <v>0.81</v>
      </c>
      <c r="H32">
        <v>0.83</v>
      </c>
      <c r="I32">
        <v>580</v>
      </c>
      <c r="K32">
        <f>I32*F32</f>
        <v>498.8</v>
      </c>
      <c r="L32">
        <f>I32*G32</f>
        <v>469.8</v>
      </c>
      <c r="M32">
        <f>H32*I32</f>
        <v>481.4</v>
      </c>
    </row>
    <row r="33" spans="5:13">
      <c r="E33" t="s">
        <v>4</v>
      </c>
      <c r="F33">
        <v>0.87</v>
      </c>
      <c r="G33">
        <v>0.91</v>
      </c>
      <c r="H33">
        <v>0.89</v>
      </c>
      <c r="I33">
        <v>754</v>
      </c>
      <c r="K33">
        <f>I33*F33</f>
        <v>655.98</v>
      </c>
      <c r="L33">
        <f>I33*G33</f>
        <v>686.14</v>
      </c>
      <c r="M33">
        <f>I33*H33</f>
        <v>671.06</v>
      </c>
    </row>
    <row r="34" spans="5:13">
      <c r="E34" t="s">
        <v>2</v>
      </c>
      <c r="F34">
        <v>0.82</v>
      </c>
      <c r="G34">
        <v>0.74</v>
      </c>
      <c r="H34">
        <v>0.78</v>
      </c>
      <c r="I34">
        <v>131</v>
      </c>
      <c r="K34">
        <f>I34*F34</f>
        <v>107.42</v>
      </c>
      <c r="L34">
        <f>I34*G34</f>
        <v>96.94</v>
      </c>
      <c r="M34">
        <f>H34*I34</f>
        <v>102.18</v>
      </c>
    </row>
    <row r="35" spans="5:13">
      <c r="E35" t="s">
        <v>6</v>
      </c>
      <c r="F35">
        <v>0.84</v>
      </c>
      <c r="G35">
        <v>0.77</v>
      </c>
      <c r="H35">
        <v>0.81</v>
      </c>
      <c r="I35">
        <v>35</v>
      </c>
      <c r="K35">
        <f>I35*F35</f>
        <v>29.4</v>
      </c>
      <c r="L35">
        <f>G35*I35</f>
        <v>26.95</v>
      </c>
      <c r="M35">
        <f>I35*H35</f>
        <v>28.35</v>
      </c>
    </row>
    <row r="36" spans="5:13">
      <c r="E36" t="s">
        <v>7</v>
      </c>
      <c r="F36">
        <v>0.88</v>
      </c>
      <c r="G36">
        <v>0.81</v>
      </c>
      <c r="H36">
        <v>0.85</v>
      </c>
      <c r="I36">
        <v>64</v>
      </c>
      <c r="K36">
        <f>I36*F36</f>
        <v>56.32</v>
      </c>
      <c r="L36">
        <f>I36*G36</f>
        <v>51.84</v>
      </c>
      <c r="M36">
        <f>H36*I36</f>
        <v>54.4</v>
      </c>
    </row>
    <row r="37" spans="5:13">
      <c r="E37" t="s">
        <v>8</v>
      </c>
      <c r="F37">
        <v>0.86</v>
      </c>
      <c r="G37">
        <v>0.84</v>
      </c>
      <c r="H37">
        <v>0.85</v>
      </c>
      <c r="I37">
        <v>230</v>
      </c>
      <c r="K37">
        <f>F37*I37</f>
        <v>197.8</v>
      </c>
      <c r="L37">
        <f>I37*G37</f>
        <v>193.2</v>
      </c>
      <c r="M37">
        <f>I37*H37</f>
        <v>195.5</v>
      </c>
    </row>
    <row r="38" spans="5:13">
      <c r="E38" t="s">
        <v>5</v>
      </c>
      <c r="F38">
        <v>0.74</v>
      </c>
      <c r="G38">
        <v>0.59</v>
      </c>
      <c r="H38">
        <v>0.66</v>
      </c>
      <c r="I38">
        <v>113</v>
      </c>
      <c r="K38">
        <f>I38*F38</f>
        <v>83.62</v>
      </c>
      <c r="L38">
        <f>I38*G38</f>
        <v>66.67</v>
      </c>
      <c r="M38">
        <f>H38*I38</f>
        <v>74.58</v>
      </c>
    </row>
    <row r="39" spans="9:13">
      <c r="I39">
        <v>1907</v>
      </c>
      <c r="K39">
        <f>K38+K37+K36+K35+K34+K33+K32</f>
        <v>1629.34</v>
      </c>
      <c r="L39">
        <f>SUM(L32:L38)</f>
        <v>1591.54</v>
      </c>
      <c r="M39">
        <f>SUM(M32:M38)</f>
        <v>1607.47</v>
      </c>
    </row>
    <row r="40" spans="11:13">
      <c r="K40" s="12">
        <f>K39/I39</f>
        <v>0.854399580492921</v>
      </c>
      <c r="L40" s="12">
        <f>L39/I39</f>
        <v>0.834577871001573</v>
      </c>
      <c r="M40" s="12">
        <f>M39/I39</f>
        <v>0.842931305715784</v>
      </c>
    </row>
    <row r="44" spans="4:13">
      <c r="D44" t="s">
        <v>64</v>
      </c>
      <c r="F44" t="s">
        <v>27</v>
      </c>
      <c r="G44" t="s">
        <v>28</v>
      </c>
      <c r="H44" t="s">
        <v>36</v>
      </c>
      <c r="I44" t="s">
        <v>37</v>
      </c>
      <c r="K44" t="s">
        <v>27</v>
      </c>
      <c r="L44" t="s">
        <v>28</v>
      </c>
      <c r="M44" t="s">
        <v>36</v>
      </c>
    </row>
    <row r="45" spans="5:13">
      <c r="E45" t="s">
        <v>3</v>
      </c>
      <c r="F45">
        <v>0.59</v>
      </c>
      <c r="G45">
        <v>0.27</v>
      </c>
      <c r="H45">
        <v>0.37</v>
      </c>
      <c r="I45">
        <v>100</v>
      </c>
      <c r="K45">
        <f>I45*F45</f>
        <v>59</v>
      </c>
      <c r="L45">
        <f>I45*G45</f>
        <v>27</v>
      </c>
      <c r="M45">
        <f>I45*H45</f>
        <v>37</v>
      </c>
    </row>
    <row r="46" spans="5:13">
      <c r="E46" t="s">
        <v>4</v>
      </c>
      <c r="F46">
        <v>0.36</v>
      </c>
      <c r="G46">
        <v>0.19</v>
      </c>
      <c r="H46">
        <v>0.25</v>
      </c>
      <c r="I46">
        <v>260</v>
      </c>
      <c r="K46">
        <f>F46*I46</f>
        <v>93.6</v>
      </c>
      <c r="L46">
        <f>G46*I46</f>
        <v>49.4</v>
      </c>
      <c r="M46">
        <f>H46*I46</f>
        <v>65</v>
      </c>
    </row>
    <row r="47" spans="5:13">
      <c r="E47" t="s">
        <v>59</v>
      </c>
      <c r="F47">
        <v>0</v>
      </c>
      <c r="G47">
        <v>0</v>
      </c>
      <c r="H47">
        <v>0</v>
      </c>
      <c r="I47">
        <v>1</v>
      </c>
      <c r="K47">
        <v>0</v>
      </c>
      <c r="L47">
        <v>0</v>
      </c>
      <c r="M47">
        <v>0</v>
      </c>
    </row>
    <row r="48" spans="5:13">
      <c r="E48" t="s">
        <v>2</v>
      </c>
      <c r="F48">
        <v>0.5</v>
      </c>
      <c r="G48">
        <v>0.41</v>
      </c>
      <c r="H48">
        <v>0.45</v>
      </c>
      <c r="I48">
        <v>22</v>
      </c>
      <c r="K48">
        <f>I48*F48</f>
        <v>11</v>
      </c>
      <c r="L48">
        <f>I48*G48</f>
        <v>9.02</v>
      </c>
      <c r="M48">
        <f>I48*H48</f>
        <v>9.9</v>
      </c>
    </row>
    <row r="49" spans="5:13">
      <c r="E49" t="s">
        <v>6</v>
      </c>
      <c r="F49">
        <v>0.58</v>
      </c>
      <c r="G49">
        <v>0.3</v>
      </c>
      <c r="H49">
        <v>0.4</v>
      </c>
      <c r="I49">
        <v>83</v>
      </c>
      <c r="K49">
        <f>F49*I49</f>
        <v>48.14</v>
      </c>
      <c r="L49">
        <f>G49*I49</f>
        <v>24.9</v>
      </c>
      <c r="M49">
        <f>H49*I49</f>
        <v>33.2</v>
      </c>
    </row>
    <row r="50" spans="5:13">
      <c r="E50" t="s">
        <v>7</v>
      </c>
      <c r="F50">
        <v>0.2</v>
      </c>
      <c r="G50">
        <v>0.07</v>
      </c>
      <c r="H50">
        <v>0.11</v>
      </c>
      <c r="I50">
        <v>42</v>
      </c>
      <c r="K50">
        <f>I50*F50</f>
        <v>8.4</v>
      </c>
      <c r="L50">
        <f>I50*G50</f>
        <v>2.94</v>
      </c>
      <c r="M50">
        <f>I50*H50</f>
        <v>4.62</v>
      </c>
    </row>
    <row r="51" spans="5:13">
      <c r="E51" t="s">
        <v>8</v>
      </c>
      <c r="F51">
        <v>0.65</v>
      </c>
      <c r="G51">
        <v>0.67</v>
      </c>
      <c r="H51">
        <v>0.66</v>
      </c>
      <c r="I51">
        <v>92</v>
      </c>
      <c r="K51">
        <f>F51*I51</f>
        <v>59.8</v>
      </c>
      <c r="L51">
        <f>G51*I51</f>
        <v>61.64</v>
      </c>
      <c r="M51">
        <f>H51*I51</f>
        <v>60.72</v>
      </c>
    </row>
    <row r="52" spans="5:13">
      <c r="E52" t="s">
        <v>5</v>
      </c>
      <c r="F52">
        <v>0.51</v>
      </c>
      <c r="G52">
        <v>0.29</v>
      </c>
      <c r="H52">
        <v>0.37</v>
      </c>
      <c r="I52">
        <v>292</v>
      </c>
      <c r="K52">
        <f>I52*F52</f>
        <v>148.92</v>
      </c>
      <c r="L52">
        <f>I52*G52</f>
        <v>84.68</v>
      </c>
      <c r="M52">
        <f>I52*H52</f>
        <v>108.04</v>
      </c>
    </row>
    <row r="53" spans="9:13">
      <c r="I53">
        <f>I45+I46+I47+I48+I49+I50+I51+I52</f>
        <v>892</v>
      </c>
      <c r="K53">
        <f>K52+K51+K50+K49+K48+K46+K45</f>
        <v>428.86</v>
      </c>
      <c r="L53">
        <f>L52+L51+L50+L49+L48+L46+L45</f>
        <v>259.58</v>
      </c>
      <c r="M53">
        <f>M52+M51+M50+M49+M48+M46+M45</f>
        <v>318.48</v>
      </c>
    </row>
    <row r="54" spans="11:13">
      <c r="K54" s="12">
        <f>K53/I53</f>
        <v>0.480784753363229</v>
      </c>
      <c r="L54" s="12">
        <f>L53/I53</f>
        <v>0.291008968609866</v>
      </c>
      <c r="M54" s="12">
        <f>M53/I53</f>
        <v>0.357040358744395</v>
      </c>
    </row>
    <row r="55" spans="4:13">
      <c r="D55" t="s">
        <v>65</v>
      </c>
      <c r="F55" t="s">
        <v>27</v>
      </c>
      <c r="G55" t="s">
        <v>28</v>
      </c>
      <c r="H55" t="s">
        <v>36</v>
      </c>
      <c r="I55" t="s">
        <v>37</v>
      </c>
      <c r="K55" t="s">
        <v>27</v>
      </c>
      <c r="L55" t="s">
        <v>28</v>
      </c>
      <c r="M55" t="s">
        <v>36</v>
      </c>
    </row>
    <row r="56" spans="5:13">
      <c r="E56" t="s">
        <v>3</v>
      </c>
      <c r="F56">
        <v>0.56</v>
      </c>
      <c r="G56">
        <v>0.25</v>
      </c>
      <c r="H56">
        <v>0.34</v>
      </c>
      <c r="I56">
        <v>100</v>
      </c>
      <c r="K56">
        <f>I56*F56</f>
        <v>56</v>
      </c>
      <c r="L56">
        <f>I56*G56</f>
        <v>25</v>
      </c>
      <c r="M56">
        <f>I56*H56</f>
        <v>34</v>
      </c>
    </row>
    <row r="57" spans="5:13">
      <c r="E57" t="s">
        <v>4</v>
      </c>
      <c r="F57">
        <v>0.39</v>
      </c>
      <c r="G57">
        <v>0.22</v>
      </c>
      <c r="H57">
        <v>0.29</v>
      </c>
      <c r="I57">
        <v>260</v>
      </c>
      <c r="K57">
        <f>F57*I57</f>
        <v>101.4</v>
      </c>
      <c r="L57">
        <f>G57*I57</f>
        <v>57.2</v>
      </c>
      <c r="M57">
        <f>H57*I57</f>
        <v>75.4</v>
      </c>
    </row>
    <row r="58" spans="5:13">
      <c r="E58" t="s">
        <v>59</v>
      </c>
      <c r="F58">
        <v>0</v>
      </c>
      <c r="G58">
        <v>0</v>
      </c>
      <c r="H58">
        <v>0</v>
      </c>
      <c r="I58">
        <v>1</v>
      </c>
      <c r="K58">
        <v>0</v>
      </c>
      <c r="L58">
        <v>0</v>
      </c>
      <c r="M58">
        <v>0</v>
      </c>
    </row>
    <row r="59" spans="5:13">
      <c r="E59" t="s">
        <v>2</v>
      </c>
      <c r="F59">
        <v>0.56</v>
      </c>
      <c r="G59">
        <v>0.41</v>
      </c>
      <c r="H59">
        <v>0.47</v>
      </c>
      <c r="I59">
        <v>22</v>
      </c>
      <c r="K59">
        <f>I59*F59</f>
        <v>12.32</v>
      </c>
      <c r="L59">
        <f>I59*G59</f>
        <v>9.02</v>
      </c>
      <c r="M59">
        <f>I59*H59</f>
        <v>10.34</v>
      </c>
    </row>
    <row r="60" spans="5:13">
      <c r="E60" t="s">
        <v>6</v>
      </c>
      <c r="F60">
        <v>0.49</v>
      </c>
      <c r="G60">
        <v>0.25</v>
      </c>
      <c r="H60">
        <v>0.33</v>
      </c>
      <c r="I60">
        <v>83</v>
      </c>
      <c r="K60">
        <f>F60*I60</f>
        <v>40.67</v>
      </c>
      <c r="L60">
        <f>G60*I60</f>
        <v>20.75</v>
      </c>
      <c r="M60">
        <f>I60*H60</f>
        <v>27.39</v>
      </c>
    </row>
    <row r="61" spans="5:13">
      <c r="E61" t="s">
        <v>7</v>
      </c>
      <c r="F61">
        <v>0.23</v>
      </c>
      <c r="G61">
        <v>0.14</v>
      </c>
      <c r="H61">
        <v>0.18</v>
      </c>
      <c r="I61">
        <v>42</v>
      </c>
      <c r="K61">
        <f>I61*F61</f>
        <v>9.66</v>
      </c>
      <c r="L61">
        <f>I61*G61</f>
        <v>5.88</v>
      </c>
      <c r="M61">
        <f>H61*I61</f>
        <v>7.56</v>
      </c>
    </row>
    <row r="62" spans="5:13">
      <c r="E62" t="s">
        <v>8</v>
      </c>
      <c r="F62">
        <v>0.66</v>
      </c>
      <c r="G62">
        <v>0.68</v>
      </c>
      <c r="H62">
        <v>0.67</v>
      </c>
      <c r="I62">
        <v>92</v>
      </c>
      <c r="K62">
        <f>F62*I62</f>
        <v>60.72</v>
      </c>
      <c r="L62">
        <f>G62*I62</f>
        <v>62.56</v>
      </c>
      <c r="M62">
        <f>I62*H62</f>
        <v>61.64</v>
      </c>
    </row>
    <row r="63" spans="5:13">
      <c r="E63" t="s">
        <v>5</v>
      </c>
      <c r="F63" s="24">
        <v>0.5</v>
      </c>
      <c r="G63">
        <v>0.32</v>
      </c>
      <c r="H63">
        <v>0.39</v>
      </c>
      <c r="I63">
        <v>292</v>
      </c>
      <c r="K63">
        <f>I63*F63</f>
        <v>146</v>
      </c>
      <c r="L63">
        <f>I63*G63</f>
        <v>93.44</v>
      </c>
      <c r="M63">
        <f>H63*I63</f>
        <v>113.88</v>
      </c>
    </row>
    <row r="64" spans="9:13">
      <c r="I64">
        <v>892</v>
      </c>
      <c r="K64">
        <f>K63+K62+K61+K60+K59+K57+K56</f>
        <v>426.77</v>
      </c>
      <c r="L64">
        <f>L63+L62+L61+L60+L59+L57+L56</f>
        <v>273.85</v>
      </c>
      <c r="M64">
        <f>M63+M62+M61+M60+M59+M57+M56</f>
        <v>330.21</v>
      </c>
    </row>
    <row r="65" spans="11:13">
      <c r="K65" s="12">
        <f>K64/I64</f>
        <v>0.478441704035874</v>
      </c>
      <c r="L65" s="12">
        <f>L64/I64</f>
        <v>0.307006726457399</v>
      </c>
      <c r="M65" s="12">
        <f>M64/I64</f>
        <v>0.370190582959641</v>
      </c>
    </row>
    <row r="66" spans="4:13">
      <c r="D66" t="s">
        <v>66</v>
      </c>
      <c r="F66" t="s">
        <v>27</v>
      </c>
      <c r="G66" t="s">
        <v>28</v>
      </c>
      <c r="H66" t="s">
        <v>36</v>
      </c>
      <c r="I66" t="s">
        <v>37</v>
      </c>
      <c r="K66" t="s">
        <v>27</v>
      </c>
      <c r="L66" t="s">
        <v>28</v>
      </c>
      <c r="M66" t="s">
        <v>36</v>
      </c>
    </row>
    <row r="67" spans="5:13">
      <c r="E67" t="s">
        <v>3</v>
      </c>
      <c r="F67">
        <v>0.6</v>
      </c>
      <c r="G67">
        <v>0.24</v>
      </c>
      <c r="H67">
        <v>0.34</v>
      </c>
      <c r="I67">
        <v>100</v>
      </c>
      <c r="K67">
        <f>I67*F67</f>
        <v>60</v>
      </c>
      <c r="L67">
        <f>I67*G67</f>
        <v>24</v>
      </c>
      <c r="M67">
        <f>I67*H67</f>
        <v>34</v>
      </c>
    </row>
    <row r="68" spans="5:13">
      <c r="E68" t="s">
        <v>4</v>
      </c>
      <c r="F68">
        <v>0.42</v>
      </c>
      <c r="G68">
        <v>0.22</v>
      </c>
      <c r="H68">
        <v>0.29</v>
      </c>
      <c r="I68">
        <v>260</v>
      </c>
      <c r="K68">
        <f>F68*I68</f>
        <v>109.2</v>
      </c>
      <c r="L68">
        <f>G68*I68</f>
        <v>57.2</v>
      </c>
      <c r="M68">
        <f>H68*I68</f>
        <v>75.4</v>
      </c>
    </row>
    <row r="69" spans="5:13">
      <c r="E69" t="s">
        <v>59</v>
      </c>
      <c r="F69">
        <v>0</v>
      </c>
      <c r="G69">
        <v>0</v>
      </c>
      <c r="H69">
        <v>0</v>
      </c>
      <c r="I69">
        <v>1</v>
      </c>
      <c r="K69">
        <v>0</v>
      </c>
      <c r="L69">
        <v>0</v>
      </c>
      <c r="M69">
        <v>0</v>
      </c>
    </row>
    <row r="70" spans="5:13">
      <c r="E70" t="s">
        <v>2</v>
      </c>
      <c r="F70">
        <v>0.72</v>
      </c>
      <c r="G70">
        <v>0.59</v>
      </c>
      <c r="H70">
        <v>0.65</v>
      </c>
      <c r="I70">
        <v>22</v>
      </c>
      <c r="K70">
        <f>I70*F70</f>
        <v>15.84</v>
      </c>
      <c r="L70">
        <f>I70*G70</f>
        <v>12.98</v>
      </c>
      <c r="M70">
        <f>I70*H70</f>
        <v>14.3</v>
      </c>
    </row>
    <row r="71" spans="5:13">
      <c r="E71" t="s">
        <v>6</v>
      </c>
      <c r="F71">
        <v>0.67</v>
      </c>
      <c r="G71">
        <v>0.34</v>
      </c>
      <c r="H71">
        <v>0.45</v>
      </c>
      <c r="I71">
        <v>83</v>
      </c>
      <c r="K71">
        <f>F71*I71</f>
        <v>55.61</v>
      </c>
      <c r="L71">
        <f>G71*I71</f>
        <v>28.22</v>
      </c>
      <c r="M71">
        <f>H71*I71</f>
        <v>37.35</v>
      </c>
    </row>
    <row r="72" spans="5:13">
      <c r="E72" t="s">
        <v>7</v>
      </c>
      <c r="F72">
        <v>0.45</v>
      </c>
      <c r="G72">
        <v>0.12</v>
      </c>
      <c r="H72">
        <v>0.19</v>
      </c>
      <c r="I72">
        <v>42</v>
      </c>
      <c r="K72">
        <f>I72*F72</f>
        <v>18.9</v>
      </c>
      <c r="L72">
        <f>I72*G72</f>
        <v>5.04</v>
      </c>
      <c r="M72">
        <f>I72*H72</f>
        <v>7.98</v>
      </c>
    </row>
    <row r="73" spans="5:13">
      <c r="E73" t="s">
        <v>8</v>
      </c>
      <c r="F73">
        <v>0.71</v>
      </c>
      <c r="G73">
        <v>0.72</v>
      </c>
      <c r="H73">
        <v>0.71</v>
      </c>
      <c r="I73">
        <v>92</v>
      </c>
      <c r="K73">
        <f>F73*I73</f>
        <v>65.32</v>
      </c>
      <c r="L73">
        <f>G73*I73</f>
        <v>66.24</v>
      </c>
      <c r="M73">
        <f>H73*I73</f>
        <v>65.32</v>
      </c>
    </row>
    <row r="74" spans="5:13">
      <c r="E74" t="s">
        <v>5</v>
      </c>
      <c r="F74">
        <v>0.59</v>
      </c>
      <c r="G74">
        <v>0.26</v>
      </c>
      <c r="H74">
        <v>0.36</v>
      </c>
      <c r="I74">
        <v>292</v>
      </c>
      <c r="K74">
        <f>I74*F74</f>
        <v>172.28</v>
      </c>
      <c r="L74">
        <f>I74*G74</f>
        <v>75.92</v>
      </c>
      <c r="M74">
        <f>I74*H74</f>
        <v>105.12</v>
      </c>
    </row>
    <row r="75" spans="9:13">
      <c r="I75">
        <v>892</v>
      </c>
      <c r="K75">
        <f>K67+K68+K70+K71+K72+K73+K74</f>
        <v>497.15</v>
      </c>
      <c r="L75">
        <f>L74+L73+L72+L71+L70+L68+L67</f>
        <v>269.6</v>
      </c>
      <c r="M75">
        <f>M74+M73+M72+M71+M70+M68+M67</f>
        <v>339.47</v>
      </c>
    </row>
    <row r="76" spans="11:13">
      <c r="K76" s="12">
        <f>K75/I75</f>
        <v>0.557343049327354</v>
      </c>
      <c r="L76" s="12">
        <f>L75/I75</f>
        <v>0.302242152466368</v>
      </c>
      <c r="M76" s="12">
        <f>M75/I75</f>
        <v>0.380571748878924</v>
      </c>
    </row>
    <row r="77" spans="4:13">
      <c r="D77" t="s">
        <v>67</v>
      </c>
      <c r="F77" t="s">
        <v>27</v>
      </c>
      <c r="G77" t="s">
        <v>28</v>
      </c>
      <c r="H77" t="s">
        <v>36</v>
      </c>
      <c r="I77" t="s">
        <v>37</v>
      </c>
      <c r="K77" t="s">
        <v>27</v>
      </c>
      <c r="L77" t="s">
        <v>28</v>
      </c>
      <c r="M77" t="s">
        <v>36</v>
      </c>
    </row>
    <row r="78" spans="5:13">
      <c r="E78" t="s">
        <v>3</v>
      </c>
      <c r="F78">
        <v>0.43</v>
      </c>
      <c r="G78">
        <v>0.19</v>
      </c>
      <c r="H78">
        <v>0.26</v>
      </c>
      <c r="I78">
        <v>100</v>
      </c>
      <c r="K78">
        <f>I78*F78</f>
        <v>43</v>
      </c>
      <c r="L78">
        <f>I78*G78</f>
        <v>19</v>
      </c>
      <c r="M78">
        <f>I78*H78</f>
        <v>26</v>
      </c>
    </row>
    <row r="79" spans="5:13">
      <c r="E79" t="s">
        <v>4</v>
      </c>
      <c r="F79">
        <v>0.36</v>
      </c>
      <c r="G79">
        <v>0.21</v>
      </c>
      <c r="H79">
        <v>0.27</v>
      </c>
      <c r="I79">
        <v>260</v>
      </c>
      <c r="K79">
        <f>F79*I79</f>
        <v>93.6</v>
      </c>
      <c r="L79">
        <f>G79*I79</f>
        <v>54.6</v>
      </c>
      <c r="M79">
        <f>H79*I79</f>
        <v>70.2</v>
      </c>
    </row>
    <row r="80" spans="5:13">
      <c r="E80" t="s">
        <v>59</v>
      </c>
      <c r="F80">
        <v>0</v>
      </c>
      <c r="G80">
        <v>0</v>
      </c>
      <c r="H80">
        <v>0</v>
      </c>
      <c r="I80">
        <v>1</v>
      </c>
      <c r="K80">
        <v>0</v>
      </c>
      <c r="L80">
        <v>0</v>
      </c>
      <c r="M80">
        <v>0</v>
      </c>
    </row>
    <row r="81" spans="5:13">
      <c r="E81" t="s">
        <v>2</v>
      </c>
      <c r="F81">
        <v>0.56</v>
      </c>
      <c r="G81">
        <v>0.41</v>
      </c>
      <c r="H81">
        <v>0.47</v>
      </c>
      <c r="I81">
        <v>22</v>
      </c>
      <c r="K81">
        <f>I81*F81</f>
        <v>12.32</v>
      </c>
      <c r="L81">
        <f>I81*G81</f>
        <v>9.02</v>
      </c>
      <c r="M81">
        <f>I81*H81</f>
        <v>10.34</v>
      </c>
    </row>
    <row r="82" spans="5:13">
      <c r="E82" t="s">
        <v>6</v>
      </c>
      <c r="F82">
        <v>0.57</v>
      </c>
      <c r="G82">
        <v>0.29</v>
      </c>
      <c r="H82">
        <v>0.38</v>
      </c>
      <c r="I82">
        <v>83</v>
      </c>
      <c r="K82">
        <f>F82*I82</f>
        <v>47.31</v>
      </c>
      <c r="L82">
        <f>G82*I82</f>
        <v>24.07</v>
      </c>
      <c r="M82">
        <f>H82*I82</f>
        <v>31.54</v>
      </c>
    </row>
    <row r="83" spans="5:13">
      <c r="E83" t="s">
        <v>7</v>
      </c>
      <c r="F83">
        <v>0.19</v>
      </c>
      <c r="G83">
        <v>0.12</v>
      </c>
      <c r="H83">
        <v>0.15</v>
      </c>
      <c r="I83">
        <v>42</v>
      </c>
      <c r="K83">
        <f>I83*F83</f>
        <v>7.98</v>
      </c>
      <c r="L83">
        <f>I83*G83</f>
        <v>5.04</v>
      </c>
      <c r="M83">
        <f>I83*H83</f>
        <v>6.3</v>
      </c>
    </row>
    <row r="84" spans="5:13">
      <c r="E84" t="s">
        <v>8</v>
      </c>
      <c r="F84">
        <v>0.65</v>
      </c>
      <c r="G84">
        <v>0.64</v>
      </c>
      <c r="H84">
        <v>0.64</v>
      </c>
      <c r="I84">
        <v>92</v>
      </c>
      <c r="K84">
        <f>F84*I84</f>
        <v>59.8</v>
      </c>
      <c r="L84">
        <f>G84*I84</f>
        <v>58.88</v>
      </c>
      <c r="M84">
        <f>H84*I84</f>
        <v>58.88</v>
      </c>
    </row>
    <row r="85" spans="5:13">
      <c r="E85" t="s">
        <v>5</v>
      </c>
      <c r="F85">
        <v>0.51</v>
      </c>
      <c r="G85">
        <v>0.27</v>
      </c>
      <c r="H85">
        <v>0.35</v>
      </c>
      <c r="I85">
        <v>292</v>
      </c>
      <c r="K85">
        <f>I85*F85</f>
        <v>148.92</v>
      </c>
      <c r="L85">
        <f>I85*G85</f>
        <v>78.84</v>
      </c>
      <c r="M85">
        <f>I85*H85</f>
        <v>102.2</v>
      </c>
    </row>
    <row r="86" spans="9:13">
      <c r="I86">
        <v>892</v>
      </c>
      <c r="K86">
        <f>K85+K84+K83+K82+K81+K79+K78</f>
        <v>412.93</v>
      </c>
      <c r="L86">
        <f>L85+L84+L83+L82+L81+L79+L78</f>
        <v>249.45</v>
      </c>
      <c r="M86">
        <f>M85+M84+M83+M82+M81+M79+M78</f>
        <v>305.46</v>
      </c>
    </row>
    <row r="87" spans="11:13">
      <c r="K87" s="12">
        <f>K86/I86</f>
        <v>0.46292600896861</v>
      </c>
      <c r="L87" s="12">
        <f>L86/I86</f>
        <v>0.279652466367713</v>
      </c>
      <c r="M87" s="12">
        <f>M86/I86</f>
        <v>0.342443946188341</v>
      </c>
    </row>
    <row r="91" spans="4:13">
      <c r="D91" t="s">
        <v>68</v>
      </c>
      <c r="F91" t="s">
        <v>27</v>
      </c>
      <c r="G91" t="s">
        <v>28</v>
      </c>
      <c r="H91" t="s">
        <v>36</v>
      </c>
      <c r="I91" t="s">
        <v>37</v>
      </c>
      <c r="K91" t="s">
        <v>27</v>
      </c>
      <c r="L91" t="s">
        <v>28</v>
      </c>
      <c r="M91" t="s">
        <v>36</v>
      </c>
    </row>
    <row r="92" spans="5:13">
      <c r="E92" t="s">
        <v>3</v>
      </c>
      <c r="F92">
        <v>0.42</v>
      </c>
      <c r="G92">
        <v>0.23</v>
      </c>
      <c r="H92">
        <v>0.3</v>
      </c>
      <c r="I92">
        <v>79</v>
      </c>
      <c r="K92">
        <f>I92*F92</f>
        <v>33.18</v>
      </c>
      <c r="L92">
        <f>I92*G92</f>
        <v>18.17</v>
      </c>
      <c r="M92">
        <f>I92*H92</f>
        <v>23.7</v>
      </c>
    </row>
    <row r="93" spans="5:13">
      <c r="E93" t="s">
        <v>4</v>
      </c>
      <c r="F93">
        <v>0.3</v>
      </c>
      <c r="G93">
        <v>0.22</v>
      </c>
      <c r="H93">
        <v>0.25</v>
      </c>
      <c r="I93">
        <v>72</v>
      </c>
      <c r="K93">
        <f>F93*I93</f>
        <v>21.6</v>
      </c>
      <c r="L93">
        <f>G93*I93</f>
        <v>15.84</v>
      </c>
      <c r="M93">
        <f>H93*I93</f>
        <v>18</v>
      </c>
    </row>
    <row r="94" spans="5:13">
      <c r="E94" t="s">
        <v>2</v>
      </c>
      <c r="F94">
        <v>0.58</v>
      </c>
      <c r="G94">
        <v>0.64</v>
      </c>
      <c r="H94">
        <v>0.61</v>
      </c>
      <c r="I94">
        <v>11</v>
      </c>
      <c r="K94">
        <f>I94*F94</f>
        <v>6.38</v>
      </c>
      <c r="L94">
        <f>I94*G94</f>
        <v>7.04</v>
      </c>
      <c r="M94">
        <f>I94*H94</f>
        <v>6.71</v>
      </c>
    </row>
    <row r="95" spans="5:13">
      <c r="E95" t="s">
        <v>6</v>
      </c>
      <c r="F95">
        <v>0.33</v>
      </c>
      <c r="G95">
        <v>0.21</v>
      </c>
      <c r="H95">
        <v>0.26</v>
      </c>
      <c r="I95">
        <v>28</v>
      </c>
      <c r="K95">
        <f>F95*I95</f>
        <v>9.24</v>
      </c>
      <c r="L95">
        <f>G95*I95</f>
        <v>5.88</v>
      </c>
      <c r="M95">
        <f>H95*I95</f>
        <v>7.28</v>
      </c>
    </row>
    <row r="96" spans="5:13">
      <c r="E96" t="s">
        <v>7</v>
      </c>
      <c r="F96">
        <v>0.12</v>
      </c>
      <c r="G96">
        <v>0.05</v>
      </c>
      <c r="H96">
        <v>0.07</v>
      </c>
      <c r="I96">
        <v>20</v>
      </c>
      <c r="K96">
        <f>I96*F96</f>
        <v>2.4</v>
      </c>
      <c r="L96">
        <f>I96*G96</f>
        <v>1</v>
      </c>
      <c r="M96">
        <f>I96*H96</f>
        <v>1.4</v>
      </c>
    </row>
    <row r="97" spans="5:13">
      <c r="E97" t="s">
        <v>8</v>
      </c>
      <c r="F97">
        <v>0.67</v>
      </c>
      <c r="G97">
        <v>0.29</v>
      </c>
      <c r="H97" s="24">
        <v>0.4</v>
      </c>
      <c r="I97">
        <v>7</v>
      </c>
      <c r="K97">
        <f>I97*F97</f>
        <v>4.69</v>
      </c>
      <c r="L97">
        <f>G97*I97</f>
        <v>2.03</v>
      </c>
      <c r="M97">
        <f>H97*I97</f>
        <v>2.8</v>
      </c>
    </row>
    <row r="98" spans="5:13">
      <c r="E98" t="s">
        <v>5</v>
      </c>
      <c r="F98">
        <v>0.66</v>
      </c>
      <c r="G98">
        <v>0.51</v>
      </c>
      <c r="H98">
        <v>0.57</v>
      </c>
      <c r="I98">
        <v>310</v>
      </c>
      <c r="K98">
        <f>I98*F98</f>
        <v>204.6</v>
      </c>
      <c r="L98">
        <f>I98*G98</f>
        <v>158.1</v>
      </c>
      <c r="M98">
        <f>I98*H98</f>
        <v>176.7</v>
      </c>
    </row>
    <row r="99" spans="9:13">
      <c r="I99">
        <f>I98+I97+I96+I95+I94+I93+I92</f>
        <v>527</v>
      </c>
      <c r="K99">
        <f>K98+K97+K96+K95+K94+K93+K92</f>
        <v>282.09</v>
      </c>
      <c r="L99">
        <f>L98+L97+L96+L95+L94+L93+L92</f>
        <v>208.06</v>
      </c>
      <c r="M99">
        <f>M98+M97+M96+M95+M94+M93+M92</f>
        <v>236.59</v>
      </c>
    </row>
    <row r="100" spans="11:13">
      <c r="K100" s="12">
        <f>K99/I99</f>
        <v>0.535275142314991</v>
      </c>
      <c r="L100" s="12">
        <f>L99/I99</f>
        <v>0.394800759013283</v>
      </c>
      <c r="M100" s="12">
        <f>M99/I99</f>
        <v>0.448937381404175</v>
      </c>
    </row>
    <row r="101" spans="4:13">
      <c r="D101" t="s">
        <v>69</v>
      </c>
      <c r="F101" t="s">
        <v>27</v>
      </c>
      <c r="G101" t="s">
        <v>28</v>
      </c>
      <c r="H101" t="s">
        <v>36</v>
      </c>
      <c r="I101" t="s">
        <v>37</v>
      </c>
      <c r="K101" t="s">
        <v>27</v>
      </c>
      <c r="L101" t="s">
        <v>28</v>
      </c>
      <c r="M101" t="s">
        <v>36</v>
      </c>
    </row>
    <row r="102" spans="5:13">
      <c r="E102" t="s">
        <v>3</v>
      </c>
      <c r="F102">
        <v>0.49</v>
      </c>
      <c r="G102">
        <v>0.24</v>
      </c>
      <c r="H102">
        <v>0.32</v>
      </c>
      <c r="I102">
        <v>79</v>
      </c>
      <c r="K102">
        <f>I102*F102</f>
        <v>38.71</v>
      </c>
      <c r="L102">
        <f>I102*G102</f>
        <v>18.96</v>
      </c>
      <c r="M102">
        <f>I102*H102</f>
        <v>25.28</v>
      </c>
    </row>
    <row r="103" spans="5:13">
      <c r="E103" t="s">
        <v>4</v>
      </c>
      <c r="F103">
        <v>0.32</v>
      </c>
      <c r="G103">
        <v>0.33</v>
      </c>
      <c r="H103">
        <v>0.33</v>
      </c>
      <c r="I103">
        <v>72</v>
      </c>
      <c r="K103">
        <f>F103*I103</f>
        <v>23.04</v>
      </c>
      <c r="L103">
        <f>G103*I103</f>
        <v>23.76</v>
      </c>
      <c r="M103">
        <f t="shared" ref="M103:M108" si="0">H103*I103</f>
        <v>23.76</v>
      </c>
    </row>
    <row r="104" spans="5:13">
      <c r="E104" t="s">
        <v>2</v>
      </c>
      <c r="F104">
        <v>0.67</v>
      </c>
      <c r="G104">
        <v>0.55</v>
      </c>
      <c r="H104">
        <v>0.6</v>
      </c>
      <c r="I104">
        <v>11</v>
      </c>
      <c r="K104">
        <f>I104*F104</f>
        <v>7.37</v>
      </c>
      <c r="L104">
        <f>I104*G104</f>
        <v>6.05</v>
      </c>
      <c r="M104">
        <f t="shared" si="0"/>
        <v>6.6</v>
      </c>
    </row>
    <row r="105" spans="5:13">
      <c r="E105" t="s">
        <v>6</v>
      </c>
      <c r="F105">
        <v>0.41</v>
      </c>
      <c r="G105">
        <v>0.25</v>
      </c>
      <c r="H105">
        <v>0.31</v>
      </c>
      <c r="I105">
        <v>28</v>
      </c>
      <c r="K105">
        <f>F105*I105</f>
        <v>11.48</v>
      </c>
      <c r="L105">
        <f>G105*I105</f>
        <v>7</v>
      </c>
      <c r="M105">
        <f t="shared" si="0"/>
        <v>8.68</v>
      </c>
    </row>
    <row r="106" spans="5:13">
      <c r="E106" t="s">
        <v>7</v>
      </c>
      <c r="F106">
        <v>0.22</v>
      </c>
      <c r="G106" s="24">
        <v>0.1</v>
      </c>
      <c r="H106">
        <v>0.14</v>
      </c>
      <c r="I106">
        <v>20</v>
      </c>
      <c r="K106">
        <f>I106*F106</f>
        <v>4.4</v>
      </c>
      <c r="L106">
        <f>I106*G106</f>
        <v>2</v>
      </c>
      <c r="M106">
        <f t="shared" si="0"/>
        <v>2.8</v>
      </c>
    </row>
    <row r="107" spans="5:13">
      <c r="E107" t="s">
        <v>8</v>
      </c>
      <c r="F107">
        <v>0.5</v>
      </c>
      <c r="G107">
        <v>0.43</v>
      </c>
      <c r="H107">
        <v>0.46</v>
      </c>
      <c r="I107">
        <v>7</v>
      </c>
      <c r="K107">
        <f>F107*I107</f>
        <v>3.5</v>
      </c>
      <c r="L107">
        <f>G107*I107</f>
        <v>3.01</v>
      </c>
      <c r="M107">
        <f t="shared" si="0"/>
        <v>3.22</v>
      </c>
    </row>
    <row r="108" spans="5:13">
      <c r="E108" t="s">
        <v>5</v>
      </c>
      <c r="F108">
        <v>0.66</v>
      </c>
      <c r="G108">
        <v>0.51</v>
      </c>
      <c r="H108">
        <v>0.57</v>
      </c>
      <c r="I108">
        <v>310</v>
      </c>
      <c r="K108">
        <f>I108*F108</f>
        <v>204.6</v>
      </c>
      <c r="L108">
        <f>I108*G108</f>
        <v>158.1</v>
      </c>
      <c r="M108">
        <f t="shared" si="0"/>
        <v>176.7</v>
      </c>
    </row>
    <row r="109" spans="9:13">
      <c r="I109">
        <v>527</v>
      </c>
      <c r="K109">
        <f>K108+K107+K106+K105+K104+K103+K102</f>
        <v>293.1</v>
      </c>
      <c r="L109">
        <f>L108+L107+L106+L105+L104+L103+L102</f>
        <v>218.88</v>
      </c>
      <c r="M109">
        <f>M108+M107+M106+M105+M104+M103+M102</f>
        <v>247.04</v>
      </c>
    </row>
    <row r="110" spans="11:13">
      <c r="K110" s="12">
        <f>K109/I109</f>
        <v>0.556166982922201</v>
      </c>
      <c r="L110" s="12">
        <f>L109/I109</f>
        <v>0.415332068311195</v>
      </c>
      <c r="M110" s="12">
        <f>M109/I109</f>
        <v>0.46876660341556</v>
      </c>
    </row>
    <row r="111" spans="4:13">
      <c r="D111" t="s">
        <v>70</v>
      </c>
      <c r="F111" t="s">
        <v>27</v>
      </c>
      <c r="G111" t="s">
        <v>28</v>
      </c>
      <c r="H111" t="s">
        <v>36</v>
      </c>
      <c r="I111" t="s">
        <v>37</v>
      </c>
      <c r="K111" t="s">
        <v>27</v>
      </c>
      <c r="L111" t="s">
        <v>28</v>
      </c>
      <c r="M111" t="s">
        <v>36</v>
      </c>
    </row>
    <row r="112" spans="5:13">
      <c r="E112" t="s">
        <v>3</v>
      </c>
      <c r="F112">
        <v>0.4</v>
      </c>
      <c r="G112">
        <v>0.18</v>
      </c>
      <c r="H112">
        <v>0.25</v>
      </c>
      <c r="I112">
        <v>79</v>
      </c>
      <c r="K112">
        <f>I112*F112</f>
        <v>31.6</v>
      </c>
      <c r="L112">
        <f>I112*G112</f>
        <v>14.22</v>
      </c>
      <c r="M112">
        <f>I112*H112</f>
        <v>19.75</v>
      </c>
    </row>
    <row r="113" spans="5:13">
      <c r="E113" t="s">
        <v>4</v>
      </c>
      <c r="F113">
        <v>0.4</v>
      </c>
      <c r="G113">
        <v>0.35</v>
      </c>
      <c r="H113">
        <v>0.37</v>
      </c>
      <c r="I113">
        <v>72</v>
      </c>
      <c r="K113">
        <f>F113*I113</f>
        <v>28.8</v>
      </c>
      <c r="L113">
        <f>G113*I113</f>
        <v>25.2</v>
      </c>
      <c r="M113">
        <f>H113*I113</f>
        <v>26.64</v>
      </c>
    </row>
    <row r="114" spans="5:13">
      <c r="E114" t="s">
        <v>2</v>
      </c>
      <c r="F114">
        <v>0.7</v>
      </c>
      <c r="G114">
        <v>0.64</v>
      </c>
      <c r="H114">
        <v>0.67</v>
      </c>
      <c r="I114">
        <v>11</v>
      </c>
      <c r="K114">
        <f>I114*F114</f>
        <v>7.7</v>
      </c>
      <c r="L114">
        <f>I114*G114</f>
        <v>7.04</v>
      </c>
      <c r="M114">
        <f>I114*H114</f>
        <v>7.37</v>
      </c>
    </row>
    <row r="115" spans="5:13">
      <c r="E115" t="s">
        <v>6</v>
      </c>
      <c r="F115">
        <v>0.56</v>
      </c>
      <c r="G115">
        <v>0.18</v>
      </c>
      <c r="H115">
        <v>0.27</v>
      </c>
      <c r="I115">
        <v>28</v>
      </c>
      <c r="K115">
        <f>F115*I115</f>
        <v>15.68</v>
      </c>
      <c r="L115">
        <f>G115*I115</f>
        <v>5.04</v>
      </c>
      <c r="M115">
        <f>H115*I115</f>
        <v>7.56</v>
      </c>
    </row>
    <row r="116" spans="5:13">
      <c r="E116" t="s">
        <v>7</v>
      </c>
      <c r="F116">
        <v>0.33</v>
      </c>
      <c r="G116">
        <v>0.15</v>
      </c>
      <c r="H116">
        <v>0.21</v>
      </c>
      <c r="I116">
        <v>20</v>
      </c>
      <c r="K116">
        <f>I116*F116</f>
        <v>6.6</v>
      </c>
      <c r="L116">
        <f>I116*G116</f>
        <v>3</v>
      </c>
      <c r="M116">
        <f>I116*H116</f>
        <v>4.2</v>
      </c>
    </row>
    <row r="117" spans="5:13">
      <c r="E117" t="s">
        <v>8</v>
      </c>
      <c r="F117">
        <v>0.4</v>
      </c>
      <c r="G117">
        <v>0.29</v>
      </c>
      <c r="H117">
        <v>0.33</v>
      </c>
      <c r="I117">
        <v>7</v>
      </c>
      <c r="K117">
        <f>F117*I117</f>
        <v>2.8</v>
      </c>
      <c r="L117">
        <f>G117*I117</f>
        <v>2.03</v>
      </c>
      <c r="M117">
        <f>H117*I117</f>
        <v>2.31</v>
      </c>
    </row>
    <row r="118" spans="5:13">
      <c r="E118" t="s">
        <v>5</v>
      </c>
      <c r="F118">
        <v>0.67</v>
      </c>
      <c r="G118">
        <v>0.51</v>
      </c>
      <c r="H118">
        <v>0.58</v>
      </c>
      <c r="I118">
        <v>310</v>
      </c>
      <c r="K118">
        <f>F118*I118</f>
        <v>207.7</v>
      </c>
      <c r="L118">
        <f>I118*G118</f>
        <v>158.1</v>
      </c>
      <c r="M118">
        <f>I118*H118</f>
        <v>179.8</v>
      </c>
    </row>
    <row r="119" spans="9:13">
      <c r="I119">
        <v>527</v>
      </c>
      <c r="K119">
        <f>K118+K117+K116+K115+K114+K113+K112</f>
        <v>300.88</v>
      </c>
      <c r="L119">
        <f>L118+L117+L116+L115+L114+L113+L112</f>
        <v>214.63</v>
      </c>
      <c r="M119">
        <f>M118+M117+M116+M115+M114+M113+M112</f>
        <v>247.63</v>
      </c>
    </row>
    <row r="120" spans="11:13">
      <c r="K120" s="12">
        <f>K119/I119</f>
        <v>0.570929791271347</v>
      </c>
      <c r="L120" s="12">
        <f>L119/I119</f>
        <v>0.407267552182163</v>
      </c>
      <c r="M120" s="12">
        <f>M119/I119</f>
        <v>0.46988614800759</v>
      </c>
    </row>
    <row r="122" spans="4:13">
      <c r="D122" t="s">
        <v>71</v>
      </c>
      <c r="F122" t="s">
        <v>27</v>
      </c>
      <c r="G122" t="s">
        <v>28</v>
      </c>
      <c r="H122" t="s">
        <v>36</v>
      </c>
      <c r="I122" t="s">
        <v>37</v>
      </c>
      <c r="K122" t="s">
        <v>27</v>
      </c>
      <c r="L122" t="s">
        <v>28</v>
      </c>
      <c r="M122" t="s">
        <v>36</v>
      </c>
    </row>
    <row r="123" spans="5:13">
      <c r="E123" t="s">
        <v>3</v>
      </c>
      <c r="F123">
        <v>0.47</v>
      </c>
      <c r="G123">
        <v>0.2</v>
      </c>
      <c r="H123">
        <v>0.28</v>
      </c>
      <c r="I123">
        <v>79</v>
      </c>
      <c r="K123">
        <f>I123*F123</f>
        <v>37.13</v>
      </c>
      <c r="L123">
        <f>G123*I123</f>
        <v>15.8</v>
      </c>
      <c r="M123">
        <f>I123*H123</f>
        <v>22.12</v>
      </c>
    </row>
    <row r="124" spans="5:13">
      <c r="E124" t="s">
        <v>4</v>
      </c>
      <c r="F124">
        <v>0.35</v>
      </c>
      <c r="G124">
        <v>0.33</v>
      </c>
      <c r="H124">
        <v>0.34</v>
      </c>
      <c r="I124">
        <v>72</v>
      </c>
      <c r="K124">
        <f>F124*I124</f>
        <v>25.2</v>
      </c>
      <c r="L124">
        <f>G124*I124</f>
        <v>23.76</v>
      </c>
      <c r="M124">
        <f>H124*I124</f>
        <v>24.48</v>
      </c>
    </row>
    <row r="125" spans="5:13">
      <c r="E125" t="s">
        <v>2</v>
      </c>
      <c r="F125">
        <v>0.5</v>
      </c>
      <c r="G125">
        <v>0.45</v>
      </c>
      <c r="H125">
        <v>0.48</v>
      </c>
      <c r="I125">
        <v>11</v>
      </c>
      <c r="K125">
        <f>I125*F125</f>
        <v>5.5</v>
      </c>
      <c r="L125">
        <f>I125*G125</f>
        <v>4.95</v>
      </c>
      <c r="M125">
        <f>I125*H125</f>
        <v>5.28</v>
      </c>
    </row>
    <row r="126" spans="5:13">
      <c r="E126" t="s">
        <v>6</v>
      </c>
      <c r="F126">
        <v>0.41</v>
      </c>
      <c r="G126">
        <v>0.25</v>
      </c>
      <c r="H126">
        <v>0.31</v>
      </c>
      <c r="I126">
        <v>28</v>
      </c>
      <c r="K126">
        <f>F126*I126</f>
        <v>11.48</v>
      </c>
      <c r="L126">
        <f>G126*I126</f>
        <v>7</v>
      </c>
      <c r="M126">
        <f>H126*I126</f>
        <v>8.68</v>
      </c>
    </row>
    <row r="127" spans="5:13">
      <c r="E127" t="s">
        <v>7</v>
      </c>
      <c r="F127">
        <v>0.31</v>
      </c>
      <c r="G127">
        <v>0.2</v>
      </c>
      <c r="H127">
        <v>0.24</v>
      </c>
      <c r="I127">
        <v>20</v>
      </c>
      <c r="K127">
        <f>I127*F127</f>
        <v>6.2</v>
      </c>
      <c r="L127">
        <f>I127*G127</f>
        <v>4</v>
      </c>
      <c r="M127">
        <f>I127*H127</f>
        <v>4.8</v>
      </c>
    </row>
    <row r="128" spans="5:13">
      <c r="E128" t="s">
        <v>8</v>
      </c>
      <c r="F128">
        <v>0.5</v>
      </c>
      <c r="G128">
        <v>0.43</v>
      </c>
      <c r="H128">
        <v>0.46</v>
      </c>
      <c r="I128">
        <v>7</v>
      </c>
      <c r="K128">
        <f>I128*F128</f>
        <v>3.5</v>
      </c>
      <c r="L128">
        <f>G128*I128</f>
        <v>3.01</v>
      </c>
      <c r="M128">
        <f>H128*I128</f>
        <v>3.22</v>
      </c>
    </row>
    <row r="129" spans="5:13">
      <c r="E129" t="s">
        <v>5</v>
      </c>
      <c r="F129">
        <v>0.66</v>
      </c>
      <c r="G129">
        <v>0.48</v>
      </c>
      <c r="H129">
        <v>0.56</v>
      </c>
      <c r="I129">
        <v>310</v>
      </c>
      <c r="K129">
        <f>F129*I129</f>
        <v>204.6</v>
      </c>
      <c r="L129">
        <f>I129*G129</f>
        <v>148.8</v>
      </c>
      <c r="M129">
        <f>I129*H129</f>
        <v>173.6</v>
      </c>
    </row>
    <row r="130" spans="9:13">
      <c r="I130">
        <v>527</v>
      </c>
      <c r="K130">
        <f>K129+K128+K127+K126+K125+K124+K123</f>
        <v>293.61</v>
      </c>
      <c r="L130">
        <f>L129+L128+L127+L126+L125+L124+L123</f>
        <v>207.32</v>
      </c>
      <c r="M130">
        <f>M129+M128+M127+M126+M125+M124+M123</f>
        <v>242.18</v>
      </c>
    </row>
    <row r="131" spans="11:13">
      <c r="K131" s="12">
        <f>K130/I130</f>
        <v>0.557134724857685</v>
      </c>
      <c r="L131" s="12">
        <f>L130/I130</f>
        <v>0.393396584440228</v>
      </c>
      <c r="M131" s="12">
        <f>M130/I130</f>
        <v>0.459544592030361</v>
      </c>
    </row>
    <row r="135" spans="4:13">
      <c r="D135" t="s">
        <v>72</v>
      </c>
      <c r="F135" t="s">
        <v>27</v>
      </c>
      <c r="G135" t="s">
        <v>28</v>
      </c>
      <c r="H135" t="s">
        <v>36</v>
      </c>
      <c r="I135" t="s">
        <v>37</v>
      </c>
      <c r="K135" t="s">
        <v>27</v>
      </c>
      <c r="L135" t="s">
        <v>28</v>
      </c>
      <c r="M135" t="s">
        <v>36</v>
      </c>
    </row>
    <row r="136" spans="5:13">
      <c r="E136" t="s">
        <v>3</v>
      </c>
      <c r="F136">
        <v>0.65</v>
      </c>
      <c r="G136">
        <v>0.49</v>
      </c>
      <c r="H136">
        <v>0.56</v>
      </c>
      <c r="I136">
        <v>82</v>
      </c>
      <c r="K136">
        <f>F136*I136</f>
        <v>53.3</v>
      </c>
      <c r="L136">
        <f>I136*G136</f>
        <v>40.18</v>
      </c>
      <c r="M136">
        <f>I136*H136</f>
        <v>45.92</v>
      </c>
    </row>
    <row r="137" spans="5:13">
      <c r="E137" t="s">
        <v>4</v>
      </c>
      <c r="F137">
        <v>0.32</v>
      </c>
      <c r="G137">
        <v>0.17</v>
      </c>
      <c r="H137">
        <v>0.22</v>
      </c>
      <c r="I137">
        <v>47</v>
      </c>
      <c r="K137">
        <f>I137</f>
        <v>47</v>
      </c>
      <c r="L137">
        <f>I137</f>
        <v>47</v>
      </c>
      <c r="M137">
        <f>H137*I137</f>
        <v>10.34</v>
      </c>
    </row>
    <row r="138" spans="5:13">
      <c r="E138" t="s">
        <v>2</v>
      </c>
      <c r="F138">
        <v>0.47</v>
      </c>
      <c r="G138">
        <v>0.35</v>
      </c>
      <c r="H138">
        <v>0.4</v>
      </c>
      <c r="I138">
        <v>26</v>
      </c>
      <c r="K138">
        <f>I138*F138</f>
        <v>12.22</v>
      </c>
      <c r="L138">
        <f>G138*I138</f>
        <v>9.1</v>
      </c>
      <c r="M138">
        <f>I138*H138</f>
        <v>10.4</v>
      </c>
    </row>
    <row r="139" spans="5:13">
      <c r="E139" t="s">
        <v>6</v>
      </c>
      <c r="F139">
        <v>0.38</v>
      </c>
      <c r="G139">
        <v>0.2</v>
      </c>
      <c r="H139">
        <v>0.26</v>
      </c>
      <c r="I139">
        <v>30</v>
      </c>
      <c r="K139">
        <f>I139*F139</f>
        <v>11.4</v>
      </c>
      <c r="L139">
        <f>I139*G139</f>
        <v>6</v>
      </c>
      <c r="M139">
        <f>H139*I139</f>
        <v>7.8</v>
      </c>
    </row>
    <row r="140" spans="5:13">
      <c r="E140" t="s">
        <v>7</v>
      </c>
      <c r="F140">
        <v>0.39</v>
      </c>
      <c r="G140">
        <v>0.21</v>
      </c>
      <c r="H140">
        <v>0.27</v>
      </c>
      <c r="I140">
        <v>34</v>
      </c>
      <c r="K140">
        <f>F140*I140</f>
        <v>13.26</v>
      </c>
      <c r="L140">
        <f>G140*I140</f>
        <v>7.14</v>
      </c>
      <c r="M140">
        <f>I140*H140</f>
        <v>9.18</v>
      </c>
    </row>
    <row r="141" spans="5:13">
      <c r="E141" t="s">
        <v>8</v>
      </c>
      <c r="F141">
        <v>0.35</v>
      </c>
      <c r="G141">
        <v>0.33</v>
      </c>
      <c r="H141">
        <v>0.34</v>
      </c>
      <c r="I141">
        <v>21</v>
      </c>
      <c r="K141">
        <f>I141*F141</f>
        <v>7.35</v>
      </c>
      <c r="L141">
        <f>I141*G141</f>
        <v>6.93</v>
      </c>
      <c r="M141">
        <f>H141*I141</f>
        <v>7.14</v>
      </c>
    </row>
    <row r="142" spans="5:13">
      <c r="E142" t="s">
        <v>5</v>
      </c>
      <c r="F142">
        <v>0.63</v>
      </c>
      <c r="G142">
        <v>0.49</v>
      </c>
      <c r="H142">
        <v>0.55</v>
      </c>
      <c r="I142">
        <v>149</v>
      </c>
      <c r="K142">
        <f>F142*I142</f>
        <v>93.87</v>
      </c>
      <c r="L142">
        <f>G142*I142</f>
        <v>73.01</v>
      </c>
      <c r="M142">
        <f>I142*H142</f>
        <v>81.95</v>
      </c>
    </row>
    <row r="143" spans="9:13">
      <c r="I143">
        <f>I142+I141+I140+I139+I138+I137+I136</f>
        <v>389</v>
      </c>
      <c r="K143">
        <f>K142+K141+K140+K139+K138+K137+K136</f>
        <v>238.4</v>
      </c>
      <c r="L143">
        <f>L142+L141+L140+L139+L138+L137+L136</f>
        <v>189.36</v>
      </c>
      <c r="M143">
        <f>M142+M141+M140+M139+M138+M137+M136</f>
        <v>172.73</v>
      </c>
    </row>
    <row r="144" spans="11:13">
      <c r="K144" s="12">
        <f>K143/I143</f>
        <v>0.612853470437018</v>
      </c>
      <c r="L144" s="12">
        <f>L143/I143</f>
        <v>0.486786632390746</v>
      </c>
      <c r="M144" s="12">
        <f>M143/I143</f>
        <v>0.444035989717224</v>
      </c>
    </row>
    <row r="146" spans="4:13">
      <c r="D146" t="s">
        <v>73</v>
      </c>
      <c r="F146" t="s">
        <v>27</v>
      </c>
      <c r="G146" t="s">
        <v>28</v>
      </c>
      <c r="H146" t="s">
        <v>36</v>
      </c>
      <c r="I146" t="s">
        <v>37</v>
      </c>
      <c r="K146" t="s">
        <v>27</v>
      </c>
      <c r="L146" t="s">
        <v>28</v>
      </c>
      <c r="M146" t="s">
        <v>36</v>
      </c>
    </row>
    <row r="147" spans="5:13">
      <c r="E147" t="s">
        <v>3</v>
      </c>
      <c r="F147">
        <v>0.6</v>
      </c>
      <c r="G147">
        <v>0.46</v>
      </c>
      <c r="H147">
        <v>0.52</v>
      </c>
      <c r="I147">
        <v>82</v>
      </c>
      <c r="K147">
        <f>I147*F147</f>
        <v>49.2</v>
      </c>
      <c r="L147">
        <f>I147*G147</f>
        <v>37.72</v>
      </c>
      <c r="M147">
        <f>I147*H147</f>
        <v>42.64</v>
      </c>
    </row>
    <row r="148" spans="5:13">
      <c r="E148" t="s">
        <v>4</v>
      </c>
      <c r="F148">
        <v>0.23</v>
      </c>
      <c r="G148">
        <v>0.11</v>
      </c>
      <c r="H148">
        <v>0.14</v>
      </c>
      <c r="I148">
        <v>47</v>
      </c>
      <c r="K148">
        <f>F148*I148</f>
        <v>10.81</v>
      </c>
      <c r="L148">
        <f>G148*I148</f>
        <v>5.17</v>
      </c>
      <c r="M148">
        <f>H148*I148</f>
        <v>6.58</v>
      </c>
    </row>
    <row r="149" spans="5:13">
      <c r="E149" t="s">
        <v>2</v>
      </c>
      <c r="F149">
        <v>0.39</v>
      </c>
      <c r="G149">
        <v>0.35</v>
      </c>
      <c r="H149">
        <v>0.37</v>
      </c>
      <c r="I149">
        <v>26</v>
      </c>
      <c r="K149">
        <f>I149*F149</f>
        <v>10.14</v>
      </c>
      <c r="L149">
        <f>I149*G149</f>
        <v>9.1</v>
      </c>
      <c r="M149">
        <f>I149*H149</f>
        <v>9.62</v>
      </c>
    </row>
    <row r="150" spans="5:13">
      <c r="E150" t="s">
        <v>6</v>
      </c>
      <c r="F150">
        <v>0.44</v>
      </c>
      <c r="G150">
        <v>0.23</v>
      </c>
      <c r="H150">
        <v>0.3</v>
      </c>
      <c r="I150">
        <v>30</v>
      </c>
      <c r="K150">
        <f>F150*I150</f>
        <v>13.2</v>
      </c>
      <c r="L150">
        <f>G150*I150</f>
        <v>6.9</v>
      </c>
      <c r="M150">
        <f>H150*I150</f>
        <v>9</v>
      </c>
    </row>
    <row r="151" spans="5:13">
      <c r="E151" t="s">
        <v>7</v>
      </c>
      <c r="F151">
        <v>0.33</v>
      </c>
      <c r="G151">
        <v>0.12</v>
      </c>
      <c r="H151">
        <v>0.17</v>
      </c>
      <c r="I151">
        <v>34</v>
      </c>
      <c r="K151">
        <f>I151*F151</f>
        <v>11.22</v>
      </c>
      <c r="L151">
        <f>I151*G151</f>
        <v>4.08</v>
      </c>
      <c r="M151">
        <f>I151*H151</f>
        <v>5.78</v>
      </c>
    </row>
    <row r="152" spans="5:13">
      <c r="E152" t="s">
        <v>8</v>
      </c>
      <c r="F152">
        <v>0.38</v>
      </c>
      <c r="G152">
        <v>0.29</v>
      </c>
      <c r="H152">
        <v>0.32</v>
      </c>
      <c r="I152">
        <v>21</v>
      </c>
      <c r="K152">
        <f>F152*I152</f>
        <v>7.98</v>
      </c>
      <c r="L152">
        <f>G152*I152</f>
        <v>6.09</v>
      </c>
      <c r="M152">
        <f>H152*I152</f>
        <v>6.72</v>
      </c>
    </row>
    <row r="153" spans="5:13">
      <c r="E153" t="s">
        <v>5</v>
      </c>
      <c r="F153">
        <v>0.58</v>
      </c>
      <c r="G153">
        <v>0.48</v>
      </c>
      <c r="H153">
        <v>0.53</v>
      </c>
      <c r="I153">
        <v>149</v>
      </c>
      <c r="K153">
        <f>I153*F153</f>
        <v>86.42</v>
      </c>
      <c r="L153">
        <f>I153*G153</f>
        <v>71.52</v>
      </c>
      <c r="M153">
        <f>I153*H153</f>
        <v>78.97</v>
      </c>
    </row>
    <row r="154" spans="9:13">
      <c r="I154">
        <f>I153+I152+I151+I150+I149+I148+I147</f>
        <v>389</v>
      </c>
      <c r="K154">
        <f>K153+K152+K151+K150+K149+K148+K147</f>
        <v>188.97</v>
      </c>
      <c r="L154">
        <f>L153+L152+L150+L151+L149+L148+L147</f>
        <v>140.58</v>
      </c>
      <c r="M154">
        <f>M153+M152+M151+M150+M149+M148+M147</f>
        <v>159.31</v>
      </c>
    </row>
    <row r="155" spans="11:13">
      <c r="K155" s="12">
        <f>K154/I154</f>
        <v>0.485784061696658</v>
      </c>
      <c r="L155" s="12">
        <f>L154/I154</f>
        <v>0.361388174807198</v>
      </c>
      <c r="M155" s="12">
        <f>M154/I154</f>
        <v>0.409537275064267</v>
      </c>
    </row>
    <row r="157" spans="4:13">
      <c r="D157" t="s">
        <v>74</v>
      </c>
      <c r="F157" t="s">
        <v>27</v>
      </c>
      <c r="G157" t="s">
        <v>28</v>
      </c>
      <c r="H157" t="s">
        <v>36</v>
      </c>
      <c r="I157" t="s">
        <v>37</v>
      </c>
      <c r="K157" t="s">
        <v>27</v>
      </c>
      <c r="L157" t="s">
        <v>28</v>
      </c>
      <c r="M157" t="s">
        <v>36</v>
      </c>
    </row>
    <row r="158" spans="5:13">
      <c r="E158" t="s">
        <v>3</v>
      </c>
      <c r="F158">
        <v>0.66</v>
      </c>
      <c r="G158">
        <v>0.43</v>
      </c>
      <c r="H158">
        <v>0.52</v>
      </c>
      <c r="I158">
        <v>82</v>
      </c>
      <c r="K158">
        <f>I158*F158</f>
        <v>54.12</v>
      </c>
      <c r="L158">
        <f>I158*G158</f>
        <v>35.26</v>
      </c>
      <c r="M158">
        <f>I158*H158</f>
        <v>42.64</v>
      </c>
    </row>
    <row r="159" spans="5:13">
      <c r="E159" t="s">
        <v>4</v>
      </c>
      <c r="F159">
        <v>0.5</v>
      </c>
      <c r="G159">
        <v>0.19</v>
      </c>
      <c r="H159">
        <v>0.28</v>
      </c>
      <c r="I159">
        <v>47</v>
      </c>
      <c r="K159">
        <f>F159*I159</f>
        <v>23.5</v>
      </c>
      <c r="L159">
        <f>G159*I159</f>
        <v>8.93</v>
      </c>
      <c r="M159">
        <f>H159*I159</f>
        <v>13.16</v>
      </c>
    </row>
    <row r="160" spans="5:13">
      <c r="E160" t="s">
        <v>2</v>
      </c>
      <c r="F160">
        <v>0.61</v>
      </c>
      <c r="G160">
        <v>0.42</v>
      </c>
      <c r="H160">
        <v>0.5</v>
      </c>
      <c r="I160">
        <v>26</v>
      </c>
      <c r="K160">
        <f>I160*F160</f>
        <v>15.86</v>
      </c>
      <c r="L160">
        <f>I160*G160</f>
        <v>10.92</v>
      </c>
      <c r="M160">
        <f>I160*H160</f>
        <v>13</v>
      </c>
    </row>
    <row r="161" spans="5:13">
      <c r="E161" t="s">
        <v>6</v>
      </c>
      <c r="F161">
        <v>0.63</v>
      </c>
      <c r="G161">
        <v>0.4</v>
      </c>
      <c r="H161">
        <v>0.49</v>
      </c>
      <c r="I161">
        <v>30</v>
      </c>
      <c r="K161">
        <f>F161*I161</f>
        <v>18.9</v>
      </c>
      <c r="L161">
        <f>G161*I161</f>
        <v>12</v>
      </c>
      <c r="M161">
        <f>H161*I161</f>
        <v>14.7</v>
      </c>
    </row>
    <row r="162" spans="5:13">
      <c r="E162" t="s">
        <v>7</v>
      </c>
      <c r="F162">
        <v>0.22</v>
      </c>
      <c r="G162">
        <v>0.06</v>
      </c>
      <c r="H162">
        <v>0.09</v>
      </c>
      <c r="I162">
        <v>34</v>
      </c>
      <c r="K162">
        <f>I162*F162</f>
        <v>7.48</v>
      </c>
      <c r="L162">
        <f>I162*G162</f>
        <v>2.04</v>
      </c>
      <c r="M162">
        <f>I162*H162</f>
        <v>3.06</v>
      </c>
    </row>
    <row r="163" spans="5:13">
      <c r="E163" t="s">
        <v>8</v>
      </c>
      <c r="F163">
        <v>0.5</v>
      </c>
      <c r="G163">
        <v>0.43</v>
      </c>
      <c r="H163">
        <v>0.46</v>
      </c>
      <c r="I163">
        <v>21</v>
      </c>
      <c r="K163">
        <f>F163*I163</f>
        <v>10.5</v>
      </c>
      <c r="L163">
        <f>G163*I163</f>
        <v>9.03</v>
      </c>
      <c r="M163">
        <f>H163*I163</f>
        <v>9.66</v>
      </c>
    </row>
    <row r="164" spans="5:13">
      <c r="E164" t="s">
        <v>5</v>
      </c>
      <c r="F164">
        <v>0.58</v>
      </c>
      <c r="G164">
        <v>0.46</v>
      </c>
      <c r="H164">
        <v>0.51</v>
      </c>
      <c r="I164">
        <v>149</v>
      </c>
      <c r="K164">
        <f>I164*F164</f>
        <v>86.42</v>
      </c>
      <c r="L164">
        <f>I164*G164</f>
        <v>68.54</v>
      </c>
      <c r="M164">
        <f>I164*H164</f>
        <v>75.99</v>
      </c>
    </row>
    <row r="165" spans="9:13">
      <c r="I165">
        <v>389</v>
      </c>
      <c r="K165">
        <f>K164+K163+K162+K161+K160+K159+K158</f>
        <v>216.78</v>
      </c>
      <c r="L165">
        <f>L164+L163+L162+L161+L160+L159+L158</f>
        <v>146.72</v>
      </c>
      <c r="M165">
        <f>M164+M163+M162+M161+M160+M159+M158</f>
        <v>172.21</v>
      </c>
    </row>
    <row r="166" spans="11:13">
      <c r="K166" s="12">
        <f>K165/I165</f>
        <v>0.557275064267352</v>
      </c>
      <c r="L166" s="12">
        <f>L165/I165</f>
        <v>0.377172236503856</v>
      </c>
      <c r="M166" s="12">
        <f>M165/I165</f>
        <v>0.442699228791774</v>
      </c>
    </row>
    <row r="168" spans="4:13">
      <c r="D168" t="s">
        <v>75</v>
      </c>
      <c r="F168" t="s">
        <v>27</v>
      </c>
      <c r="G168" t="s">
        <v>28</v>
      </c>
      <c r="H168" t="s">
        <v>36</v>
      </c>
      <c r="I168" t="s">
        <v>37</v>
      </c>
      <c r="K168" t="s">
        <v>27</v>
      </c>
      <c r="L168" t="s">
        <v>28</v>
      </c>
      <c r="M168" t="s">
        <v>36</v>
      </c>
    </row>
    <row r="169" spans="5:13">
      <c r="E169" t="s">
        <v>3</v>
      </c>
      <c r="F169">
        <v>0.61</v>
      </c>
      <c r="G169">
        <v>0.46</v>
      </c>
      <c r="H169">
        <v>0.53</v>
      </c>
      <c r="I169">
        <v>82</v>
      </c>
      <c r="K169">
        <f>I169*F169</f>
        <v>50.02</v>
      </c>
      <c r="L169">
        <f>I169*G169</f>
        <v>37.72</v>
      </c>
      <c r="M169">
        <f>I169*H169</f>
        <v>43.46</v>
      </c>
    </row>
    <row r="170" spans="5:13">
      <c r="E170" t="s">
        <v>4</v>
      </c>
      <c r="F170">
        <v>0.26</v>
      </c>
      <c r="G170">
        <v>0.11</v>
      </c>
      <c r="H170">
        <v>0.15</v>
      </c>
      <c r="I170">
        <v>47</v>
      </c>
      <c r="K170">
        <f>F170*I170</f>
        <v>12.22</v>
      </c>
      <c r="L170">
        <f>G170*I170</f>
        <v>5.17</v>
      </c>
      <c r="M170">
        <f>H170*I170</f>
        <v>7.05</v>
      </c>
    </row>
    <row r="171" spans="5:13">
      <c r="E171" t="s">
        <v>2</v>
      </c>
      <c r="F171">
        <v>0.5</v>
      </c>
      <c r="G171">
        <v>0.46</v>
      </c>
      <c r="H171">
        <v>0.48</v>
      </c>
      <c r="I171">
        <v>26</v>
      </c>
      <c r="K171">
        <f>I171*F171</f>
        <v>13</v>
      </c>
      <c r="L171">
        <f>I171*G171</f>
        <v>11.96</v>
      </c>
      <c r="M171">
        <f>I171*H171</f>
        <v>12.48</v>
      </c>
    </row>
    <row r="172" spans="5:13">
      <c r="E172" t="s">
        <v>6</v>
      </c>
      <c r="F172">
        <v>0.32</v>
      </c>
      <c r="G172">
        <v>0.3</v>
      </c>
      <c r="H172">
        <v>0.31</v>
      </c>
      <c r="I172">
        <v>30</v>
      </c>
      <c r="K172">
        <f>F172*I172</f>
        <v>9.6</v>
      </c>
      <c r="L172">
        <f>G172*I172</f>
        <v>9</v>
      </c>
      <c r="M172">
        <f>H172*I172</f>
        <v>9.3</v>
      </c>
    </row>
    <row r="173" spans="5:13">
      <c r="E173" t="s">
        <v>7</v>
      </c>
      <c r="F173">
        <v>0.36</v>
      </c>
      <c r="G173">
        <v>0.12</v>
      </c>
      <c r="H173">
        <v>0.18</v>
      </c>
      <c r="I173">
        <v>34</v>
      </c>
      <c r="K173">
        <f>I173*F173</f>
        <v>12.24</v>
      </c>
      <c r="L173">
        <f>I173*G173</f>
        <v>4.08</v>
      </c>
      <c r="M173">
        <f>I173*H173</f>
        <v>6.12</v>
      </c>
    </row>
    <row r="174" spans="5:13">
      <c r="E174" t="s">
        <v>8</v>
      </c>
      <c r="F174">
        <v>0.47</v>
      </c>
      <c r="G174">
        <v>0.38</v>
      </c>
      <c r="H174">
        <v>0.42</v>
      </c>
      <c r="I174">
        <v>21</v>
      </c>
      <c r="K174">
        <f>F174*I174</f>
        <v>9.87</v>
      </c>
      <c r="L174">
        <f>G174*I174</f>
        <v>7.98</v>
      </c>
      <c r="M174">
        <f>H174*I174</f>
        <v>8.82</v>
      </c>
    </row>
    <row r="175" spans="5:13">
      <c r="E175" t="s">
        <v>5</v>
      </c>
      <c r="F175">
        <v>0.54</v>
      </c>
      <c r="G175">
        <v>0.44</v>
      </c>
      <c r="H175">
        <v>0.48</v>
      </c>
      <c r="I175">
        <v>149</v>
      </c>
      <c r="K175">
        <f>I175*F175</f>
        <v>80.46</v>
      </c>
      <c r="L175">
        <f>I175*G175</f>
        <v>65.56</v>
      </c>
      <c r="M175">
        <f>I175*H175</f>
        <v>71.52</v>
      </c>
    </row>
    <row r="176" spans="9:13">
      <c r="I176">
        <v>389</v>
      </c>
      <c r="K176">
        <f>K175+K174+K173+K172+K171+K170+K169</f>
        <v>187.41</v>
      </c>
      <c r="L176">
        <f>L175+L174+L173+L172+L171+L170+L169</f>
        <v>141.47</v>
      </c>
      <c r="M176">
        <f>M175+M174+M173+M172+M171+M170+M169</f>
        <v>158.75</v>
      </c>
    </row>
    <row r="177" spans="11:13">
      <c r="K177" s="12">
        <f>K176/I176</f>
        <v>0.481773778920309</v>
      </c>
      <c r="L177" s="12">
        <f>L176/I176</f>
        <v>0.363676092544987</v>
      </c>
      <c r="M177" s="12">
        <f>M176/I176</f>
        <v>0.408097686375321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" sqref="A1:A19"/>
    </sheetView>
  </sheetViews>
  <sheetFormatPr defaultColWidth="8.72727272727273" defaultRowHeight="14"/>
  <cols>
    <col min="1" max="1" width="18.9090909090909" customWidth="1"/>
    <col min="2" max="2" width="2.54545454545455" customWidth="1"/>
    <col min="4" max="4" width="2.54545454545455" customWidth="1"/>
    <col min="5" max="5" width="10.5454545454545"/>
    <col min="6" max="6" width="2.54545454545455" customWidth="1"/>
    <col min="7" max="7" width="10.2727272727273" customWidth="1"/>
    <col min="8" max="8" width="2.54545454545455" customWidth="1"/>
    <col min="9" max="9" width="14"/>
    <col min="10" max="10" width="2.54545454545455" customWidth="1"/>
    <col min="11" max="11" width="10.5454545454545"/>
    <col min="12" max="12" width="4.45454545454545" customWidth="1"/>
  </cols>
  <sheetData>
    <row r="1" spans="1:13">
      <c r="A1" s="1" t="s">
        <v>1</v>
      </c>
      <c r="B1" s="1" t="s">
        <v>76</v>
      </c>
      <c r="C1" s="1" t="s">
        <v>77</v>
      </c>
      <c r="D1" s="1" t="s">
        <v>76</v>
      </c>
      <c r="E1" s="2" t="s">
        <v>78</v>
      </c>
      <c r="F1" s="1" t="s">
        <v>76</v>
      </c>
      <c r="G1" s="2" t="s">
        <v>79</v>
      </c>
      <c r="H1" s="1" t="s">
        <v>76</v>
      </c>
      <c r="I1" s="2" t="s">
        <v>80</v>
      </c>
      <c r="J1" s="1" t="s">
        <v>76</v>
      </c>
      <c r="K1" s="2" t="s">
        <v>81</v>
      </c>
      <c r="L1" t="s">
        <v>82</v>
      </c>
      <c r="M1" t="s">
        <v>83</v>
      </c>
    </row>
    <row r="2" spans="1:13">
      <c r="A2" s="3"/>
      <c r="B2" s="1" t="s">
        <v>76</v>
      </c>
      <c r="C2" s="3" t="s">
        <v>38</v>
      </c>
      <c r="D2" s="1" t="s">
        <v>76</v>
      </c>
      <c r="E2" s="44">
        <v>0.9714</v>
      </c>
      <c r="F2" s="1" t="s">
        <v>76</v>
      </c>
      <c r="G2" s="44">
        <v>0.846866</v>
      </c>
      <c r="H2" s="6" t="s">
        <v>76</v>
      </c>
      <c r="I2" s="44">
        <v>0.904871</v>
      </c>
      <c r="J2" s="6" t="s">
        <v>76</v>
      </c>
      <c r="K2" s="44">
        <v>0.911</v>
      </c>
      <c r="L2" t="s">
        <v>82</v>
      </c>
      <c r="M2" s="16" t="s">
        <v>84</v>
      </c>
    </row>
    <row r="3" spans="1:13">
      <c r="A3" s="3" t="s">
        <v>10</v>
      </c>
      <c r="B3" s="1" t="s">
        <v>76</v>
      </c>
      <c r="C3" s="3" t="s">
        <v>39</v>
      </c>
      <c r="D3" s="1" t="s">
        <v>76</v>
      </c>
      <c r="E3" s="44">
        <v>0.72963</v>
      </c>
      <c r="F3" s="1" t="s">
        <v>76</v>
      </c>
      <c r="G3" s="44">
        <v>0.951691</v>
      </c>
      <c r="H3" s="6" t="s">
        <v>76</v>
      </c>
      <c r="I3" s="44">
        <v>0.825996</v>
      </c>
      <c r="J3" s="6" t="s">
        <v>76</v>
      </c>
      <c r="K3" s="44">
        <v>0.923351</v>
      </c>
      <c r="L3" t="s">
        <v>82</v>
      </c>
      <c r="M3" s="16" t="s">
        <v>84</v>
      </c>
    </row>
    <row r="4" spans="1:13">
      <c r="A4" s="3"/>
      <c r="B4" s="1" t="s">
        <v>76</v>
      </c>
      <c r="C4" s="3" t="s">
        <v>40</v>
      </c>
      <c r="D4" s="1" t="s">
        <v>76</v>
      </c>
      <c r="E4" s="44">
        <v>0.736059</v>
      </c>
      <c r="F4" s="1" t="s">
        <v>76</v>
      </c>
      <c r="G4" s="44">
        <v>0.956522</v>
      </c>
      <c r="H4" s="6" t="s">
        <v>76</v>
      </c>
      <c r="I4" s="44">
        <v>0.831933</v>
      </c>
      <c r="J4" s="6" t="s">
        <v>76</v>
      </c>
      <c r="K4" s="44">
        <v>0.923351</v>
      </c>
      <c r="L4" t="s">
        <v>82</v>
      </c>
      <c r="M4" s="16" t="s">
        <v>85</v>
      </c>
    </row>
    <row r="5" spans="1:13">
      <c r="A5" s="7"/>
      <c r="B5" s="1" t="s">
        <v>76</v>
      </c>
      <c r="C5" s="7" t="s">
        <v>38</v>
      </c>
      <c r="D5" s="1" t="s">
        <v>76</v>
      </c>
      <c r="E5" s="8">
        <v>0.923</v>
      </c>
      <c r="F5" s="1" t="s">
        <v>76</v>
      </c>
      <c r="G5" s="8">
        <v>0.9295</v>
      </c>
      <c r="H5" s="6" t="s">
        <v>76</v>
      </c>
      <c r="I5" s="8">
        <v>0.9263</v>
      </c>
      <c r="J5" s="6" t="s">
        <v>76</v>
      </c>
      <c r="K5" s="8">
        <v>0.9176</v>
      </c>
      <c r="L5" t="s">
        <v>82</v>
      </c>
      <c r="M5" s="16" t="s">
        <v>84</v>
      </c>
    </row>
    <row r="6" spans="1:13">
      <c r="A6" s="7" t="s">
        <v>11</v>
      </c>
      <c r="B6" s="1" t="s">
        <v>76</v>
      </c>
      <c r="C6" s="7" t="s">
        <v>39</v>
      </c>
      <c r="D6" s="1" t="s">
        <v>76</v>
      </c>
      <c r="E6" s="8">
        <v>0.8276</v>
      </c>
      <c r="F6" s="1" t="s">
        <v>76</v>
      </c>
      <c r="G6" s="8">
        <v>0.8583</v>
      </c>
      <c r="H6" s="6" t="s">
        <v>76</v>
      </c>
      <c r="I6" s="8">
        <v>0.8426</v>
      </c>
      <c r="J6" s="6" t="s">
        <v>76</v>
      </c>
      <c r="K6" s="8">
        <v>0.8317</v>
      </c>
      <c r="L6" t="s">
        <v>82</v>
      </c>
      <c r="M6" s="16" t="s">
        <v>84</v>
      </c>
    </row>
    <row r="7" spans="1:13">
      <c r="A7" s="7"/>
      <c r="B7" s="1" t="s">
        <v>76</v>
      </c>
      <c r="C7" s="7" t="s">
        <v>40</v>
      </c>
      <c r="D7" s="1" t="s">
        <v>76</v>
      </c>
      <c r="E7" s="8">
        <v>0.9328</v>
      </c>
      <c r="F7" s="1" t="s">
        <v>76</v>
      </c>
      <c r="G7" s="8">
        <v>0.8753</v>
      </c>
      <c r="H7" s="6" t="s">
        <v>76</v>
      </c>
      <c r="I7" s="8">
        <v>0.9032</v>
      </c>
      <c r="J7" s="6" t="s">
        <v>76</v>
      </c>
      <c r="K7" s="8">
        <v>0.9062</v>
      </c>
      <c r="L7" t="s">
        <v>82</v>
      </c>
      <c r="M7" s="16" t="s">
        <v>85</v>
      </c>
    </row>
    <row r="8" spans="1:13">
      <c r="A8" s="4"/>
      <c r="B8" s="1" t="s">
        <v>76</v>
      </c>
      <c r="C8" s="4" t="s">
        <v>38</v>
      </c>
      <c r="D8" s="1" t="s">
        <v>76</v>
      </c>
      <c r="E8" s="15">
        <v>0.984227</v>
      </c>
      <c r="F8" s="1" t="s">
        <v>76</v>
      </c>
      <c r="G8" s="15">
        <v>0.866667</v>
      </c>
      <c r="H8" s="6" t="s">
        <v>76</v>
      </c>
      <c r="I8" s="15">
        <v>0.921712999999999</v>
      </c>
      <c r="J8" s="6" t="s">
        <v>76</v>
      </c>
      <c r="K8" s="15">
        <v>0.926491</v>
      </c>
      <c r="L8" t="s">
        <v>82</v>
      </c>
      <c r="M8" s="16" t="s">
        <v>84</v>
      </c>
    </row>
    <row r="9" spans="1:13">
      <c r="A9" s="4" t="s">
        <v>12</v>
      </c>
      <c r="B9" s="1" t="s">
        <v>76</v>
      </c>
      <c r="C9" s="4" t="s">
        <v>39</v>
      </c>
      <c r="D9" s="1" t="s">
        <v>76</v>
      </c>
      <c r="E9" s="45">
        <v>0.789474</v>
      </c>
      <c r="F9" s="1" t="s">
        <v>76</v>
      </c>
      <c r="G9" s="45">
        <v>0.957447</v>
      </c>
      <c r="H9" s="6" t="s">
        <v>76</v>
      </c>
      <c r="I9" s="45">
        <v>0.865385</v>
      </c>
      <c r="J9" s="6" t="s">
        <v>76</v>
      </c>
      <c r="K9" s="45">
        <v>0.944444</v>
      </c>
      <c r="L9" t="s">
        <v>82</v>
      </c>
      <c r="M9" s="16" t="s">
        <v>84</v>
      </c>
    </row>
    <row r="10" spans="1:13">
      <c r="A10" s="4"/>
      <c r="B10" s="1" t="s">
        <v>76</v>
      </c>
      <c r="C10" s="4" t="s">
        <v>40</v>
      </c>
      <c r="D10" s="1" t="s">
        <v>76</v>
      </c>
      <c r="E10" s="45">
        <v>0.775862</v>
      </c>
      <c r="F10" s="1" t="s">
        <v>76</v>
      </c>
      <c r="G10" s="45">
        <v>0.957447</v>
      </c>
      <c r="H10" s="6" t="s">
        <v>76</v>
      </c>
      <c r="I10" s="45">
        <v>0.857143</v>
      </c>
      <c r="J10" s="6" t="s">
        <v>76</v>
      </c>
      <c r="K10" s="45">
        <v>0.944444</v>
      </c>
      <c r="L10" t="s">
        <v>82</v>
      </c>
      <c r="M10" s="16" t="s">
        <v>85</v>
      </c>
    </row>
    <row r="11" spans="1:13">
      <c r="A11" s="7"/>
      <c r="B11" s="1" t="s">
        <v>76</v>
      </c>
      <c r="C11" s="7" t="s">
        <v>38</v>
      </c>
      <c r="D11" s="1" t="s">
        <v>76</v>
      </c>
      <c r="E11" s="8">
        <v>0.84225</v>
      </c>
      <c r="F11" s="1" t="s">
        <v>76</v>
      </c>
      <c r="G11" s="8">
        <v>0.898317</v>
      </c>
      <c r="H11" s="6" t="s">
        <v>76</v>
      </c>
      <c r="I11" s="8">
        <v>0.869381</v>
      </c>
      <c r="J11" s="6" t="s">
        <v>76</v>
      </c>
      <c r="K11" s="8">
        <v>0.865082</v>
      </c>
      <c r="L11" t="s">
        <v>82</v>
      </c>
      <c r="M11" s="16" t="s">
        <v>84</v>
      </c>
    </row>
    <row r="12" spans="1:13">
      <c r="A12" s="7" t="s">
        <v>13</v>
      </c>
      <c r="B12" s="1" t="s">
        <v>76</v>
      </c>
      <c r="C12" s="7" t="s">
        <v>39</v>
      </c>
      <c r="D12" s="1" t="s">
        <v>76</v>
      </c>
      <c r="E12" s="8">
        <v>0.753731</v>
      </c>
      <c r="F12" s="1" t="s">
        <v>76</v>
      </c>
      <c r="G12" s="8">
        <v>0.935185</v>
      </c>
      <c r="H12" s="6" t="s">
        <v>76</v>
      </c>
      <c r="I12" s="8">
        <v>0.834711</v>
      </c>
      <c r="J12" s="6" t="s">
        <v>76</v>
      </c>
      <c r="K12" s="8">
        <v>0.822669</v>
      </c>
      <c r="L12" t="s">
        <v>82</v>
      </c>
      <c r="M12" s="16" t="s">
        <v>84</v>
      </c>
    </row>
    <row r="13" spans="1:13">
      <c r="A13" s="7"/>
      <c r="B13" s="1" t="s">
        <v>76</v>
      </c>
      <c r="C13" s="7" t="s">
        <v>40</v>
      </c>
      <c r="D13" s="1" t="s">
        <v>76</v>
      </c>
      <c r="E13" s="8">
        <v>0.744444</v>
      </c>
      <c r="F13" s="1" t="s">
        <v>76</v>
      </c>
      <c r="G13" s="8">
        <v>0.930556</v>
      </c>
      <c r="H13" s="6" t="s">
        <v>76</v>
      </c>
      <c r="I13" s="8">
        <v>0.82716</v>
      </c>
      <c r="J13" s="6" t="s">
        <v>76</v>
      </c>
      <c r="K13" s="8">
        <v>0.822669</v>
      </c>
      <c r="L13" t="s">
        <v>82</v>
      </c>
      <c r="M13" s="16" t="s">
        <v>85</v>
      </c>
    </row>
    <row r="14" spans="1:13">
      <c r="A14" s="4"/>
      <c r="B14" s="1" t="s">
        <v>76</v>
      </c>
      <c r="C14" s="4" t="s">
        <v>38</v>
      </c>
      <c r="D14" s="1" t="s">
        <v>76</v>
      </c>
      <c r="E14" s="45">
        <v>0.654024</v>
      </c>
      <c r="F14" s="1" t="s">
        <v>76</v>
      </c>
      <c r="G14" s="45">
        <v>0.951548</v>
      </c>
      <c r="H14" s="6" t="s">
        <v>76</v>
      </c>
      <c r="I14" s="45">
        <v>0.775219</v>
      </c>
      <c r="J14" s="6" t="s">
        <v>76</v>
      </c>
      <c r="K14" s="45">
        <v>0.724277</v>
      </c>
      <c r="L14" t="s">
        <v>82</v>
      </c>
      <c r="M14" s="16" t="s">
        <v>84</v>
      </c>
    </row>
    <row r="15" spans="1:13">
      <c r="A15" s="4" t="s">
        <v>14</v>
      </c>
      <c r="B15" s="1" t="s">
        <v>76</v>
      </c>
      <c r="C15" s="4" t="s">
        <v>86</v>
      </c>
      <c r="D15" s="1" t="s">
        <v>76</v>
      </c>
      <c r="E15" s="45">
        <v>0.675325</v>
      </c>
      <c r="F15" s="1" t="s">
        <v>76</v>
      </c>
      <c r="G15" s="45">
        <v>0.896552</v>
      </c>
      <c r="H15" s="6" t="s">
        <v>76</v>
      </c>
      <c r="I15" s="45">
        <v>0.77037</v>
      </c>
      <c r="J15" s="6" t="s">
        <v>76</v>
      </c>
      <c r="K15" s="45">
        <v>0.717172</v>
      </c>
      <c r="L15" t="s">
        <v>82</v>
      </c>
      <c r="M15" s="16" t="s">
        <v>84</v>
      </c>
    </row>
    <row r="16" spans="1:13">
      <c r="A16" s="9"/>
      <c r="B16" s="46" t="s">
        <v>76</v>
      </c>
      <c r="C16" s="9" t="s">
        <v>40</v>
      </c>
      <c r="D16" s="46" t="s">
        <v>76</v>
      </c>
      <c r="E16" s="47">
        <v>0.675325</v>
      </c>
      <c r="F16" s="46" t="s">
        <v>76</v>
      </c>
      <c r="G16" s="47">
        <v>0.896552</v>
      </c>
      <c r="H16" s="48" t="s">
        <v>76</v>
      </c>
      <c r="I16" s="47">
        <v>0.77037</v>
      </c>
      <c r="J16" s="48" t="s">
        <v>76</v>
      </c>
      <c r="K16" s="47">
        <v>0.717172</v>
      </c>
      <c r="L16" t="s">
        <v>82</v>
      </c>
      <c r="M16" s="16" t="s">
        <v>85</v>
      </c>
    </row>
    <row r="17" spans="1:13">
      <c r="A17" s="42"/>
      <c r="B17" s="46" t="s">
        <v>76</v>
      </c>
      <c r="C17" s="42" t="s">
        <v>38</v>
      </c>
      <c r="D17" s="46" t="s">
        <v>76</v>
      </c>
      <c r="E17" s="43">
        <f>AVERAGE(E2,E5,E8,E11,E14)</f>
        <v>0.8749802</v>
      </c>
      <c r="F17" s="48" t="s">
        <v>76</v>
      </c>
      <c r="G17" s="43">
        <f t="shared" ref="F17:K17" si="0">AVERAGE(G2,G5,G8,G11,G14)</f>
        <v>0.8985796</v>
      </c>
      <c r="H17" s="48" t="s">
        <v>76</v>
      </c>
      <c r="I17" s="43">
        <f t="shared" si="0"/>
        <v>0.8794968</v>
      </c>
      <c r="J17" s="48" t="s">
        <v>76</v>
      </c>
      <c r="K17" s="43">
        <f t="shared" si="0"/>
        <v>0.86889</v>
      </c>
      <c r="L17" t="s">
        <v>82</v>
      </c>
      <c r="M17" s="16" t="s">
        <v>84</v>
      </c>
    </row>
    <row r="18" spans="1:13">
      <c r="A18" s="42" t="s">
        <v>87</v>
      </c>
      <c r="B18" s="46" t="s">
        <v>76</v>
      </c>
      <c r="C18" s="42" t="s">
        <v>86</v>
      </c>
      <c r="D18" s="46" t="s">
        <v>76</v>
      </c>
      <c r="E18" s="43">
        <f>AVERAGE(E3,E6,E9,E12,E15)</f>
        <v>0.755152</v>
      </c>
      <c r="F18" s="48" t="s">
        <v>76</v>
      </c>
      <c r="G18" s="43">
        <f t="shared" ref="F18:K18" si="1">AVERAGE(G3,G6,G9,G12,G15)</f>
        <v>0.919835</v>
      </c>
      <c r="H18" s="48" t="s">
        <v>76</v>
      </c>
      <c r="I18" s="43">
        <f t="shared" si="1"/>
        <v>0.8278124</v>
      </c>
      <c r="J18" s="48" t="s">
        <v>76</v>
      </c>
      <c r="K18" s="43">
        <f t="shared" si="1"/>
        <v>0.8478672</v>
      </c>
      <c r="L18" t="s">
        <v>82</v>
      </c>
      <c r="M18" s="16" t="s">
        <v>84</v>
      </c>
    </row>
    <row r="19" spans="1:13">
      <c r="A19" s="42"/>
      <c r="B19" s="46" t="s">
        <v>76</v>
      </c>
      <c r="C19" s="42" t="s">
        <v>40</v>
      </c>
      <c r="D19" s="46" t="s">
        <v>76</v>
      </c>
      <c r="E19" s="43">
        <f>AVERAGE(E4,E7,E10,E13,E16)</f>
        <v>0.772898</v>
      </c>
      <c r="F19" s="48" t="s">
        <v>76</v>
      </c>
      <c r="G19" s="43">
        <f t="shared" ref="F19:K19" si="2">AVERAGE(G4,G7,G10,G13,G16)</f>
        <v>0.9232754</v>
      </c>
      <c r="H19" s="48" t="s">
        <v>76</v>
      </c>
      <c r="I19" s="43">
        <f t="shared" si="2"/>
        <v>0.8379612</v>
      </c>
      <c r="J19" s="48" t="s">
        <v>76</v>
      </c>
      <c r="K19" s="43">
        <f t="shared" si="2"/>
        <v>0.8627672</v>
      </c>
      <c r="L19" t="s">
        <v>82</v>
      </c>
      <c r="M19" s="16" t="s">
        <v>85</v>
      </c>
    </row>
    <row r="20" spans="5:11">
      <c r="E20" s="5">
        <f>(E17-E18)/E18</f>
        <v>0.158680901328474</v>
      </c>
      <c r="F20" s="48" t="s">
        <v>76</v>
      </c>
      <c r="G20" s="5">
        <f>(G17-G18)/G18</f>
        <v>-0.0231078399930422</v>
      </c>
      <c r="H20" s="5" t="e">
        <f>(H17-H18)/H18</f>
        <v>#VALUE!</v>
      </c>
      <c r="I20" s="5">
        <f>(I17-I18)/I18</f>
        <v>0.062434918829435</v>
      </c>
      <c r="J20" s="5" t="e">
        <f>(J17-J18)/J18</f>
        <v>#VALUE!</v>
      </c>
      <c r="K20" s="5">
        <f>(K17-K18)/K18</f>
        <v>0.0247949207139988</v>
      </c>
    </row>
    <row r="21" spans="1:11">
      <c r="A21" t="s">
        <v>88</v>
      </c>
      <c r="E21" s="5">
        <f>(E17-E19)/E19</f>
        <v>0.1320771951797</v>
      </c>
      <c r="F21" s="48" t="s">
        <v>76</v>
      </c>
      <c r="G21" s="5">
        <f>(G17-G19)/G19</f>
        <v>-0.0267480320606397</v>
      </c>
      <c r="H21" s="5" t="e">
        <f>(H17-H19)/H19</f>
        <v>#VALUE!</v>
      </c>
      <c r="I21" s="5">
        <f>(I17-I19)/I19</f>
        <v>0.0495674501396959</v>
      </c>
      <c r="J21" s="5" t="e">
        <f>(J17-J19)/J19</f>
        <v>#VALUE!</v>
      </c>
      <c r="K21" s="5">
        <f>(K17-K19)/K19</f>
        <v>0.0070967000136308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67"/>
  <sheetViews>
    <sheetView tabSelected="1" workbookViewId="0">
      <selection activeCell="H10" sqref="H10"/>
    </sheetView>
  </sheetViews>
  <sheetFormatPr defaultColWidth="8.72727272727273" defaultRowHeight="14"/>
  <cols>
    <col min="3" max="3" width="17.4545454545455" customWidth="1"/>
    <col min="4" max="4" width="12.8181818181818"/>
    <col min="5" max="5" width="11.7272727272727"/>
    <col min="6" max="7" width="12.8181818181818"/>
    <col min="9" max="9" width="12.8181818181818"/>
    <col min="10" max="10" width="7.45454545454545" customWidth="1"/>
    <col min="11" max="13" width="14"/>
    <col min="15" max="15" width="12.8181818181818"/>
  </cols>
  <sheetData>
    <row r="3" spans="2:7">
      <c r="B3" s="1" t="s">
        <v>1</v>
      </c>
      <c r="C3" s="1" t="s">
        <v>77</v>
      </c>
      <c r="D3" s="2" t="s">
        <v>78</v>
      </c>
      <c r="E3" s="2" t="s">
        <v>79</v>
      </c>
      <c r="F3" s="2" t="s">
        <v>80</v>
      </c>
      <c r="G3" s="2" t="s">
        <v>81</v>
      </c>
    </row>
    <row r="4" spans="2:7">
      <c r="B4" s="3"/>
      <c r="C4" s="3" t="s">
        <v>38</v>
      </c>
      <c r="D4" s="5">
        <v>0.971405</v>
      </c>
      <c r="E4" s="5">
        <v>0.846866</v>
      </c>
      <c r="F4" s="5">
        <v>0.904871</v>
      </c>
      <c r="G4" s="5">
        <v>0.911</v>
      </c>
    </row>
    <row r="5" spans="2:15">
      <c r="B5" s="3"/>
      <c r="C5" s="3" t="s">
        <v>54</v>
      </c>
      <c r="D5" s="5">
        <v>0.973105134</v>
      </c>
      <c r="E5" s="5">
        <v>0.85042735</v>
      </c>
      <c r="F5" s="5">
        <v>0.907639681</v>
      </c>
      <c r="G5" s="5">
        <v>0.913492346</v>
      </c>
      <c r="I5">
        <v>0.971405</v>
      </c>
      <c r="J5" t="s">
        <v>76</v>
      </c>
      <c r="K5">
        <v>0.846866</v>
      </c>
      <c r="L5">
        <v>0.911</v>
      </c>
      <c r="O5">
        <v>0.904871</v>
      </c>
    </row>
    <row r="6" spans="2:15">
      <c r="B6" s="3" t="s">
        <v>10</v>
      </c>
      <c r="C6" s="3" t="s">
        <v>55</v>
      </c>
      <c r="D6" s="5">
        <v>0.97558991</v>
      </c>
      <c r="E6" s="5">
        <v>0.853988604</v>
      </c>
      <c r="F6" s="5">
        <v>0.910748196</v>
      </c>
      <c r="G6" s="5">
        <v>0.916340335</v>
      </c>
      <c r="I6">
        <v>0.973105134</v>
      </c>
      <c r="K6">
        <v>0.85042735</v>
      </c>
      <c r="L6">
        <v>0.913492346</v>
      </c>
      <c r="O6">
        <v>0.907639681</v>
      </c>
    </row>
    <row r="7" spans="2:15">
      <c r="B7" s="3"/>
      <c r="C7" s="3" t="s">
        <v>56</v>
      </c>
      <c r="D7" s="5">
        <v>0.975389664</v>
      </c>
      <c r="E7" s="5">
        <v>0.846866097</v>
      </c>
      <c r="F7" s="5">
        <v>0.906595501</v>
      </c>
      <c r="G7" s="5">
        <v>0.912780349</v>
      </c>
      <c r="I7">
        <v>0.97558991</v>
      </c>
      <c r="K7">
        <v>0.853988604</v>
      </c>
      <c r="L7">
        <v>0.916340335</v>
      </c>
      <c r="O7">
        <v>0.910748196</v>
      </c>
    </row>
    <row r="8" spans="2:15">
      <c r="B8" s="3"/>
      <c r="C8" s="3" t="s">
        <v>57</v>
      </c>
      <c r="D8" s="5">
        <v>0.98385795</v>
      </c>
      <c r="E8" s="5">
        <v>0.868233618</v>
      </c>
      <c r="F8" s="5">
        <v>0.922436625</v>
      </c>
      <c r="G8" s="5">
        <v>0.927020292</v>
      </c>
      <c r="I8">
        <v>0.975389664</v>
      </c>
      <c r="K8">
        <v>0.846866097</v>
      </c>
      <c r="L8">
        <v>0.912780349</v>
      </c>
      <c r="O8">
        <v>0.906595501</v>
      </c>
    </row>
    <row r="9" spans="2:15">
      <c r="B9" s="7"/>
      <c r="C9" s="41" t="s">
        <v>38</v>
      </c>
      <c r="D9" s="8">
        <v>0.923</v>
      </c>
      <c r="E9" s="8">
        <v>0.9295</v>
      </c>
      <c r="F9" s="8">
        <v>0.9263</v>
      </c>
      <c r="G9" s="8">
        <v>0.9176</v>
      </c>
      <c r="I9">
        <v>0.98385795</v>
      </c>
      <c r="K9">
        <v>0.868233618</v>
      </c>
      <c r="L9">
        <v>0.927020292</v>
      </c>
      <c r="O9">
        <v>0.922436625</v>
      </c>
    </row>
    <row r="10" spans="2:7">
      <c r="B10" s="7"/>
      <c r="C10" s="41" t="s">
        <v>54</v>
      </c>
      <c r="D10" s="5">
        <v>0.955357143</v>
      </c>
      <c r="E10" s="5">
        <v>0.902953586</v>
      </c>
      <c r="F10" s="5">
        <v>0.928416486</v>
      </c>
      <c r="G10" s="5">
        <v>0.963736264</v>
      </c>
    </row>
    <row r="11" spans="2:7">
      <c r="B11" s="7" t="s">
        <v>11</v>
      </c>
      <c r="C11" s="41" t="s">
        <v>55</v>
      </c>
      <c r="D11" s="5">
        <v>0.955621302</v>
      </c>
      <c r="E11" s="5">
        <v>0.908579466</v>
      </c>
      <c r="F11" s="5">
        <v>0.931506849</v>
      </c>
      <c r="G11" s="5">
        <v>0.965201465</v>
      </c>
    </row>
    <row r="12" spans="2:17">
      <c r="B12" s="7"/>
      <c r="C12" s="41" t="s">
        <v>56</v>
      </c>
      <c r="D12" s="5">
        <v>0.954751131</v>
      </c>
      <c r="E12" s="5">
        <v>0.890295359</v>
      </c>
      <c r="F12" s="5">
        <v>0.92139738</v>
      </c>
      <c r="G12" s="5">
        <v>0.96043956</v>
      </c>
      <c r="J12" s="16" t="s">
        <v>27</v>
      </c>
      <c r="K12" s="16" t="s">
        <v>28</v>
      </c>
      <c r="L12" s="16" t="s">
        <v>30</v>
      </c>
      <c r="M12" s="16" t="s">
        <v>29</v>
      </c>
      <c r="N12" s="16" t="s">
        <v>31</v>
      </c>
      <c r="O12" s="16" t="s">
        <v>32</v>
      </c>
      <c r="P12" s="16" t="s">
        <v>33</v>
      </c>
      <c r="Q12" s="16" t="s">
        <v>34</v>
      </c>
    </row>
    <row r="13" spans="2:17">
      <c r="B13" s="7"/>
      <c r="C13" s="41" t="s">
        <v>57</v>
      </c>
      <c r="D13" s="5">
        <v>0.955817378</v>
      </c>
      <c r="E13" s="5">
        <v>0.912798875</v>
      </c>
      <c r="F13" s="5">
        <v>0.93381295</v>
      </c>
      <c r="G13" s="5">
        <v>0.966300366</v>
      </c>
      <c r="I13" s="3" t="s">
        <v>38</v>
      </c>
      <c r="J13" s="16">
        <v>0.971405</v>
      </c>
      <c r="K13" s="16">
        <v>0.846866</v>
      </c>
      <c r="L13" s="16">
        <v>0.904871</v>
      </c>
      <c r="M13" s="16">
        <v>0.911</v>
      </c>
      <c r="N13" s="16">
        <v>1189</v>
      </c>
      <c r="O13" s="16">
        <v>35</v>
      </c>
      <c r="P13" s="16">
        <v>1370</v>
      </c>
      <c r="Q13" s="16">
        <v>215</v>
      </c>
    </row>
    <row r="14" spans="2:17">
      <c r="B14" s="4"/>
      <c r="C14" s="3" t="s">
        <v>38</v>
      </c>
      <c r="D14" s="5">
        <v>0.984227129</v>
      </c>
      <c r="E14" s="5">
        <v>0.866666667</v>
      </c>
      <c r="F14" s="5">
        <v>0.921713442</v>
      </c>
      <c r="G14" s="5">
        <v>0.926490985</v>
      </c>
      <c r="I14" s="3" t="s">
        <v>54</v>
      </c>
      <c r="J14" s="16">
        <f t="shared" ref="J14:J17" si="0">N14/(N14+O14)</f>
        <v>0.973105134474328</v>
      </c>
      <c r="K14" s="16">
        <f t="shared" ref="K14:K17" si="1">N14/(N14+Q14)</f>
        <v>0.85042735042735</v>
      </c>
      <c r="L14" s="16">
        <f t="shared" ref="L14:L17" si="2">2*K14*J14/(K14+J14)</f>
        <v>0.907639680729761</v>
      </c>
      <c r="M14" s="16">
        <f t="shared" ref="M14:M17" si="3">(N14+P14)/SUM(N14:Q14)</f>
        <v>0.913492346030616</v>
      </c>
      <c r="N14" s="16">
        <v>1194</v>
      </c>
      <c r="O14" s="16">
        <v>33</v>
      </c>
      <c r="P14" s="16">
        <v>1372</v>
      </c>
      <c r="Q14" s="16">
        <v>210</v>
      </c>
    </row>
    <row r="15" spans="2:17">
      <c r="B15" s="4"/>
      <c r="C15" s="3" t="s">
        <v>54</v>
      </c>
      <c r="D15" s="5">
        <v>0.95398773</v>
      </c>
      <c r="E15" s="5">
        <v>0.863888889</v>
      </c>
      <c r="F15" s="5">
        <v>0.906705539</v>
      </c>
      <c r="G15" s="5">
        <v>0.911234397</v>
      </c>
      <c r="I15" s="3" t="s">
        <v>55</v>
      </c>
      <c r="J15" s="16">
        <f t="shared" si="0"/>
        <v>0.975589910496338</v>
      </c>
      <c r="K15" s="16">
        <f t="shared" si="1"/>
        <v>0.853988603988604</v>
      </c>
      <c r="L15" s="16">
        <f t="shared" si="2"/>
        <v>0.910748195974174</v>
      </c>
      <c r="M15" s="16">
        <f t="shared" si="3"/>
        <v>0.916340334638661</v>
      </c>
      <c r="N15" s="16">
        <v>1199</v>
      </c>
      <c r="O15" s="16">
        <v>30</v>
      </c>
      <c r="P15" s="16">
        <v>1375</v>
      </c>
      <c r="Q15" s="16">
        <v>205</v>
      </c>
    </row>
    <row r="16" spans="2:17">
      <c r="B16" s="4" t="s">
        <v>12</v>
      </c>
      <c r="C16" s="3" t="s">
        <v>55</v>
      </c>
      <c r="D16" s="5">
        <v>0.970760234</v>
      </c>
      <c r="E16" s="5">
        <v>0.922222222</v>
      </c>
      <c r="F16" s="5">
        <v>0.945868946</v>
      </c>
      <c r="G16" s="5">
        <v>0.947295423</v>
      </c>
      <c r="I16" s="3" t="s">
        <v>56</v>
      </c>
      <c r="J16" s="16">
        <f t="shared" si="0"/>
        <v>0.975389663658737</v>
      </c>
      <c r="K16" s="16">
        <f t="shared" si="1"/>
        <v>0.846866096866097</v>
      </c>
      <c r="L16" s="16">
        <f t="shared" si="2"/>
        <v>0.90659550133435</v>
      </c>
      <c r="M16" s="16">
        <f t="shared" si="3"/>
        <v>0.912780348878604</v>
      </c>
      <c r="N16" s="16">
        <v>1189</v>
      </c>
      <c r="O16" s="16">
        <v>30</v>
      </c>
      <c r="P16" s="16">
        <v>1375</v>
      </c>
      <c r="Q16" s="16">
        <v>215</v>
      </c>
    </row>
    <row r="17" spans="2:17">
      <c r="B17" s="4"/>
      <c r="C17" s="3" t="s">
        <v>56</v>
      </c>
      <c r="D17" s="5">
        <v>0.98427673</v>
      </c>
      <c r="E17" s="5">
        <v>0.869444444</v>
      </c>
      <c r="F17" s="5">
        <v>0.923303835</v>
      </c>
      <c r="G17" s="5">
        <v>0.927877947</v>
      </c>
      <c r="I17" s="3" t="s">
        <v>57</v>
      </c>
      <c r="J17" s="16">
        <f t="shared" si="0"/>
        <v>0.983857949959645</v>
      </c>
      <c r="K17" s="16">
        <f t="shared" si="1"/>
        <v>0.868233618233618</v>
      </c>
      <c r="L17" s="16">
        <f t="shared" si="2"/>
        <v>0.922436625047295</v>
      </c>
      <c r="M17" s="16">
        <f t="shared" si="3"/>
        <v>0.927020291918832</v>
      </c>
      <c r="N17" s="16">
        <v>1219</v>
      </c>
      <c r="O17" s="16">
        <v>20</v>
      </c>
      <c r="P17" s="16">
        <v>1385</v>
      </c>
      <c r="Q17" s="16">
        <v>185</v>
      </c>
    </row>
    <row r="18" spans="2:7">
      <c r="B18" s="4"/>
      <c r="C18" s="3" t="s">
        <v>57</v>
      </c>
      <c r="D18" s="5">
        <v>0.98447205</v>
      </c>
      <c r="E18" s="5">
        <v>0.880555556</v>
      </c>
      <c r="F18" s="5">
        <v>0.929618768</v>
      </c>
      <c r="G18" s="5">
        <v>0.933425798</v>
      </c>
    </row>
    <row r="19" spans="2:17">
      <c r="B19" s="7"/>
      <c r="C19" s="41" t="s">
        <v>38</v>
      </c>
      <c r="D19" s="5">
        <v>0.842249657</v>
      </c>
      <c r="E19" s="5">
        <v>0.898317484</v>
      </c>
      <c r="F19" s="5">
        <v>0.869380531</v>
      </c>
      <c r="G19" s="5">
        <v>0.865082267</v>
      </c>
      <c r="I19" s="3" t="s">
        <v>38</v>
      </c>
      <c r="J19" s="16">
        <f>N19/(N19+O19)</f>
        <v>0.954682779456193</v>
      </c>
      <c r="K19" s="16">
        <f>N19/(N19+Q19)</f>
        <v>0.888888888888889</v>
      </c>
      <c r="L19" s="16">
        <f>2*K19*J19/(K19+J19)</f>
        <v>0.920611798980335</v>
      </c>
      <c r="M19" s="16">
        <f>(N19+P19)/SUM(N19:Q19)</f>
        <v>0.96007326007326</v>
      </c>
      <c r="N19" s="16">
        <v>632</v>
      </c>
      <c r="O19" s="16">
        <v>30</v>
      </c>
      <c r="P19" s="16">
        <v>1989</v>
      </c>
      <c r="Q19" s="16">
        <v>79</v>
      </c>
    </row>
    <row r="20" spans="2:17">
      <c r="B20" s="7"/>
      <c r="C20" s="41" t="s">
        <v>54</v>
      </c>
      <c r="D20" s="5">
        <v>0.843621399</v>
      </c>
      <c r="E20" s="5">
        <v>0.899780541</v>
      </c>
      <c r="F20" s="5">
        <v>0.87079646</v>
      </c>
      <c r="G20" s="5">
        <v>0.86654479</v>
      </c>
      <c r="I20" s="3" t="s">
        <v>54</v>
      </c>
      <c r="J20" s="16">
        <f>N20/(N20+O20)</f>
        <v>0.955357142857143</v>
      </c>
      <c r="K20" s="16">
        <f t="shared" ref="K20:K23" si="4">N20/(N20+Q20)</f>
        <v>0.90295358649789</v>
      </c>
      <c r="L20" s="16">
        <f t="shared" ref="L20:L23" si="5">2*K20*J20/(K20+J20)</f>
        <v>0.928416485900217</v>
      </c>
      <c r="M20" s="16">
        <f t="shared" ref="M20:M23" si="6">(N20+P20)/SUM(N20:Q20)</f>
        <v>0.963736263736264</v>
      </c>
      <c r="N20" s="16">
        <v>642</v>
      </c>
      <c r="O20" s="16">
        <v>30</v>
      </c>
      <c r="P20" s="16">
        <v>1989</v>
      </c>
      <c r="Q20" s="16">
        <v>69</v>
      </c>
    </row>
    <row r="21" spans="2:17">
      <c r="B21" s="7" t="s">
        <v>13</v>
      </c>
      <c r="C21" s="41" t="s">
        <v>55</v>
      </c>
      <c r="D21" s="5">
        <v>0.844384303</v>
      </c>
      <c r="E21" s="5">
        <v>0.912948061</v>
      </c>
      <c r="F21" s="5">
        <v>0.877328647</v>
      </c>
      <c r="G21" s="5">
        <v>0.872394881</v>
      </c>
      <c r="I21" s="3" t="s">
        <v>55</v>
      </c>
      <c r="J21" s="16">
        <f t="shared" ref="J20:J23" si="7">N21/(N21+O21)</f>
        <v>0.955621301775148</v>
      </c>
      <c r="K21" s="16">
        <f t="shared" si="4"/>
        <v>0.908579465541491</v>
      </c>
      <c r="L21" s="16">
        <f t="shared" si="5"/>
        <v>0.931506849315068</v>
      </c>
      <c r="M21" s="16">
        <f t="shared" si="6"/>
        <v>0.965201465201465</v>
      </c>
      <c r="N21" s="16">
        <v>646</v>
      </c>
      <c r="O21" s="16">
        <v>30</v>
      </c>
      <c r="P21" s="16">
        <v>1989</v>
      </c>
      <c r="Q21" s="16">
        <v>65</v>
      </c>
    </row>
    <row r="22" spans="2:17">
      <c r="B22" s="7"/>
      <c r="C22" s="41" t="s">
        <v>56</v>
      </c>
      <c r="D22" s="5">
        <v>0.842249657</v>
      </c>
      <c r="E22" s="5">
        <v>0.898317484</v>
      </c>
      <c r="F22" s="5">
        <v>0.869380531</v>
      </c>
      <c r="G22" s="5">
        <v>0.865082267</v>
      </c>
      <c r="I22" s="3" t="s">
        <v>56</v>
      </c>
      <c r="J22" s="16">
        <f t="shared" si="7"/>
        <v>0.95475113122172</v>
      </c>
      <c r="K22" s="16">
        <f t="shared" si="4"/>
        <v>0.890295358649789</v>
      </c>
      <c r="L22" s="16">
        <f t="shared" si="5"/>
        <v>0.921397379912664</v>
      </c>
      <c r="M22" s="16">
        <f t="shared" si="6"/>
        <v>0.96043956043956</v>
      </c>
      <c r="N22" s="16">
        <v>633</v>
      </c>
      <c r="O22" s="16">
        <v>30</v>
      </c>
      <c r="P22" s="16">
        <v>1989</v>
      </c>
      <c r="Q22" s="16">
        <v>78</v>
      </c>
    </row>
    <row r="23" spans="2:17">
      <c r="B23" s="7"/>
      <c r="C23" s="41" t="s">
        <v>57</v>
      </c>
      <c r="D23" s="5">
        <v>0.856948229</v>
      </c>
      <c r="E23" s="5">
        <v>0.92026335</v>
      </c>
      <c r="F23" s="5">
        <v>0.887477954</v>
      </c>
      <c r="G23" s="5">
        <v>0.883363803</v>
      </c>
      <c r="I23" s="3" t="s">
        <v>57</v>
      </c>
      <c r="J23" s="16">
        <f t="shared" si="7"/>
        <v>0.955817378497791</v>
      </c>
      <c r="K23" s="16">
        <f t="shared" si="4"/>
        <v>0.912798874824191</v>
      </c>
      <c r="L23" s="16">
        <f t="shared" si="5"/>
        <v>0.933812949640288</v>
      </c>
      <c r="M23" s="16">
        <f t="shared" si="6"/>
        <v>0.966300366300366</v>
      </c>
      <c r="N23" s="16">
        <v>649</v>
      </c>
      <c r="O23" s="16">
        <v>30</v>
      </c>
      <c r="P23" s="16">
        <v>1989</v>
      </c>
      <c r="Q23" s="16">
        <v>62</v>
      </c>
    </row>
    <row r="24" spans="2:13">
      <c r="B24" s="4"/>
      <c r="C24" s="3" t="s">
        <v>38</v>
      </c>
      <c r="D24" s="5">
        <v>0.654024052</v>
      </c>
      <c r="E24" s="5">
        <v>0.951547779</v>
      </c>
      <c r="F24" s="5">
        <v>0.775219298</v>
      </c>
      <c r="G24" s="5">
        <v>0.724277068</v>
      </c>
      <c r="J24" s="16"/>
      <c r="K24" s="16"/>
      <c r="L24" s="16"/>
      <c r="M24" s="16"/>
    </row>
    <row r="25" spans="2:17">
      <c r="B25" s="4"/>
      <c r="C25" s="3" t="s">
        <v>54</v>
      </c>
      <c r="D25" s="5">
        <v>0.672692674</v>
      </c>
      <c r="E25" s="5">
        <v>0.951547779</v>
      </c>
      <c r="F25" s="5">
        <v>0.788182832</v>
      </c>
      <c r="G25" s="5">
        <v>0.744451917</v>
      </c>
      <c r="I25" s="3" t="s">
        <v>38</v>
      </c>
      <c r="J25" s="16">
        <f t="shared" ref="J25:J29" si="8">N25/(N25+O25)</f>
        <v>0.984227129337539</v>
      </c>
      <c r="K25" s="16">
        <f t="shared" ref="K25:K29" si="9">N25/(N25+Q25)</f>
        <v>0.866666666666667</v>
      </c>
      <c r="L25" s="16">
        <f t="shared" ref="L25:L29" si="10">2*K25*J25/(K25+J25)</f>
        <v>0.921713441654357</v>
      </c>
      <c r="M25" s="16">
        <f t="shared" ref="M25:M29" si="11">(N25+P25)/SUM(N25:Q25)</f>
        <v>0.926490984743412</v>
      </c>
      <c r="N25">
        <v>312</v>
      </c>
      <c r="O25">
        <v>5</v>
      </c>
      <c r="P25">
        <v>356</v>
      </c>
      <c r="Q25">
        <v>48</v>
      </c>
    </row>
    <row r="26" spans="2:17">
      <c r="B26" s="9" t="s">
        <v>14</v>
      </c>
      <c r="C26" s="3" t="s">
        <v>55</v>
      </c>
      <c r="D26" s="5">
        <v>0.675777568</v>
      </c>
      <c r="E26" s="5">
        <v>0.965006729</v>
      </c>
      <c r="F26" s="5">
        <v>0.794900222</v>
      </c>
      <c r="G26" s="5">
        <v>0.751176866</v>
      </c>
      <c r="I26" s="3" t="s">
        <v>54</v>
      </c>
      <c r="J26" s="16">
        <f t="shared" si="8"/>
        <v>0.95398773006135</v>
      </c>
      <c r="K26" s="16">
        <f t="shared" si="9"/>
        <v>0.863888888888889</v>
      </c>
      <c r="L26" s="16">
        <f t="shared" si="10"/>
        <v>0.906705539358601</v>
      </c>
      <c r="M26" s="16">
        <f t="shared" si="11"/>
        <v>0.91123439667129</v>
      </c>
      <c r="N26">
        <v>311</v>
      </c>
      <c r="O26">
        <v>15</v>
      </c>
      <c r="P26">
        <v>346</v>
      </c>
      <c r="Q26">
        <v>49</v>
      </c>
    </row>
    <row r="27" spans="2:17">
      <c r="B27" s="9"/>
      <c r="C27" s="3" t="s">
        <v>56</v>
      </c>
      <c r="D27" s="5">
        <v>0.657195234</v>
      </c>
      <c r="E27" s="5">
        <v>0.965006729</v>
      </c>
      <c r="F27" s="5">
        <v>0.781897492</v>
      </c>
      <c r="G27" s="5">
        <v>0.731002017</v>
      </c>
      <c r="I27" s="3" t="s">
        <v>55</v>
      </c>
      <c r="J27" s="16">
        <f t="shared" si="8"/>
        <v>0.970760233918129</v>
      </c>
      <c r="K27" s="16">
        <f t="shared" si="9"/>
        <v>0.922222222222222</v>
      </c>
      <c r="L27" s="16">
        <f t="shared" si="10"/>
        <v>0.945868945868946</v>
      </c>
      <c r="M27" s="16">
        <f t="shared" si="11"/>
        <v>0.947295423023578</v>
      </c>
      <c r="N27">
        <v>332</v>
      </c>
      <c r="O27">
        <v>10</v>
      </c>
      <c r="P27">
        <v>351</v>
      </c>
      <c r="Q27">
        <v>28</v>
      </c>
    </row>
    <row r="28" spans="2:17">
      <c r="B28" s="9"/>
      <c r="C28" s="3" t="s">
        <v>57</v>
      </c>
      <c r="D28" s="5">
        <v>0.691722169</v>
      </c>
      <c r="E28" s="5">
        <v>0.97846568</v>
      </c>
      <c r="F28" s="5">
        <v>0.810479376</v>
      </c>
      <c r="G28" s="5">
        <v>0.771351715</v>
      </c>
      <c r="I28" s="3" t="s">
        <v>56</v>
      </c>
      <c r="J28" s="16">
        <f t="shared" si="8"/>
        <v>0.984276729559748</v>
      </c>
      <c r="K28" s="16">
        <f t="shared" si="9"/>
        <v>0.869444444444444</v>
      </c>
      <c r="L28" s="16">
        <f t="shared" si="10"/>
        <v>0.92330383480826</v>
      </c>
      <c r="M28" s="16">
        <f t="shared" si="11"/>
        <v>0.927877947295423</v>
      </c>
      <c r="N28">
        <v>313</v>
      </c>
      <c r="O28">
        <v>5</v>
      </c>
      <c r="P28">
        <v>356</v>
      </c>
      <c r="Q28">
        <v>47</v>
      </c>
    </row>
    <row r="29" spans="2:17">
      <c r="B29" s="42"/>
      <c r="C29" s="3" t="s">
        <v>38</v>
      </c>
      <c r="D29" s="43">
        <f>AVERAGE(D4,D9,D14,D19,D24)</f>
        <v>0.8749811676</v>
      </c>
      <c r="E29" s="43">
        <f>AVERAGE(E4,E9,E14,E19,E24)</f>
        <v>0.898579586</v>
      </c>
      <c r="F29" s="43">
        <f>AVERAGE(F4,F9,F14,F19,F24)</f>
        <v>0.8794968542</v>
      </c>
      <c r="G29" s="43">
        <f>AVERAGE(G4,G9,G14,G19,G24)</f>
        <v>0.868890064</v>
      </c>
      <c r="I29" s="3" t="s">
        <v>57</v>
      </c>
      <c r="J29" s="16">
        <f t="shared" si="8"/>
        <v>0.984472049689441</v>
      </c>
      <c r="K29" s="16">
        <f t="shared" si="9"/>
        <v>0.880555555555556</v>
      </c>
      <c r="L29" s="16">
        <f t="shared" si="10"/>
        <v>0.929618768328446</v>
      </c>
      <c r="M29" s="16">
        <f t="shared" si="11"/>
        <v>0.933425797503467</v>
      </c>
      <c r="N29">
        <v>317</v>
      </c>
      <c r="O29">
        <v>5</v>
      </c>
      <c r="P29">
        <v>356</v>
      </c>
      <c r="Q29">
        <v>43</v>
      </c>
    </row>
    <row r="30" spans="2:13">
      <c r="B30" s="42"/>
      <c r="C30" s="3" t="s">
        <v>54</v>
      </c>
      <c r="D30" s="43">
        <f>AVERAGE(D5,D10,D15,D20,D25)</f>
        <v>0.879752816</v>
      </c>
      <c r="E30" s="43">
        <f>AVERAGE(E5,E10,E15,E20,E25)</f>
        <v>0.893719629</v>
      </c>
      <c r="F30" s="43">
        <f>AVERAGE(F5,F10,F15,F20,F25)</f>
        <v>0.8803481996</v>
      </c>
      <c r="G30" s="43">
        <f>AVERAGE(G5,G10,G15,G20,G25)</f>
        <v>0.8798919428</v>
      </c>
      <c r="J30" s="16"/>
      <c r="K30" s="16"/>
      <c r="L30" s="16"/>
      <c r="M30" s="16"/>
    </row>
    <row r="31" spans="2:17">
      <c r="B31" s="42" t="s">
        <v>87</v>
      </c>
      <c r="C31" s="3" t="s">
        <v>55</v>
      </c>
      <c r="D31" s="43">
        <f>AVERAGE(D6,D11,D16,D21,D26)</f>
        <v>0.8844266634</v>
      </c>
      <c r="E31" s="43">
        <f>AVERAGE(E6,E11,E16,E21,E26)</f>
        <v>0.9125490164</v>
      </c>
      <c r="F31" s="43">
        <f>AVERAGE(F6,F11,F16,F21,F26)</f>
        <v>0.892070572</v>
      </c>
      <c r="G31" s="43">
        <f>AVERAGE(G6,G11,G16,G21,G26)</f>
        <v>0.890481794</v>
      </c>
      <c r="I31" s="3" t="s">
        <v>38</v>
      </c>
      <c r="J31" s="16">
        <f t="shared" ref="J31:J35" si="12">N31/(N31+O31)</f>
        <v>0.842249657064472</v>
      </c>
      <c r="K31" s="16">
        <f t="shared" ref="K31:K35" si="13">N31/(N31+Q31)</f>
        <v>0.8983174835406</v>
      </c>
      <c r="L31" s="16">
        <f t="shared" ref="L31:L35" si="14">2*K31*J31/(K31+J31)</f>
        <v>0.869380530973451</v>
      </c>
      <c r="M31" s="16">
        <f t="shared" ref="M31:M35" si="15">(N31+P31)/SUM(N31:Q31)</f>
        <v>0.86508226691042</v>
      </c>
      <c r="N31" s="16">
        <v>1228</v>
      </c>
      <c r="O31" s="16">
        <v>230</v>
      </c>
      <c r="P31" s="16">
        <v>1138</v>
      </c>
      <c r="Q31" s="16">
        <v>139</v>
      </c>
    </row>
    <row r="32" spans="2:17">
      <c r="B32" s="42"/>
      <c r="C32" s="3" t="s">
        <v>56</v>
      </c>
      <c r="D32" s="43">
        <f>AVERAGE(D7,D12,D17,D22,D27)</f>
        <v>0.8827724832</v>
      </c>
      <c r="E32" s="43">
        <f>AVERAGE(E7,E12,E17,E22,E27)</f>
        <v>0.8939860226</v>
      </c>
      <c r="F32" s="43">
        <f>AVERAGE(F7,F12,F17,F22,F27)</f>
        <v>0.8805149478</v>
      </c>
      <c r="G32" s="43">
        <f>AVERAGE(G7,G12,G17,G22,G27)</f>
        <v>0.879436428</v>
      </c>
      <c r="I32" s="3" t="s">
        <v>54</v>
      </c>
      <c r="J32" s="16">
        <f t="shared" si="12"/>
        <v>0.843621399176955</v>
      </c>
      <c r="K32" s="16">
        <f t="shared" si="13"/>
        <v>0.899780541331383</v>
      </c>
      <c r="L32" s="16">
        <f t="shared" si="14"/>
        <v>0.870796460176991</v>
      </c>
      <c r="M32" s="16">
        <f t="shared" si="15"/>
        <v>0.86654478976234</v>
      </c>
      <c r="N32" s="16">
        <v>1230</v>
      </c>
      <c r="O32" s="16">
        <v>228</v>
      </c>
      <c r="P32" s="16">
        <v>1140</v>
      </c>
      <c r="Q32" s="16">
        <v>137</v>
      </c>
    </row>
    <row r="33" spans="2:17">
      <c r="B33" s="42"/>
      <c r="C33" s="3" t="s">
        <v>57</v>
      </c>
      <c r="D33" s="43">
        <f>AVERAGE(D8,D13,D18,D23,D28)</f>
        <v>0.8945635552</v>
      </c>
      <c r="E33" s="43">
        <f>AVERAGE(E8,E13,E18,E23,E28)</f>
        <v>0.9120634158</v>
      </c>
      <c r="F33" s="43">
        <f>AVERAGE(F8,F13,F18,F23,F28)</f>
        <v>0.8967651346</v>
      </c>
      <c r="G33" s="43">
        <f>AVERAGE(G8,G13,G18,G23,G28)</f>
        <v>0.8962923948</v>
      </c>
      <c r="I33" s="3" t="s">
        <v>55</v>
      </c>
      <c r="J33" s="16">
        <f t="shared" si="12"/>
        <v>0.844384303112314</v>
      </c>
      <c r="K33" s="16">
        <f t="shared" si="13"/>
        <v>0.912948061448427</v>
      </c>
      <c r="L33" s="16">
        <f t="shared" si="14"/>
        <v>0.877328646748682</v>
      </c>
      <c r="M33" s="16">
        <f t="shared" si="15"/>
        <v>0.872394881170018</v>
      </c>
      <c r="N33" s="16">
        <v>1248</v>
      </c>
      <c r="O33" s="16">
        <v>230</v>
      </c>
      <c r="P33" s="16">
        <v>1138</v>
      </c>
      <c r="Q33" s="16">
        <v>119</v>
      </c>
    </row>
    <row r="34" spans="9:17">
      <c r="I34" s="3" t="s">
        <v>56</v>
      </c>
      <c r="J34" s="16">
        <f t="shared" si="12"/>
        <v>0.842249657064472</v>
      </c>
      <c r="K34" s="16">
        <f t="shared" si="13"/>
        <v>0.8983174835406</v>
      </c>
      <c r="L34" s="16">
        <f t="shared" si="14"/>
        <v>0.869380530973451</v>
      </c>
      <c r="M34" s="16">
        <f t="shared" si="15"/>
        <v>0.86508226691042</v>
      </c>
      <c r="N34" s="16">
        <v>1228</v>
      </c>
      <c r="O34" s="16">
        <v>230</v>
      </c>
      <c r="P34" s="16">
        <v>1138</v>
      </c>
      <c r="Q34" s="16">
        <v>139</v>
      </c>
    </row>
    <row r="35" spans="9:17">
      <c r="I35" s="3" t="s">
        <v>57</v>
      </c>
      <c r="J35" s="16">
        <f t="shared" si="12"/>
        <v>0.856948228882834</v>
      </c>
      <c r="K35" s="16">
        <f t="shared" si="13"/>
        <v>0.920263350402341</v>
      </c>
      <c r="L35" s="16">
        <f t="shared" si="14"/>
        <v>0.887477954144621</v>
      </c>
      <c r="M35" s="16">
        <f t="shared" si="15"/>
        <v>0.883363802559415</v>
      </c>
      <c r="N35" s="16">
        <v>1258</v>
      </c>
      <c r="O35" s="16">
        <v>210</v>
      </c>
      <c r="P35" s="16">
        <v>1158</v>
      </c>
      <c r="Q35" s="16">
        <v>109</v>
      </c>
    </row>
    <row r="36" spans="10:13">
      <c r="J36" s="16"/>
      <c r="K36" s="16"/>
      <c r="L36" s="16"/>
      <c r="M36" s="16"/>
    </row>
    <row r="37" spans="9:17">
      <c r="I37" s="3" t="s">
        <v>38</v>
      </c>
      <c r="J37" s="16">
        <f t="shared" ref="J37:J41" si="16">N37/(N37+O37)</f>
        <v>0.654024051803885</v>
      </c>
      <c r="K37" s="16">
        <f t="shared" ref="K37:K41" si="17">N37/(N37+Q37)</f>
        <v>0.951547779273217</v>
      </c>
      <c r="L37" s="16">
        <f t="shared" ref="L37:L41" si="18">2*K37*J37/(K37+J37)</f>
        <v>0.775219298245614</v>
      </c>
      <c r="M37" s="16">
        <f t="shared" ref="M37:M41" si="19">(N37+P37)/SUM(N37:Q37)</f>
        <v>0.724277067921991</v>
      </c>
      <c r="N37" s="16">
        <v>707</v>
      </c>
      <c r="O37" s="16">
        <v>374</v>
      </c>
      <c r="P37" s="16">
        <v>370</v>
      </c>
      <c r="Q37" s="16">
        <v>36</v>
      </c>
    </row>
    <row r="38" spans="3:17">
      <c r="C38" t="s">
        <v>38</v>
      </c>
      <c r="D38">
        <v>97.14</v>
      </c>
      <c r="E38">
        <v>84.69</v>
      </c>
      <c r="F38">
        <v>90.49</v>
      </c>
      <c r="G38">
        <v>91.1</v>
      </c>
      <c r="I38" s="3" t="s">
        <v>54</v>
      </c>
      <c r="J38" s="16">
        <f t="shared" si="16"/>
        <v>0.672692673644148</v>
      </c>
      <c r="K38" s="16">
        <f t="shared" si="17"/>
        <v>0.951547779273217</v>
      </c>
      <c r="L38" s="16">
        <f t="shared" si="18"/>
        <v>0.788182831661092</v>
      </c>
      <c r="M38" s="16">
        <f t="shared" si="19"/>
        <v>0.744451916610625</v>
      </c>
      <c r="N38" s="16">
        <v>707</v>
      </c>
      <c r="O38" s="16">
        <v>344</v>
      </c>
      <c r="P38" s="16">
        <v>400</v>
      </c>
      <c r="Q38" s="16">
        <v>36</v>
      </c>
    </row>
    <row r="39" spans="3:17">
      <c r="C39" t="s">
        <v>54</v>
      </c>
      <c r="D39">
        <v>97.31</v>
      </c>
      <c r="E39">
        <v>85.04</v>
      </c>
      <c r="F39">
        <v>90.76</v>
      </c>
      <c r="G39">
        <v>91.35</v>
      </c>
      <c r="I39" s="3" t="s">
        <v>55</v>
      </c>
      <c r="J39" s="16">
        <f t="shared" si="16"/>
        <v>0.675777568331763</v>
      </c>
      <c r="K39" s="16">
        <f t="shared" si="17"/>
        <v>0.965006729475101</v>
      </c>
      <c r="L39" s="16">
        <f t="shared" si="18"/>
        <v>0.79490022172949</v>
      </c>
      <c r="M39" s="16">
        <f t="shared" si="19"/>
        <v>0.751176866173504</v>
      </c>
      <c r="N39" s="16">
        <v>717</v>
      </c>
      <c r="O39" s="16">
        <v>344</v>
      </c>
      <c r="P39" s="16">
        <v>400</v>
      </c>
      <c r="Q39" s="16">
        <v>26</v>
      </c>
    </row>
    <row r="40" spans="2:17">
      <c r="B40" t="s">
        <v>10</v>
      </c>
      <c r="C40" t="s">
        <v>55</v>
      </c>
      <c r="D40">
        <v>97.56</v>
      </c>
      <c r="E40">
        <v>85.4</v>
      </c>
      <c r="F40">
        <v>91.07</v>
      </c>
      <c r="G40">
        <v>91.63</v>
      </c>
      <c r="I40" s="3" t="s">
        <v>56</v>
      </c>
      <c r="J40" s="16">
        <f t="shared" si="16"/>
        <v>0.657195233730522</v>
      </c>
      <c r="K40" s="16">
        <f t="shared" si="17"/>
        <v>0.965006729475101</v>
      </c>
      <c r="L40" s="16">
        <f t="shared" si="18"/>
        <v>0.781897491821156</v>
      </c>
      <c r="M40" s="16">
        <f t="shared" si="19"/>
        <v>0.731002017484869</v>
      </c>
      <c r="N40" s="16">
        <v>717</v>
      </c>
      <c r="O40" s="16">
        <v>374</v>
      </c>
      <c r="P40" s="16">
        <v>370</v>
      </c>
      <c r="Q40" s="16">
        <v>26</v>
      </c>
    </row>
    <row r="41" spans="3:17">
      <c r="C41" t="s">
        <v>56</v>
      </c>
      <c r="D41">
        <v>97.54</v>
      </c>
      <c r="E41">
        <v>84.69</v>
      </c>
      <c r="F41">
        <v>90.66</v>
      </c>
      <c r="G41">
        <v>91.28</v>
      </c>
      <c r="I41" s="3" t="s">
        <v>57</v>
      </c>
      <c r="J41" s="16">
        <f t="shared" si="16"/>
        <v>0.691722169362512</v>
      </c>
      <c r="K41" s="16">
        <f t="shared" si="17"/>
        <v>0.978465679676985</v>
      </c>
      <c r="L41" s="16">
        <f t="shared" si="18"/>
        <v>0.810479375696767</v>
      </c>
      <c r="M41" s="16">
        <f t="shared" si="19"/>
        <v>0.771351714862138</v>
      </c>
      <c r="N41" s="16">
        <v>727</v>
      </c>
      <c r="O41" s="16">
        <v>324</v>
      </c>
      <c r="P41" s="16">
        <v>420</v>
      </c>
      <c r="Q41" s="16">
        <v>16</v>
      </c>
    </row>
    <row r="42" spans="3:7">
      <c r="C42" t="s">
        <v>57</v>
      </c>
      <c r="D42">
        <v>98.39</v>
      </c>
      <c r="E42">
        <v>86.82</v>
      </c>
      <c r="F42">
        <v>92.24</v>
      </c>
      <c r="G42">
        <v>92.7</v>
      </c>
    </row>
    <row r="43" spans="3:7">
      <c r="C43" t="s">
        <v>38</v>
      </c>
      <c r="D43">
        <v>92.3</v>
      </c>
      <c r="E43">
        <v>92.95</v>
      </c>
      <c r="F43">
        <v>92.63</v>
      </c>
      <c r="G43">
        <v>91.76</v>
      </c>
    </row>
    <row r="44" spans="3:13">
      <c r="C44" t="s">
        <v>54</v>
      </c>
      <c r="D44">
        <v>95.54</v>
      </c>
      <c r="E44">
        <v>90.3</v>
      </c>
      <c r="F44">
        <v>92.84</v>
      </c>
      <c r="G44">
        <v>96.37</v>
      </c>
      <c r="J44">
        <v>0.654024052</v>
      </c>
      <c r="K44">
        <v>0.951547779</v>
      </c>
      <c r="L44">
        <v>0.775219298</v>
      </c>
      <c r="M44">
        <v>0.724277068</v>
      </c>
    </row>
    <row r="45" spans="2:13">
      <c r="B45" t="s">
        <v>11</v>
      </c>
      <c r="C45" t="s">
        <v>55</v>
      </c>
      <c r="D45">
        <v>95.56</v>
      </c>
      <c r="E45">
        <v>90.86</v>
      </c>
      <c r="F45">
        <v>93.15</v>
      </c>
      <c r="G45">
        <v>96.52</v>
      </c>
      <c r="J45">
        <v>0.672692674</v>
      </c>
      <c r="K45">
        <v>0.951547779</v>
      </c>
      <c r="L45">
        <v>0.788182832</v>
      </c>
      <c r="M45">
        <v>0.744451917</v>
      </c>
    </row>
    <row r="46" spans="3:13">
      <c r="C46" t="s">
        <v>56</v>
      </c>
      <c r="D46">
        <v>95.48</v>
      </c>
      <c r="E46">
        <v>89.03</v>
      </c>
      <c r="F46">
        <v>92.14</v>
      </c>
      <c r="G46">
        <v>96.04</v>
      </c>
      <c r="J46">
        <v>0.675777568</v>
      </c>
      <c r="K46">
        <v>0.965006729</v>
      </c>
      <c r="L46">
        <v>0.794900222</v>
      </c>
      <c r="M46">
        <v>0.751176866</v>
      </c>
    </row>
    <row r="47" spans="3:13">
      <c r="C47" t="s">
        <v>57</v>
      </c>
      <c r="D47">
        <v>95.58</v>
      </c>
      <c r="E47">
        <v>91.28</v>
      </c>
      <c r="F47">
        <v>93.38</v>
      </c>
      <c r="G47">
        <v>96.63</v>
      </c>
      <c r="J47">
        <v>0.657195234</v>
      </c>
      <c r="K47">
        <v>0.965006729</v>
      </c>
      <c r="L47">
        <v>0.781897492</v>
      </c>
      <c r="M47">
        <v>0.731002017</v>
      </c>
    </row>
    <row r="48" spans="3:13">
      <c r="C48" t="s">
        <v>38</v>
      </c>
      <c r="D48">
        <v>98.42</v>
      </c>
      <c r="E48">
        <v>86.67</v>
      </c>
      <c r="F48">
        <v>92.17</v>
      </c>
      <c r="G48">
        <v>92.65</v>
      </c>
      <c r="J48">
        <v>0.691722169</v>
      </c>
      <c r="K48">
        <v>0.97846568</v>
      </c>
      <c r="L48">
        <v>0.810479376</v>
      </c>
      <c r="M48">
        <v>0.771351715</v>
      </c>
    </row>
    <row r="49" spans="3:7">
      <c r="C49" t="s">
        <v>54</v>
      </c>
      <c r="D49">
        <v>95.4</v>
      </c>
      <c r="E49">
        <v>86.39</v>
      </c>
      <c r="F49">
        <v>90.67</v>
      </c>
      <c r="G49">
        <v>91.12</v>
      </c>
    </row>
    <row r="50" spans="2:7">
      <c r="B50" t="s">
        <v>12</v>
      </c>
      <c r="C50" t="s">
        <v>55</v>
      </c>
      <c r="D50">
        <v>97.08</v>
      </c>
      <c r="E50">
        <v>92.22</v>
      </c>
      <c r="F50">
        <v>94.59</v>
      </c>
      <c r="G50">
        <v>94.73</v>
      </c>
    </row>
    <row r="51" spans="3:7">
      <c r="C51" t="s">
        <v>56</v>
      </c>
      <c r="D51">
        <v>98.43</v>
      </c>
      <c r="E51">
        <v>86.94</v>
      </c>
      <c r="F51">
        <v>92.33</v>
      </c>
      <c r="G51">
        <v>92.79</v>
      </c>
    </row>
    <row r="52" spans="3:7">
      <c r="C52" t="s">
        <v>57</v>
      </c>
      <c r="D52">
        <v>98.45</v>
      </c>
      <c r="E52">
        <v>88.06</v>
      </c>
      <c r="F52">
        <v>92.96</v>
      </c>
      <c r="G52">
        <v>93.34</v>
      </c>
    </row>
    <row r="53" spans="3:7">
      <c r="C53" t="s">
        <v>38</v>
      </c>
      <c r="D53">
        <v>84.22</v>
      </c>
      <c r="E53">
        <v>89.83</v>
      </c>
      <c r="F53">
        <v>86.94</v>
      </c>
      <c r="G53">
        <v>86.51</v>
      </c>
    </row>
    <row r="54" spans="3:7">
      <c r="C54" t="s">
        <v>54</v>
      </c>
      <c r="D54">
        <v>84.36</v>
      </c>
      <c r="E54">
        <v>89.98</v>
      </c>
      <c r="F54">
        <v>87.08</v>
      </c>
      <c r="G54">
        <v>86.65</v>
      </c>
    </row>
    <row r="55" spans="2:7">
      <c r="B55" t="s">
        <v>13</v>
      </c>
      <c r="C55" t="s">
        <v>55</v>
      </c>
      <c r="D55">
        <v>84.44</v>
      </c>
      <c r="E55">
        <v>91.29</v>
      </c>
      <c r="F55">
        <v>87.73</v>
      </c>
      <c r="G55">
        <v>87.24</v>
      </c>
    </row>
    <row r="56" spans="3:7">
      <c r="C56" t="s">
        <v>56</v>
      </c>
      <c r="D56">
        <v>84.22</v>
      </c>
      <c r="E56">
        <v>89.83</v>
      </c>
      <c r="F56">
        <v>86.94</v>
      </c>
      <c r="G56">
        <v>86.51</v>
      </c>
    </row>
    <row r="57" spans="3:7">
      <c r="C57" t="s">
        <v>57</v>
      </c>
      <c r="D57">
        <v>85.69</v>
      </c>
      <c r="E57">
        <v>92.03</v>
      </c>
      <c r="F57">
        <v>88.75</v>
      </c>
      <c r="G57">
        <v>88.34</v>
      </c>
    </row>
    <row r="58" spans="3:7">
      <c r="C58" t="s">
        <v>38</v>
      </c>
      <c r="D58">
        <v>65.4</v>
      </c>
      <c r="E58">
        <v>95.15</v>
      </c>
      <c r="F58">
        <v>77.52</v>
      </c>
      <c r="G58">
        <v>72.43</v>
      </c>
    </row>
    <row r="59" spans="3:7">
      <c r="C59" t="s">
        <v>54</v>
      </c>
      <c r="D59">
        <v>67.27</v>
      </c>
      <c r="E59">
        <v>95.15</v>
      </c>
      <c r="F59">
        <v>78.82</v>
      </c>
      <c r="G59">
        <v>74.45</v>
      </c>
    </row>
    <row r="60" spans="2:7">
      <c r="B60" t="s">
        <v>14</v>
      </c>
      <c r="C60" t="s">
        <v>55</v>
      </c>
      <c r="D60">
        <v>67.58</v>
      </c>
      <c r="E60">
        <v>96.5</v>
      </c>
      <c r="F60">
        <v>79.49</v>
      </c>
      <c r="G60">
        <v>75.12</v>
      </c>
    </row>
    <row r="61" spans="3:7">
      <c r="C61" t="s">
        <v>56</v>
      </c>
      <c r="D61">
        <v>65.72</v>
      </c>
      <c r="E61">
        <v>96.5</v>
      </c>
      <c r="F61">
        <v>78.19</v>
      </c>
      <c r="G61">
        <v>73.1</v>
      </c>
    </row>
    <row r="62" spans="3:7">
      <c r="C62" t="s">
        <v>57</v>
      </c>
      <c r="D62">
        <v>69.17</v>
      </c>
      <c r="E62">
        <v>97.85</v>
      </c>
      <c r="F62">
        <v>81.05</v>
      </c>
      <c r="G62">
        <v>77.14</v>
      </c>
    </row>
    <row r="63" spans="3:7">
      <c r="C63" t="s">
        <v>38</v>
      </c>
      <c r="D63">
        <v>87.5</v>
      </c>
      <c r="E63">
        <v>89.86</v>
      </c>
      <c r="F63">
        <v>87.95</v>
      </c>
      <c r="G63">
        <v>86.89</v>
      </c>
    </row>
    <row r="64" spans="3:7">
      <c r="C64" t="s">
        <v>54</v>
      </c>
      <c r="D64">
        <v>87.98</v>
      </c>
      <c r="E64">
        <v>89.37</v>
      </c>
      <c r="F64">
        <v>88.03</v>
      </c>
      <c r="G64">
        <v>87.99</v>
      </c>
    </row>
    <row r="65" spans="2:7">
      <c r="B65" t="s">
        <v>87</v>
      </c>
      <c r="C65" t="s">
        <v>55</v>
      </c>
      <c r="D65">
        <v>88.44</v>
      </c>
      <c r="E65">
        <v>91.25</v>
      </c>
      <c r="F65">
        <v>89.21</v>
      </c>
      <c r="G65">
        <v>89.05</v>
      </c>
    </row>
    <row r="66" spans="3:7">
      <c r="C66" t="s">
        <v>56</v>
      </c>
      <c r="D66">
        <v>88.28</v>
      </c>
      <c r="E66">
        <v>89.4</v>
      </c>
      <c r="F66">
        <v>88.05</v>
      </c>
      <c r="G66">
        <v>87.94</v>
      </c>
    </row>
    <row r="67" spans="3:7">
      <c r="C67" t="s">
        <v>57</v>
      </c>
      <c r="D67">
        <v>89.46</v>
      </c>
      <c r="E67">
        <v>91.21</v>
      </c>
      <c r="F67">
        <v>89.68</v>
      </c>
      <c r="G67">
        <v>89.63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0"/>
  <sheetViews>
    <sheetView topLeftCell="C16" workbookViewId="0">
      <selection activeCell="L44" sqref="L44"/>
    </sheetView>
  </sheetViews>
  <sheetFormatPr defaultColWidth="8.72727272727273" defaultRowHeight="14"/>
  <cols>
    <col min="1" max="1" width="17.3636363636364" customWidth="1"/>
    <col min="2" max="2" width="11.4545454545455" customWidth="1"/>
    <col min="3" max="3" width="11.8181818181818" customWidth="1"/>
    <col min="4" max="4" width="13.0909090909091" customWidth="1"/>
    <col min="5" max="5" width="13" customWidth="1"/>
    <col min="6" max="6" width="11.0909090909091" customWidth="1"/>
    <col min="7" max="7" width="12.8181818181818"/>
    <col min="8" max="8" width="4.90909090909091" style="25" customWidth="1"/>
    <col min="10" max="10" width="5.72727272727273" customWidth="1"/>
    <col min="11" max="11" width="12.8181818181818"/>
    <col min="12" max="12" width="2.54545454545455" customWidth="1"/>
    <col min="13" max="13" width="11" customWidth="1"/>
    <col min="14" max="14" width="2.54545454545455" customWidth="1"/>
    <col min="16" max="16" width="2.54545454545455" customWidth="1"/>
    <col min="18" max="18" width="2.54545454545455" customWidth="1"/>
    <col min="20" max="20" width="2.54545454545455" customWidth="1"/>
    <col min="22" max="22" width="3.54545454545455" customWidth="1"/>
  </cols>
  <sheetData>
    <row r="2" spans="3:7">
      <c r="C2" s="26"/>
      <c r="D2" s="26"/>
      <c r="E2" s="26"/>
      <c r="F2" s="26"/>
      <c r="G2" s="26"/>
    </row>
    <row r="3" spans="1:23">
      <c r="A3" t="s">
        <v>1</v>
      </c>
      <c r="B3" t="s">
        <v>89</v>
      </c>
      <c r="C3" s="26" t="s">
        <v>90</v>
      </c>
      <c r="D3" s="26" t="s">
        <v>49</v>
      </c>
      <c r="E3" s="26" t="s">
        <v>50</v>
      </c>
      <c r="F3" s="26" t="s">
        <v>51</v>
      </c>
      <c r="G3" s="26" t="s">
        <v>52</v>
      </c>
      <c r="I3" s="17" t="s">
        <v>1</v>
      </c>
      <c r="J3" s="17" t="s">
        <v>76</v>
      </c>
      <c r="K3" s="17" t="s">
        <v>89</v>
      </c>
      <c r="L3" s="17" t="s">
        <v>76</v>
      </c>
      <c r="M3" s="34" t="s">
        <v>90</v>
      </c>
      <c r="N3" s="17" t="s">
        <v>76</v>
      </c>
      <c r="O3" s="34" t="s">
        <v>49</v>
      </c>
      <c r="P3" s="17" t="s">
        <v>76</v>
      </c>
      <c r="Q3" s="34" t="s">
        <v>50</v>
      </c>
      <c r="R3" s="17" t="s">
        <v>76</v>
      </c>
      <c r="S3" s="34" t="s">
        <v>51</v>
      </c>
      <c r="T3" s="17" t="s">
        <v>76</v>
      </c>
      <c r="U3" s="34" t="s">
        <v>52</v>
      </c>
      <c r="V3" s="17" t="s">
        <v>82</v>
      </c>
      <c r="W3" s="17" t="s">
        <v>83</v>
      </c>
    </row>
    <row r="4" spans="1:23">
      <c r="A4" s="27"/>
      <c r="B4" s="27" t="s">
        <v>78</v>
      </c>
      <c r="C4">
        <v>0.862233</v>
      </c>
      <c r="D4">
        <v>0.856885</v>
      </c>
      <c r="E4">
        <v>0.842186</v>
      </c>
      <c r="F4">
        <v>0.868914</v>
      </c>
      <c r="G4">
        <v>0.854399</v>
      </c>
      <c r="I4" s="17"/>
      <c r="J4" s="17" t="s">
        <v>76</v>
      </c>
      <c r="K4" s="17" t="s">
        <v>78</v>
      </c>
      <c r="L4" s="17" t="s">
        <v>76</v>
      </c>
      <c r="M4" s="21">
        <v>0.862233</v>
      </c>
      <c r="N4" s="21" t="s">
        <v>76</v>
      </c>
      <c r="O4" s="21">
        <v>0.856885</v>
      </c>
      <c r="P4" s="21" t="s">
        <v>76</v>
      </c>
      <c r="Q4" s="21">
        <v>0.842186</v>
      </c>
      <c r="R4" s="21" t="s">
        <v>76</v>
      </c>
      <c r="S4" s="21">
        <v>0.868914</v>
      </c>
      <c r="T4" s="21" t="s">
        <v>76</v>
      </c>
      <c r="U4" s="21">
        <v>0.854399</v>
      </c>
      <c r="V4" s="17" t="s">
        <v>82</v>
      </c>
      <c r="W4" s="17" t="s">
        <v>91</v>
      </c>
    </row>
    <row r="5" spans="1:23">
      <c r="A5" s="27" t="s">
        <v>10</v>
      </c>
      <c r="B5" s="27" t="s">
        <v>79</v>
      </c>
      <c r="C5">
        <v>0.840534</v>
      </c>
      <c r="D5">
        <v>0.859968</v>
      </c>
      <c r="E5">
        <v>0.833235</v>
      </c>
      <c r="F5">
        <v>0.849942</v>
      </c>
      <c r="G5">
        <v>0.834577</v>
      </c>
      <c r="I5" s="17" t="s">
        <v>10</v>
      </c>
      <c r="J5" s="17" t="s">
        <v>76</v>
      </c>
      <c r="K5" s="17" t="s">
        <v>79</v>
      </c>
      <c r="L5" s="17" t="s">
        <v>76</v>
      </c>
      <c r="M5" s="21">
        <v>0.840534</v>
      </c>
      <c r="N5" s="21" t="s">
        <v>76</v>
      </c>
      <c r="O5" s="21">
        <v>0.859968</v>
      </c>
      <c r="P5" s="21" t="s">
        <v>76</v>
      </c>
      <c r="Q5" s="21">
        <v>0.833235</v>
      </c>
      <c r="R5" s="21" t="s">
        <v>76</v>
      </c>
      <c r="S5" s="21">
        <v>0.849942</v>
      </c>
      <c r="T5" s="21" t="s">
        <v>76</v>
      </c>
      <c r="U5" s="21">
        <v>0.834577</v>
      </c>
      <c r="V5" s="17" t="s">
        <v>82</v>
      </c>
      <c r="W5" s="17" t="s">
        <v>91</v>
      </c>
    </row>
    <row r="6" s="10" customFormat="1" spans="1:23">
      <c r="A6" s="28"/>
      <c r="B6" s="28" t="s">
        <v>92</v>
      </c>
      <c r="C6" s="10">
        <v>0.851646</v>
      </c>
      <c r="D6" s="10">
        <v>0.856906</v>
      </c>
      <c r="E6" s="10">
        <v>0.837823</v>
      </c>
      <c r="F6" s="10">
        <v>0.857147</v>
      </c>
      <c r="G6" s="10">
        <v>0.842931</v>
      </c>
      <c r="H6" s="29"/>
      <c r="I6" s="35"/>
      <c r="J6" s="35" t="s">
        <v>76</v>
      </c>
      <c r="K6" s="35" t="s">
        <v>92</v>
      </c>
      <c r="L6" s="35" t="s">
        <v>76</v>
      </c>
      <c r="M6" s="36">
        <v>0.851646</v>
      </c>
      <c r="N6" s="36" t="s">
        <v>76</v>
      </c>
      <c r="O6" s="36">
        <v>0.856906</v>
      </c>
      <c r="P6" s="36" t="s">
        <v>76</v>
      </c>
      <c r="Q6" s="36">
        <v>0.837823</v>
      </c>
      <c r="R6" s="36" t="s">
        <v>76</v>
      </c>
      <c r="S6" s="36">
        <v>0.857147</v>
      </c>
      <c r="T6" s="36" t="s">
        <v>76</v>
      </c>
      <c r="U6" s="36">
        <v>0.842931</v>
      </c>
      <c r="V6" s="35" t="s">
        <v>82</v>
      </c>
      <c r="W6" s="35" t="s">
        <v>85</v>
      </c>
    </row>
    <row r="7" spans="1:23">
      <c r="A7" s="7"/>
      <c r="B7" s="7" t="s">
        <v>78</v>
      </c>
      <c r="C7" s="8">
        <v>0.8227</v>
      </c>
      <c r="D7" s="30">
        <v>0.8152</v>
      </c>
      <c r="E7" s="30">
        <v>0.8088</v>
      </c>
      <c r="F7" s="30">
        <v>0.8052</v>
      </c>
      <c r="G7" s="30">
        <v>0.7944</v>
      </c>
      <c r="I7" s="17"/>
      <c r="J7" s="17" t="s">
        <v>76</v>
      </c>
      <c r="K7" s="17" t="s">
        <v>78</v>
      </c>
      <c r="L7" s="17" t="s">
        <v>76</v>
      </c>
      <c r="M7" s="37">
        <v>0.8227</v>
      </c>
      <c r="N7" s="21" t="s">
        <v>76</v>
      </c>
      <c r="O7" s="21">
        <v>0.8152</v>
      </c>
      <c r="P7" s="21" t="s">
        <v>76</v>
      </c>
      <c r="Q7" s="21">
        <v>0.8088</v>
      </c>
      <c r="R7" s="21" t="s">
        <v>76</v>
      </c>
      <c r="S7" s="21">
        <v>0.8052</v>
      </c>
      <c r="T7" s="21" t="s">
        <v>76</v>
      </c>
      <c r="U7" s="21">
        <v>0.7944</v>
      </c>
      <c r="V7" s="17" t="s">
        <v>82</v>
      </c>
      <c r="W7" s="17" t="s">
        <v>91</v>
      </c>
    </row>
    <row r="8" spans="1:23">
      <c r="A8" s="7" t="s">
        <v>11</v>
      </c>
      <c r="B8" s="7" t="s">
        <v>79</v>
      </c>
      <c r="C8" s="8">
        <v>0.8204</v>
      </c>
      <c r="D8" s="30">
        <v>0.7965</v>
      </c>
      <c r="E8" s="30">
        <v>0.7916</v>
      </c>
      <c r="F8" s="30">
        <v>0.7987</v>
      </c>
      <c r="G8" s="30">
        <v>0.7731</v>
      </c>
      <c r="I8" s="17" t="s">
        <v>11</v>
      </c>
      <c r="J8" s="17" t="s">
        <v>76</v>
      </c>
      <c r="K8" s="17" t="s">
        <v>79</v>
      </c>
      <c r="L8" s="17" t="s">
        <v>76</v>
      </c>
      <c r="M8" s="37">
        <v>0.8204</v>
      </c>
      <c r="N8" s="21" t="s">
        <v>76</v>
      </c>
      <c r="O8" s="21">
        <v>0.7965</v>
      </c>
      <c r="P8" s="21" t="s">
        <v>76</v>
      </c>
      <c r="Q8" s="21">
        <v>0.7916</v>
      </c>
      <c r="R8" s="21" t="s">
        <v>76</v>
      </c>
      <c r="S8" s="21">
        <v>0.7987</v>
      </c>
      <c r="T8" s="21" t="s">
        <v>76</v>
      </c>
      <c r="U8" s="21">
        <v>0.7731</v>
      </c>
      <c r="V8" s="17" t="s">
        <v>82</v>
      </c>
      <c r="W8" s="17" t="s">
        <v>91</v>
      </c>
    </row>
    <row r="9" s="10" customFormat="1" spans="1:23">
      <c r="A9" s="31"/>
      <c r="B9" s="31" t="s">
        <v>92</v>
      </c>
      <c r="C9" s="32">
        <v>0.8236</v>
      </c>
      <c r="D9" s="33">
        <v>0.8061</v>
      </c>
      <c r="E9" s="33">
        <v>0.7999</v>
      </c>
      <c r="F9" s="33">
        <v>0.7984</v>
      </c>
      <c r="G9" s="33">
        <v>0.781</v>
      </c>
      <c r="H9" s="29"/>
      <c r="I9" s="35"/>
      <c r="J9" s="35" t="s">
        <v>76</v>
      </c>
      <c r="K9" s="35" t="s">
        <v>92</v>
      </c>
      <c r="L9" s="35" t="s">
        <v>76</v>
      </c>
      <c r="M9" s="38">
        <v>0.8236</v>
      </c>
      <c r="N9" s="36" t="s">
        <v>76</v>
      </c>
      <c r="O9" s="36">
        <v>0.8061</v>
      </c>
      <c r="P9" s="36" t="s">
        <v>76</v>
      </c>
      <c r="Q9" s="36">
        <v>0.7999</v>
      </c>
      <c r="R9" s="36" t="s">
        <v>76</v>
      </c>
      <c r="S9" s="36">
        <v>0.7984</v>
      </c>
      <c r="T9" s="36" t="s">
        <v>76</v>
      </c>
      <c r="U9" s="36">
        <v>0.781</v>
      </c>
      <c r="V9" s="35" t="s">
        <v>82</v>
      </c>
      <c r="W9" s="35" t="s">
        <v>85</v>
      </c>
    </row>
    <row r="10" spans="1:23">
      <c r="A10" s="27"/>
      <c r="B10" s="27" t="s">
        <v>78</v>
      </c>
      <c r="C10">
        <v>0.557134</v>
      </c>
      <c r="D10">
        <v>0.535275</v>
      </c>
      <c r="E10">
        <v>0.556166</v>
      </c>
      <c r="F10">
        <v>0.570929</v>
      </c>
      <c r="G10">
        <v>0.557134</v>
      </c>
      <c r="I10" s="17"/>
      <c r="J10" s="17" t="s">
        <v>76</v>
      </c>
      <c r="K10" s="17" t="s">
        <v>78</v>
      </c>
      <c r="L10" s="17" t="s">
        <v>76</v>
      </c>
      <c r="M10" s="21">
        <v>0.557134</v>
      </c>
      <c r="N10" s="21" t="s">
        <v>76</v>
      </c>
      <c r="O10" s="21">
        <v>0.535275</v>
      </c>
      <c r="P10" s="21" t="s">
        <v>76</v>
      </c>
      <c r="Q10" s="21">
        <v>0.556166</v>
      </c>
      <c r="R10" s="21" t="s">
        <v>76</v>
      </c>
      <c r="S10" s="21">
        <v>0.570929</v>
      </c>
      <c r="T10" s="21" t="s">
        <v>76</v>
      </c>
      <c r="U10" s="21">
        <v>0.557134</v>
      </c>
      <c r="V10" s="17" t="s">
        <v>82</v>
      </c>
      <c r="W10" s="17" t="s">
        <v>91</v>
      </c>
    </row>
    <row r="11" spans="1:23">
      <c r="A11" s="27" t="s">
        <v>12</v>
      </c>
      <c r="B11" s="27" t="s">
        <v>79</v>
      </c>
      <c r="C11">
        <v>0.412371</v>
      </c>
      <c r="D11">
        <v>0.3948</v>
      </c>
      <c r="E11">
        <v>0.415332</v>
      </c>
      <c r="F11">
        <v>0.407267</v>
      </c>
      <c r="G11">
        <v>0.393396</v>
      </c>
      <c r="I11" s="17" t="s">
        <v>12</v>
      </c>
      <c r="J11" s="17" t="s">
        <v>76</v>
      </c>
      <c r="K11" s="17" t="s">
        <v>79</v>
      </c>
      <c r="L11" s="17" t="s">
        <v>76</v>
      </c>
      <c r="M11" s="21">
        <v>0.412371</v>
      </c>
      <c r="N11" s="21" t="s">
        <v>76</v>
      </c>
      <c r="O11" s="21">
        <v>0.3948</v>
      </c>
      <c r="P11" s="21" t="s">
        <v>76</v>
      </c>
      <c r="Q11" s="21">
        <v>0.415332</v>
      </c>
      <c r="R11" s="21" t="s">
        <v>76</v>
      </c>
      <c r="S11" s="21">
        <v>0.407267</v>
      </c>
      <c r="T11" s="21" t="s">
        <v>76</v>
      </c>
      <c r="U11" s="21">
        <v>0.393396</v>
      </c>
      <c r="V11" s="17" t="s">
        <v>82</v>
      </c>
      <c r="W11" s="17" t="s">
        <v>91</v>
      </c>
    </row>
    <row r="12" s="10" customFormat="1" spans="1:23">
      <c r="A12" s="28"/>
      <c r="B12" s="28" t="s">
        <v>92</v>
      </c>
      <c r="C12" s="10">
        <v>0.472447</v>
      </c>
      <c r="D12" s="10">
        <v>0.448937</v>
      </c>
      <c r="E12" s="10">
        <v>0.468766</v>
      </c>
      <c r="F12" s="10">
        <v>0.469886</v>
      </c>
      <c r="G12" s="10">
        <v>0.459544</v>
      </c>
      <c r="H12" s="29"/>
      <c r="I12" s="35"/>
      <c r="J12" s="35" t="s">
        <v>76</v>
      </c>
      <c r="K12" s="35" t="s">
        <v>92</v>
      </c>
      <c r="L12" s="35" t="s">
        <v>76</v>
      </c>
      <c r="M12" s="36">
        <v>0.472447</v>
      </c>
      <c r="N12" s="36" t="s">
        <v>76</v>
      </c>
      <c r="O12" s="36">
        <v>0.448937</v>
      </c>
      <c r="P12" s="36" t="s">
        <v>76</v>
      </c>
      <c r="Q12" s="36">
        <v>0.468766</v>
      </c>
      <c r="R12" s="36" t="s">
        <v>76</v>
      </c>
      <c r="S12" s="36">
        <v>0.469886</v>
      </c>
      <c r="T12" s="36" t="s">
        <v>76</v>
      </c>
      <c r="U12" s="36">
        <v>0.459544</v>
      </c>
      <c r="V12" s="35" t="s">
        <v>82</v>
      </c>
      <c r="W12" s="35" t="s">
        <v>85</v>
      </c>
    </row>
    <row r="13" spans="1:23">
      <c r="A13" s="7"/>
      <c r="B13" s="7" t="s">
        <v>78</v>
      </c>
      <c r="C13">
        <v>0.474058</v>
      </c>
      <c r="D13">
        <v>0.480784</v>
      </c>
      <c r="E13">
        <v>0.478441</v>
      </c>
      <c r="F13">
        <v>0.557343</v>
      </c>
      <c r="G13">
        <v>0.462926</v>
      </c>
      <c r="I13" s="17"/>
      <c r="J13" s="17" t="s">
        <v>76</v>
      </c>
      <c r="K13" s="17" t="s">
        <v>78</v>
      </c>
      <c r="L13" s="17" t="s">
        <v>76</v>
      </c>
      <c r="M13" s="21">
        <v>0.474058</v>
      </c>
      <c r="N13" s="21" t="s">
        <v>76</v>
      </c>
      <c r="O13" s="21">
        <v>0.480784</v>
      </c>
      <c r="P13" s="21" t="s">
        <v>76</v>
      </c>
      <c r="Q13" s="21">
        <v>0.478441</v>
      </c>
      <c r="R13" s="21" t="s">
        <v>76</v>
      </c>
      <c r="S13" s="21">
        <v>0.557343</v>
      </c>
      <c r="T13" s="21" t="s">
        <v>76</v>
      </c>
      <c r="U13" s="21">
        <v>0.462926</v>
      </c>
      <c r="V13" s="17" t="s">
        <v>82</v>
      </c>
      <c r="W13" s="17" t="s">
        <v>91</v>
      </c>
    </row>
    <row r="14" spans="1:23">
      <c r="A14" s="7" t="s">
        <v>13</v>
      </c>
      <c r="B14" s="7" t="s">
        <v>79</v>
      </c>
      <c r="C14">
        <v>0.299237</v>
      </c>
      <c r="D14">
        <v>0.291008</v>
      </c>
      <c r="E14">
        <v>0.307006</v>
      </c>
      <c r="F14">
        <v>0.302242</v>
      </c>
      <c r="G14">
        <v>0.279652</v>
      </c>
      <c r="I14" s="17" t="s">
        <v>13</v>
      </c>
      <c r="J14" s="17" t="s">
        <v>76</v>
      </c>
      <c r="K14" s="17" t="s">
        <v>79</v>
      </c>
      <c r="L14" s="17" t="s">
        <v>76</v>
      </c>
      <c r="M14" s="21">
        <v>0.299237</v>
      </c>
      <c r="N14" s="21" t="s">
        <v>76</v>
      </c>
      <c r="O14" s="21">
        <v>0.291008</v>
      </c>
      <c r="P14" s="21" t="s">
        <v>76</v>
      </c>
      <c r="Q14" s="21">
        <v>0.307006</v>
      </c>
      <c r="R14" s="21" t="s">
        <v>76</v>
      </c>
      <c r="S14" s="21">
        <v>0.302242</v>
      </c>
      <c r="T14" s="21" t="s">
        <v>76</v>
      </c>
      <c r="U14" s="21">
        <v>0.279652</v>
      </c>
      <c r="V14" s="17" t="s">
        <v>82</v>
      </c>
      <c r="W14" s="17" t="s">
        <v>91</v>
      </c>
    </row>
    <row r="15" s="10" customFormat="1" spans="1:23">
      <c r="A15" s="31"/>
      <c r="B15" s="31" t="s">
        <v>92</v>
      </c>
      <c r="C15" s="10">
        <v>0.364114</v>
      </c>
      <c r="D15" s="10">
        <v>0.35704</v>
      </c>
      <c r="E15" s="10">
        <v>0.37019</v>
      </c>
      <c r="F15" s="10">
        <v>0.380571</v>
      </c>
      <c r="G15" s="10">
        <v>0.342443</v>
      </c>
      <c r="H15" s="29"/>
      <c r="I15" s="35"/>
      <c r="J15" s="35" t="s">
        <v>76</v>
      </c>
      <c r="K15" s="35" t="s">
        <v>92</v>
      </c>
      <c r="L15" s="35" t="s">
        <v>76</v>
      </c>
      <c r="M15" s="36">
        <v>0.364114</v>
      </c>
      <c r="N15" s="36" t="s">
        <v>76</v>
      </c>
      <c r="O15" s="36">
        <v>0.35704</v>
      </c>
      <c r="P15" s="36" t="s">
        <v>76</v>
      </c>
      <c r="Q15" s="36">
        <v>0.37019</v>
      </c>
      <c r="R15" s="36" t="s">
        <v>76</v>
      </c>
      <c r="S15" s="36">
        <v>0.380571</v>
      </c>
      <c r="T15" s="36" t="s">
        <v>76</v>
      </c>
      <c r="U15" s="36">
        <v>0.342443</v>
      </c>
      <c r="V15" s="35" t="s">
        <v>82</v>
      </c>
      <c r="W15" s="35" t="s">
        <v>85</v>
      </c>
    </row>
    <row r="16" spans="1:23">
      <c r="A16" s="27"/>
      <c r="B16" s="27" t="s">
        <v>78</v>
      </c>
      <c r="C16">
        <v>0.546326</v>
      </c>
      <c r="D16">
        <v>0.612853</v>
      </c>
      <c r="E16">
        <v>0.485784</v>
      </c>
      <c r="F16">
        <v>0.557275</v>
      </c>
      <c r="G16">
        <v>0.481773</v>
      </c>
      <c r="I16" s="17"/>
      <c r="J16" s="17" t="s">
        <v>76</v>
      </c>
      <c r="K16" s="17" t="s">
        <v>78</v>
      </c>
      <c r="L16" s="17" t="s">
        <v>76</v>
      </c>
      <c r="M16" s="21">
        <v>0.546326</v>
      </c>
      <c r="N16" s="21" t="s">
        <v>76</v>
      </c>
      <c r="O16" s="21">
        <v>0.612853</v>
      </c>
      <c r="P16" s="21" t="s">
        <v>76</v>
      </c>
      <c r="Q16" s="21">
        <v>0.485784</v>
      </c>
      <c r="R16" s="21" t="s">
        <v>76</v>
      </c>
      <c r="S16" s="21">
        <v>0.557275</v>
      </c>
      <c r="T16" s="21" t="s">
        <v>76</v>
      </c>
      <c r="U16" s="21">
        <v>0.481773</v>
      </c>
      <c r="V16" s="17" t="s">
        <v>82</v>
      </c>
      <c r="W16" s="17" t="s">
        <v>91</v>
      </c>
    </row>
    <row r="17" spans="1:23">
      <c r="A17" s="27" t="s">
        <v>14</v>
      </c>
      <c r="B17" s="27" t="s">
        <v>79</v>
      </c>
      <c r="C17">
        <v>0.378791</v>
      </c>
      <c r="D17">
        <v>0.486786</v>
      </c>
      <c r="E17">
        <v>0.361388</v>
      </c>
      <c r="F17">
        <v>0.377172</v>
      </c>
      <c r="G17">
        <v>0.363676</v>
      </c>
      <c r="I17" s="17" t="s">
        <v>14</v>
      </c>
      <c r="J17" s="17" t="s">
        <v>76</v>
      </c>
      <c r="K17" s="17" t="s">
        <v>79</v>
      </c>
      <c r="L17" s="17" t="s">
        <v>76</v>
      </c>
      <c r="M17" s="21">
        <v>0.378791</v>
      </c>
      <c r="N17" s="21" t="s">
        <v>76</v>
      </c>
      <c r="O17" s="21">
        <v>0.486786</v>
      </c>
      <c r="P17" s="21" t="s">
        <v>76</v>
      </c>
      <c r="Q17" s="21">
        <v>0.361388</v>
      </c>
      <c r="R17" s="21" t="s">
        <v>76</v>
      </c>
      <c r="S17" s="21">
        <v>0.377172</v>
      </c>
      <c r="T17" s="21" t="s">
        <v>76</v>
      </c>
      <c r="U17" s="21">
        <v>0.363676</v>
      </c>
      <c r="V17" s="17" t="s">
        <v>82</v>
      </c>
      <c r="W17" s="17" t="s">
        <v>91</v>
      </c>
    </row>
    <row r="18" s="10" customFormat="1" spans="1:23">
      <c r="A18" s="28"/>
      <c r="B18" s="28" t="s">
        <v>92</v>
      </c>
      <c r="C18" s="10">
        <v>0.431362</v>
      </c>
      <c r="D18" s="10">
        <v>0.444035</v>
      </c>
      <c r="E18" s="10">
        <v>0.409537</v>
      </c>
      <c r="F18" s="10">
        <v>0.442699</v>
      </c>
      <c r="G18" s="10">
        <v>0.408097</v>
      </c>
      <c r="H18" s="29"/>
      <c r="I18" s="35"/>
      <c r="J18" s="35" t="s">
        <v>76</v>
      </c>
      <c r="K18" s="35" t="s">
        <v>92</v>
      </c>
      <c r="L18" s="35" t="s">
        <v>76</v>
      </c>
      <c r="M18" s="36">
        <v>0.431362</v>
      </c>
      <c r="N18" s="36" t="s">
        <v>76</v>
      </c>
      <c r="O18" s="36">
        <v>0.444035</v>
      </c>
      <c r="P18" s="36" t="s">
        <v>76</v>
      </c>
      <c r="Q18" s="36">
        <v>0.409537</v>
      </c>
      <c r="R18" s="36" t="s">
        <v>76</v>
      </c>
      <c r="S18" s="36">
        <v>0.442699</v>
      </c>
      <c r="T18" s="36" t="s">
        <v>76</v>
      </c>
      <c r="U18" s="36">
        <v>0.408097</v>
      </c>
      <c r="V18" s="35" t="s">
        <v>82</v>
      </c>
      <c r="W18" s="35" t="s">
        <v>85</v>
      </c>
    </row>
    <row r="19" spans="11:20">
      <c r="K19" s="39"/>
      <c r="L19" s="40"/>
      <c r="N19" s="40"/>
      <c r="P19" s="40"/>
      <c r="R19" s="40"/>
      <c r="T19" s="40"/>
    </row>
    <row r="21" spans="17:17">
      <c r="Q21" t="s">
        <v>93</v>
      </c>
    </row>
    <row r="22" spans="9:23">
      <c r="I22" t="s">
        <v>1</v>
      </c>
      <c r="J22" t="s">
        <v>76</v>
      </c>
      <c r="K22" t="s">
        <v>89</v>
      </c>
      <c r="L22" t="s">
        <v>76</v>
      </c>
      <c r="M22" t="s">
        <v>94</v>
      </c>
      <c r="N22" t="s">
        <v>76</v>
      </c>
      <c r="O22" t="s">
        <v>95</v>
      </c>
      <c r="P22" t="s">
        <v>76</v>
      </c>
      <c r="Q22" t="s">
        <v>96</v>
      </c>
      <c r="R22" t="s">
        <v>76</v>
      </c>
      <c r="S22" t="s">
        <v>97</v>
      </c>
      <c r="T22" t="s">
        <v>76</v>
      </c>
      <c r="U22" t="s">
        <v>98</v>
      </c>
      <c r="V22" t="s">
        <v>82</v>
      </c>
      <c r="W22" t="s">
        <v>83</v>
      </c>
    </row>
    <row r="23" spans="10:23">
      <c r="J23" t="s">
        <v>76</v>
      </c>
      <c r="K23" t="s">
        <v>78</v>
      </c>
      <c r="L23" t="s">
        <v>76</v>
      </c>
      <c r="M23">
        <v>86.89</v>
      </c>
      <c r="N23" t="s">
        <v>76</v>
      </c>
      <c r="O23">
        <v>85.69</v>
      </c>
      <c r="P23" t="s">
        <v>76</v>
      </c>
      <c r="Q23">
        <v>84.22</v>
      </c>
      <c r="R23" t="s">
        <v>76</v>
      </c>
      <c r="S23">
        <v>86.22</v>
      </c>
      <c r="T23" t="s">
        <v>76</v>
      </c>
      <c r="U23">
        <v>85.44</v>
      </c>
      <c r="V23" t="s">
        <v>82</v>
      </c>
      <c r="W23" t="s">
        <v>91</v>
      </c>
    </row>
    <row r="24" spans="9:23">
      <c r="I24" t="s">
        <v>10</v>
      </c>
      <c r="J24" t="s">
        <v>76</v>
      </c>
      <c r="K24" t="s">
        <v>79</v>
      </c>
      <c r="L24" t="s">
        <v>76</v>
      </c>
      <c r="M24">
        <v>84.99</v>
      </c>
      <c r="N24" t="s">
        <v>76</v>
      </c>
      <c r="O24">
        <v>86</v>
      </c>
      <c r="P24" t="s">
        <v>76</v>
      </c>
      <c r="Q24">
        <v>83.32</v>
      </c>
      <c r="R24" t="s">
        <v>76</v>
      </c>
      <c r="S24">
        <v>84.05</v>
      </c>
      <c r="T24" t="s">
        <v>76</v>
      </c>
      <c r="U24">
        <v>83.46</v>
      </c>
      <c r="V24" t="s">
        <v>82</v>
      </c>
      <c r="W24" t="s">
        <v>91</v>
      </c>
    </row>
    <row r="25" spans="10:23">
      <c r="J25" t="s">
        <v>76</v>
      </c>
      <c r="K25" t="s">
        <v>92</v>
      </c>
      <c r="L25" t="s">
        <v>76</v>
      </c>
      <c r="M25">
        <v>85.71</v>
      </c>
      <c r="N25" t="s">
        <v>76</v>
      </c>
      <c r="O25">
        <v>85.69</v>
      </c>
      <c r="P25" t="s">
        <v>76</v>
      </c>
      <c r="Q25">
        <v>83.78</v>
      </c>
      <c r="R25" t="s">
        <v>76</v>
      </c>
      <c r="S25">
        <v>85.16</v>
      </c>
      <c r="T25" t="s">
        <v>76</v>
      </c>
      <c r="U25">
        <v>84.29</v>
      </c>
      <c r="V25" t="s">
        <v>82</v>
      </c>
      <c r="W25" t="s">
        <v>85</v>
      </c>
    </row>
    <row r="26" spans="10:23">
      <c r="J26" t="s">
        <v>76</v>
      </c>
      <c r="K26" t="s">
        <v>78</v>
      </c>
      <c r="L26" t="s">
        <v>76</v>
      </c>
      <c r="M26">
        <v>82.27</v>
      </c>
      <c r="N26" t="s">
        <v>76</v>
      </c>
      <c r="O26">
        <v>81.52</v>
      </c>
      <c r="P26" t="s">
        <v>76</v>
      </c>
      <c r="Q26">
        <v>80.88</v>
      </c>
      <c r="R26" t="s">
        <v>76</v>
      </c>
      <c r="S26">
        <v>80.52</v>
      </c>
      <c r="T26" t="s">
        <v>76</v>
      </c>
      <c r="U26">
        <v>79.44</v>
      </c>
      <c r="V26" t="s">
        <v>82</v>
      </c>
      <c r="W26" t="s">
        <v>91</v>
      </c>
    </row>
    <row r="27" spans="9:23">
      <c r="I27" t="s">
        <v>11</v>
      </c>
      <c r="J27" t="s">
        <v>76</v>
      </c>
      <c r="K27" t="s">
        <v>79</v>
      </c>
      <c r="L27" t="s">
        <v>76</v>
      </c>
      <c r="M27">
        <v>82.04</v>
      </c>
      <c r="N27" t="s">
        <v>76</v>
      </c>
      <c r="O27">
        <v>79.65</v>
      </c>
      <c r="P27" t="s">
        <v>76</v>
      </c>
      <c r="Q27">
        <v>79.16</v>
      </c>
      <c r="R27" t="s">
        <v>76</v>
      </c>
      <c r="S27">
        <v>79.87</v>
      </c>
      <c r="T27" t="s">
        <v>76</v>
      </c>
      <c r="U27">
        <v>77.31</v>
      </c>
      <c r="V27" t="s">
        <v>82</v>
      </c>
      <c r="W27" t="s">
        <v>91</v>
      </c>
    </row>
    <row r="28" spans="10:23">
      <c r="J28" t="s">
        <v>76</v>
      </c>
      <c r="K28" t="s">
        <v>92</v>
      </c>
      <c r="L28" t="s">
        <v>76</v>
      </c>
      <c r="M28">
        <v>82.36</v>
      </c>
      <c r="N28" t="s">
        <v>76</v>
      </c>
      <c r="O28">
        <v>80.61</v>
      </c>
      <c r="P28" t="s">
        <v>76</v>
      </c>
      <c r="Q28">
        <v>79.99</v>
      </c>
      <c r="R28" t="s">
        <v>76</v>
      </c>
      <c r="S28">
        <v>79.84</v>
      </c>
      <c r="T28" t="s">
        <v>76</v>
      </c>
      <c r="U28">
        <v>78.1</v>
      </c>
      <c r="V28" t="s">
        <v>82</v>
      </c>
      <c r="W28" t="s">
        <v>85</v>
      </c>
    </row>
    <row r="29" spans="10:23">
      <c r="J29" t="s">
        <v>76</v>
      </c>
      <c r="K29" t="s">
        <v>78</v>
      </c>
      <c r="L29" t="s">
        <v>76</v>
      </c>
      <c r="M29">
        <v>55.71</v>
      </c>
      <c r="N29" t="s">
        <v>76</v>
      </c>
      <c r="O29">
        <v>53.53</v>
      </c>
      <c r="P29" t="s">
        <v>76</v>
      </c>
      <c r="Q29">
        <v>55.62</v>
      </c>
      <c r="R29" t="s">
        <v>76</v>
      </c>
      <c r="S29">
        <v>57.09</v>
      </c>
      <c r="T29" t="s">
        <v>76</v>
      </c>
      <c r="U29">
        <v>55.71</v>
      </c>
      <c r="V29" t="s">
        <v>82</v>
      </c>
      <c r="W29" t="s">
        <v>91</v>
      </c>
    </row>
    <row r="30" spans="9:23">
      <c r="I30" t="s">
        <v>12</v>
      </c>
      <c r="J30" t="s">
        <v>76</v>
      </c>
      <c r="K30" t="s">
        <v>79</v>
      </c>
      <c r="L30" t="s">
        <v>76</v>
      </c>
      <c r="M30">
        <v>41.24</v>
      </c>
      <c r="N30" t="s">
        <v>76</v>
      </c>
      <c r="O30">
        <v>39.48</v>
      </c>
      <c r="P30" t="s">
        <v>76</v>
      </c>
      <c r="Q30">
        <v>41.53</v>
      </c>
      <c r="R30" t="s">
        <v>76</v>
      </c>
      <c r="S30">
        <v>40.73</v>
      </c>
      <c r="T30" t="s">
        <v>76</v>
      </c>
      <c r="U30">
        <v>39.34</v>
      </c>
      <c r="V30" t="s">
        <v>82</v>
      </c>
      <c r="W30" t="s">
        <v>91</v>
      </c>
    </row>
    <row r="31" spans="10:23">
      <c r="J31" t="s">
        <v>76</v>
      </c>
      <c r="K31" t="s">
        <v>92</v>
      </c>
      <c r="L31" t="s">
        <v>76</v>
      </c>
      <c r="M31">
        <v>47.24</v>
      </c>
      <c r="N31" t="s">
        <v>76</v>
      </c>
      <c r="O31">
        <v>44.89</v>
      </c>
      <c r="P31" t="s">
        <v>76</v>
      </c>
      <c r="Q31">
        <v>46.88</v>
      </c>
      <c r="R31" t="s">
        <v>76</v>
      </c>
      <c r="S31">
        <v>46.99</v>
      </c>
      <c r="T31" t="s">
        <v>76</v>
      </c>
      <c r="U31">
        <v>45.95</v>
      </c>
      <c r="V31" t="s">
        <v>82</v>
      </c>
      <c r="W31" t="s">
        <v>85</v>
      </c>
    </row>
    <row r="32" spans="10:23">
      <c r="J32" t="s">
        <v>76</v>
      </c>
      <c r="K32" t="s">
        <v>78</v>
      </c>
      <c r="L32" t="s">
        <v>76</v>
      </c>
      <c r="M32">
        <v>55.73</v>
      </c>
      <c r="N32" t="s">
        <v>76</v>
      </c>
      <c r="O32">
        <v>48.08</v>
      </c>
      <c r="P32" t="s">
        <v>76</v>
      </c>
      <c r="Q32">
        <v>47.84</v>
      </c>
      <c r="R32" t="s">
        <v>76</v>
      </c>
      <c r="S32">
        <v>47.41</v>
      </c>
      <c r="T32" t="s">
        <v>76</v>
      </c>
      <c r="U32">
        <v>46.29</v>
      </c>
      <c r="V32" t="s">
        <v>82</v>
      </c>
      <c r="W32" t="s">
        <v>91</v>
      </c>
    </row>
    <row r="33" spans="9:23">
      <c r="I33" t="s">
        <v>13</v>
      </c>
      <c r="J33" t="s">
        <v>76</v>
      </c>
      <c r="K33" t="s">
        <v>79</v>
      </c>
      <c r="L33" t="s">
        <v>76</v>
      </c>
      <c r="M33">
        <v>30.22</v>
      </c>
      <c r="N33" t="s">
        <v>76</v>
      </c>
      <c r="O33">
        <v>29.1</v>
      </c>
      <c r="P33" t="s">
        <v>76</v>
      </c>
      <c r="Q33">
        <v>30.7</v>
      </c>
      <c r="R33" t="s">
        <v>76</v>
      </c>
      <c r="S33">
        <v>29.92</v>
      </c>
      <c r="T33" t="s">
        <v>76</v>
      </c>
      <c r="U33">
        <v>27.97</v>
      </c>
      <c r="V33" t="s">
        <v>82</v>
      </c>
      <c r="W33" t="s">
        <v>91</v>
      </c>
    </row>
    <row r="34" spans="10:23">
      <c r="J34" t="s">
        <v>76</v>
      </c>
      <c r="K34" t="s">
        <v>92</v>
      </c>
      <c r="L34" t="s">
        <v>76</v>
      </c>
      <c r="M34">
        <v>38.06</v>
      </c>
      <c r="N34" t="s">
        <v>76</v>
      </c>
      <c r="O34">
        <v>35.7</v>
      </c>
      <c r="P34" t="s">
        <v>76</v>
      </c>
      <c r="Q34">
        <v>37.02</v>
      </c>
      <c r="R34" t="s">
        <v>76</v>
      </c>
      <c r="S34">
        <v>36.41</v>
      </c>
      <c r="T34" t="s">
        <v>76</v>
      </c>
      <c r="U34">
        <v>34.24</v>
      </c>
      <c r="V34" t="s">
        <v>82</v>
      </c>
      <c r="W34" t="s">
        <v>85</v>
      </c>
    </row>
    <row r="35" spans="10:23">
      <c r="J35" t="s">
        <v>76</v>
      </c>
      <c r="K35" t="s">
        <v>78</v>
      </c>
      <c r="L35" t="s">
        <v>76</v>
      </c>
      <c r="M35">
        <v>54.63</v>
      </c>
      <c r="N35" t="s">
        <v>76</v>
      </c>
      <c r="O35">
        <v>61.29</v>
      </c>
      <c r="P35" t="s">
        <v>76</v>
      </c>
      <c r="Q35">
        <v>48.58</v>
      </c>
      <c r="R35" t="s">
        <v>76</v>
      </c>
      <c r="S35">
        <v>55.73</v>
      </c>
      <c r="T35" t="s">
        <v>76</v>
      </c>
      <c r="U35">
        <v>48.18</v>
      </c>
      <c r="V35" t="s">
        <v>82</v>
      </c>
      <c r="W35" t="s">
        <v>91</v>
      </c>
    </row>
    <row r="36" spans="9:23">
      <c r="I36" t="s">
        <v>14</v>
      </c>
      <c r="J36" t="s">
        <v>76</v>
      </c>
      <c r="K36" t="s">
        <v>79</v>
      </c>
      <c r="L36" t="s">
        <v>76</v>
      </c>
      <c r="M36">
        <v>37.88</v>
      </c>
      <c r="N36" t="s">
        <v>76</v>
      </c>
      <c r="O36">
        <v>48.68</v>
      </c>
      <c r="P36" t="s">
        <v>76</v>
      </c>
      <c r="Q36">
        <v>36.14</v>
      </c>
      <c r="R36" t="s">
        <v>76</v>
      </c>
      <c r="S36">
        <v>37.72</v>
      </c>
      <c r="T36" t="s">
        <v>76</v>
      </c>
      <c r="U36">
        <v>36.37</v>
      </c>
      <c r="V36" t="s">
        <v>82</v>
      </c>
      <c r="W36" t="s">
        <v>91</v>
      </c>
    </row>
    <row r="37" spans="10:23">
      <c r="J37" t="s">
        <v>76</v>
      </c>
      <c r="K37" t="s">
        <v>92</v>
      </c>
      <c r="L37" t="s">
        <v>76</v>
      </c>
      <c r="M37">
        <v>43.14</v>
      </c>
      <c r="N37" t="s">
        <v>76</v>
      </c>
      <c r="O37">
        <v>44.4</v>
      </c>
      <c r="P37" t="s">
        <v>76</v>
      </c>
      <c r="Q37">
        <v>40.95</v>
      </c>
      <c r="R37" t="s">
        <v>76</v>
      </c>
      <c r="S37">
        <v>44.27</v>
      </c>
      <c r="T37" t="s">
        <v>76</v>
      </c>
      <c r="U37">
        <v>40.81</v>
      </c>
      <c r="V37" t="s">
        <v>82</v>
      </c>
      <c r="W37" t="s">
        <v>85</v>
      </c>
    </row>
    <row r="38" spans="10:23">
      <c r="J38" t="s">
        <v>76</v>
      </c>
      <c r="K38" t="s">
        <v>78</v>
      </c>
      <c r="L38" t="s">
        <v>76</v>
      </c>
      <c r="M38" s="24">
        <f>AVERAGE(M23,M26,M29,M32,M35)</f>
        <v>67.046</v>
      </c>
      <c r="N38" s="24" t="s">
        <v>76</v>
      </c>
      <c r="O38" s="24">
        <f t="shared" ref="N38:U38" si="0">AVERAGE(O23,O26,O29,O32,O35)</f>
        <v>66.022</v>
      </c>
      <c r="P38" s="24" t="s">
        <v>76</v>
      </c>
      <c r="Q38" s="24">
        <f t="shared" si="0"/>
        <v>63.428</v>
      </c>
      <c r="R38" s="24" t="s">
        <v>76</v>
      </c>
      <c r="S38" s="24">
        <f t="shared" si="0"/>
        <v>65.394</v>
      </c>
      <c r="T38" s="24" t="s">
        <v>76</v>
      </c>
      <c r="U38" s="24">
        <f t="shared" si="0"/>
        <v>63.012</v>
      </c>
      <c r="V38" t="s">
        <v>82</v>
      </c>
      <c r="W38" t="s">
        <v>91</v>
      </c>
    </row>
    <row r="39" spans="9:23">
      <c r="I39" t="s">
        <v>87</v>
      </c>
      <c r="J39" t="s">
        <v>76</v>
      </c>
      <c r="K39" t="s">
        <v>79</v>
      </c>
      <c r="L39" t="s">
        <v>76</v>
      </c>
      <c r="M39" s="24">
        <f>AVERAGE(M24,M27,M30,M33,M36)</f>
        <v>55.274</v>
      </c>
      <c r="N39" s="24" t="s">
        <v>76</v>
      </c>
      <c r="O39" s="24">
        <f t="shared" ref="N39:U39" si="1">AVERAGE(O24,O27,O30,O33,O36)</f>
        <v>56.582</v>
      </c>
      <c r="P39" s="24" t="s">
        <v>76</v>
      </c>
      <c r="Q39" s="24">
        <f t="shared" si="1"/>
        <v>54.17</v>
      </c>
      <c r="R39" s="24" t="s">
        <v>76</v>
      </c>
      <c r="S39" s="24">
        <f t="shared" si="1"/>
        <v>54.458</v>
      </c>
      <c r="T39" s="24" t="s">
        <v>76</v>
      </c>
      <c r="U39" s="24">
        <f t="shared" si="1"/>
        <v>52.89</v>
      </c>
      <c r="V39" t="s">
        <v>82</v>
      </c>
      <c r="W39" t="s">
        <v>91</v>
      </c>
    </row>
    <row r="40" spans="10:23">
      <c r="J40" t="s">
        <v>76</v>
      </c>
      <c r="K40" t="s">
        <v>92</v>
      </c>
      <c r="L40" t="s">
        <v>76</v>
      </c>
      <c r="M40" s="24">
        <f>AVERAGE(M25,M28,M31,M34,M37)</f>
        <v>59.302</v>
      </c>
      <c r="N40" s="24" t="s">
        <v>76</v>
      </c>
      <c r="O40" s="24">
        <f t="shared" ref="N40:U40" si="2">AVERAGE(O25,O28,O31,O34,O37)</f>
        <v>58.258</v>
      </c>
      <c r="P40" s="24" t="s">
        <v>76</v>
      </c>
      <c r="Q40" s="24">
        <f t="shared" si="2"/>
        <v>57.724</v>
      </c>
      <c r="R40" s="24" t="s">
        <v>76</v>
      </c>
      <c r="S40" s="24">
        <f t="shared" si="2"/>
        <v>58.534</v>
      </c>
      <c r="T40" s="24" t="s">
        <v>76</v>
      </c>
      <c r="U40" s="24">
        <f t="shared" si="2"/>
        <v>56.678</v>
      </c>
      <c r="V40" t="s">
        <v>82</v>
      </c>
      <c r="W40" t="s">
        <v>85</v>
      </c>
    </row>
  </sheetData>
  <mergeCells count="1">
    <mergeCell ref="C2:G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 Distribution</vt:lpstr>
      <vt:lpstr>spark</vt:lpstr>
      <vt:lpstr>firefox</vt:lpstr>
      <vt:lpstr>thunderbird</vt:lpstr>
      <vt:lpstr>core</vt:lpstr>
      <vt:lpstr>Sheet1</vt:lpstr>
      <vt:lpstr>Performance</vt:lpstr>
      <vt:lpstr>P+C+CT</vt:lpstr>
      <vt:lpstr>LP LW RP RW</vt:lpstr>
      <vt:lpstr>NER effectiveness</vt:lpstr>
      <vt:lpstr>Cross-project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wwww</dc:creator>
  <cp:lastModifiedBy>吴潇雪</cp:lastModifiedBy>
  <dcterms:created xsi:type="dcterms:W3CDTF">2022-08-14T04:08:00Z</dcterms:created>
  <dcterms:modified xsi:type="dcterms:W3CDTF">2022-10-23T08:48:57Z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5E0617EC50264AD7BF1237638A70AEF4</vt:lpwstr>
  </property>
  <property fmtid="{D5CDD505-2E9C-101B-9397-08002B2CF9AE}" pid="3" name="KSOProductBuildVer">
    <vt:lpwstr>2052-11.1.0.9175</vt:lpwstr>
  </property>
</Properties>
</file>