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60" yWindow="5676" windowWidth="10440" windowHeight="3000" tabRatio="833" firstSheet="5" activeTab="12"/>
  </bookViews>
  <sheets>
    <sheet name="Software Name" sheetId="5" r:id="rId1"/>
    <sheet name="CurrentThoughts" sheetId="6" r:id="rId2"/>
    <sheet name="ThrustVersusInduction" sheetId="16" r:id="rId3"/>
    <sheet name="LowPassFilter" sheetId="7" r:id="rId4"/>
    <sheet name="DoesKatijcViolatConsOfMmntm=Yes" sheetId="8" r:id="rId5"/>
    <sheet name="RSS@Point" sheetId="9" r:id="rId6"/>
    <sheet name="RSS@Point2" sheetId="11" r:id="rId7"/>
    <sheet name="WakeDeflection" sheetId="10" r:id="rId8"/>
    <sheet name="FAST.FarmInputFile" sheetId="14" r:id="rId9"/>
    <sheet name="FAST.FarmModuleIO" sheetId="12" r:id="rId10"/>
    <sheet name="FAST.FarmGlueCodeAlgorithm" sheetId="13" r:id="rId11"/>
    <sheet name="Ambient Wind Memory" sheetId="17" r:id="rId12"/>
    <sheet name="Wake Deficit Memory" sheetId="18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H8" i="18" l="1"/>
  <c r="F5" i="18"/>
  <c r="I8" i="18" s="1"/>
  <c r="F4" i="18"/>
  <c r="H11" i="18" s="1"/>
  <c r="N11" i="18" s="1"/>
  <c r="O22" i="18"/>
  <c r="I22" i="18"/>
  <c r="H22" i="18"/>
  <c r="O21" i="18"/>
  <c r="I21" i="18"/>
  <c r="O16" i="18"/>
  <c r="O15" i="18"/>
  <c r="N15" i="18"/>
  <c r="O14" i="18"/>
  <c r="N14" i="18"/>
  <c r="F14" i="18"/>
  <c r="H16" i="18" s="1"/>
  <c r="N16" i="18" s="1"/>
  <c r="O13" i="18"/>
  <c r="O12" i="18"/>
  <c r="O11" i="18"/>
  <c r="O8" i="18"/>
  <c r="O7" i="18"/>
  <c r="H7" i="18"/>
  <c r="O5" i="18"/>
  <c r="N5" i="18"/>
  <c r="O4" i="18"/>
  <c r="N4" i="18"/>
  <c r="B57" i="17"/>
  <c r="B56" i="17"/>
  <c r="B27" i="17"/>
  <c r="B32" i="17" s="1"/>
  <c r="B25" i="17"/>
  <c r="B31" i="17" s="1"/>
  <c r="B24" i="17"/>
  <c r="B30" i="17" s="1"/>
  <c r="B13" i="17"/>
  <c r="B9" i="17"/>
  <c r="B33" i="17" s="1"/>
  <c r="B46" i="17"/>
  <c r="B45" i="17"/>
  <c r="B44" i="17"/>
  <c r="I7" i="18" l="1"/>
  <c r="N7" i="18"/>
  <c r="H12" i="18"/>
  <c r="N12" i="18" s="1"/>
  <c r="N22" i="18"/>
  <c r="N8" i="18"/>
  <c r="H13" i="18"/>
  <c r="N13" i="18" s="1"/>
  <c r="H21" i="18"/>
  <c r="N21" i="18" s="1"/>
  <c r="B49" i="17"/>
  <c r="B53" i="17" s="1"/>
  <c r="B47" i="17"/>
  <c r="B29" i="17"/>
  <c r="B37" i="17" s="1"/>
  <c r="B36" i="17" s="1"/>
  <c r="B59" i="17" l="1"/>
  <c r="B54" i="17"/>
  <c r="B60" i="17" l="1"/>
  <c r="B4" i="16" l="1"/>
  <c r="C3" i="16"/>
  <c r="B5" i="16" l="1"/>
  <c r="C4" i="16"/>
  <c r="C5" i="16" l="1"/>
  <c r="B6" i="16"/>
  <c r="B7" i="16" l="1"/>
  <c r="C6" i="16"/>
  <c r="C37" i="12"/>
  <c r="C36" i="12"/>
  <c r="C35" i="12"/>
  <c r="C34" i="12"/>
  <c r="C33" i="12"/>
  <c r="C32" i="12"/>
  <c r="C5" i="12"/>
  <c r="C6" i="12"/>
  <c r="C7" i="12"/>
  <c r="C8" i="12"/>
  <c r="C9" i="12"/>
  <c r="C10" i="12"/>
  <c r="C7" i="16" l="1"/>
  <c r="B8" i="16"/>
  <c r="C8" i="11"/>
  <c r="C7" i="11"/>
  <c r="C6" i="11"/>
  <c r="C5" i="11"/>
  <c r="C4" i="11"/>
  <c r="C9" i="11"/>
  <c r="F4" i="11" s="1"/>
  <c r="F5" i="11" s="1"/>
  <c r="F6" i="11" s="1"/>
  <c r="F7" i="11" s="1"/>
  <c r="F8" i="11" s="1"/>
  <c r="E8" i="11"/>
  <c r="B8" i="11"/>
  <c r="E7" i="11"/>
  <c r="B7" i="11"/>
  <c r="E6" i="11"/>
  <c r="D6" i="11"/>
  <c r="B6" i="11"/>
  <c r="E5" i="11"/>
  <c r="D5" i="11"/>
  <c r="B5" i="11"/>
  <c r="C10" i="11"/>
  <c r="G4" i="11" s="1"/>
  <c r="G5" i="11" s="1"/>
  <c r="G6" i="11" s="1"/>
  <c r="G7" i="11" s="1"/>
  <c r="G8" i="11" s="1"/>
  <c r="B9" i="16" l="1"/>
  <c r="C8" i="16"/>
  <c r="D4" i="11"/>
  <c r="E4" i="11"/>
  <c r="D8" i="11"/>
  <c r="D7" i="11"/>
  <c r="C6" i="10"/>
  <c r="G13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F29" i="10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K28" i="10"/>
  <c r="F28" i="10"/>
  <c r="K27" i="10"/>
  <c r="F27" i="10"/>
  <c r="K26" i="10"/>
  <c r="F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F16" i="10"/>
  <c r="F17" i="10" s="1"/>
  <c r="F18" i="10" s="1"/>
  <c r="F19" i="10" s="1"/>
  <c r="F20" i="10" s="1"/>
  <c r="F21" i="10" s="1"/>
  <c r="F22" i="10" s="1"/>
  <c r="F23" i="10" s="1"/>
  <c r="F24" i="10" s="1"/>
  <c r="F25" i="10" s="1"/>
  <c r="F15" i="10"/>
  <c r="F14" i="10"/>
  <c r="C87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7" i="10"/>
  <c r="D75" i="10" s="1"/>
  <c r="C13" i="10"/>
  <c r="B51" i="10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D113" i="10" s="1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14" i="10"/>
  <c r="C4" i="10"/>
  <c r="C3" i="10"/>
  <c r="C7" i="9"/>
  <c r="E7" i="9" s="1"/>
  <c r="C6" i="9"/>
  <c r="D6" i="9" s="1"/>
  <c r="C5" i="9"/>
  <c r="D5" i="9" s="1"/>
  <c r="C4" i="9"/>
  <c r="E8" i="9"/>
  <c r="E5" i="9"/>
  <c r="E4" i="9"/>
  <c r="D4" i="9"/>
  <c r="C8" i="9"/>
  <c r="D8" i="9" s="1"/>
  <c r="B5" i="9"/>
  <c r="B6" i="9" s="1"/>
  <c r="B7" i="9" s="1"/>
  <c r="B8" i="9" s="1"/>
  <c r="T14" i="8"/>
  <c r="T13" i="8"/>
  <c r="T12" i="8"/>
  <c r="T11" i="8"/>
  <c r="T10" i="8"/>
  <c r="T9" i="8"/>
  <c r="T8" i="8"/>
  <c r="T7" i="8"/>
  <c r="T6" i="8"/>
  <c r="T5" i="8"/>
  <c r="T4" i="8"/>
  <c r="S14" i="8"/>
  <c r="R14" i="8"/>
  <c r="Q14" i="8"/>
  <c r="P14" i="8"/>
  <c r="O14" i="8"/>
  <c r="N14" i="8"/>
  <c r="M14" i="8"/>
  <c r="S13" i="8"/>
  <c r="R13" i="8"/>
  <c r="Q13" i="8"/>
  <c r="P13" i="8"/>
  <c r="O13" i="8"/>
  <c r="N13" i="8"/>
  <c r="M13" i="8"/>
  <c r="S12" i="8"/>
  <c r="R12" i="8"/>
  <c r="Q12" i="8"/>
  <c r="P12" i="8"/>
  <c r="O12" i="8"/>
  <c r="N12" i="8"/>
  <c r="M12" i="8"/>
  <c r="S11" i="8"/>
  <c r="R11" i="8"/>
  <c r="Q11" i="8"/>
  <c r="P11" i="8"/>
  <c r="O11" i="8"/>
  <c r="N11" i="8"/>
  <c r="M11" i="8"/>
  <c r="S10" i="8"/>
  <c r="R10" i="8"/>
  <c r="Q10" i="8"/>
  <c r="P10" i="8"/>
  <c r="O10" i="8"/>
  <c r="N10" i="8"/>
  <c r="M10" i="8"/>
  <c r="S9" i="8"/>
  <c r="R9" i="8"/>
  <c r="Q9" i="8"/>
  <c r="P9" i="8"/>
  <c r="O9" i="8"/>
  <c r="N9" i="8"/>
  <c r="M9" i="8"/>
  <c r="S8" i="8"/>
  <c r="R8" i="8"/>
  <c r="Q8" i="8"/>
  <c r="P8" i="8"/>
  <c r="O8" i="8"/>
  <c r="N8" i="8"/>
  <c r="M8" i="8"/>
  <c r="S7" i="8"/>
  <c r="R7" i="8"/>
  <c r="Q7" i="8"/>
  <c r="P7" i="8"/>
  <c r="O7" i="8"/>
  <c r="N7" i="8"/>
  <c r="M7" i="8"/>
  <c r="S6" i="8"/>
  <c r="R6" i="8"/>
  <c r="Q6" i="8"/>
  <c r="P6" i="8"/>
  <c r="O6" i="8"/>
  <c r="N6" i="8"/>
  <c r="M6" i="8"/>
  <c r="S5" i="8"/>
  <c r="R5" i="8"/>
  <c r="Q5" i="8"/>
  <c r="P5" i="8"/>
  <c r="O5" i="8"/>
  <c r="N5" i="8"/>
  <c r="M5" i="8"/>
  <c r="S4" i="8"/>
  <c r="R4" i="8"/>
  <c r="Q4" i="8"/>
  <c r="P4" i="8"/>
  <c r="O4" i="8"/>
  <c r="N4" i="8"/>
  <c r="M4" i="8"/>
  <c r="E14" i="8"/>
  <c r="F14" i="8" s="1"/>
  <c r="G14" i="8" s="1"/>
  <c r="H14" i="8" s="1"/>
  <c r="I14" i="8" s="1"/>
  <c r="E13" i="8"/>
  <c r="F13" i="8" s="1"/>
  <c r="G13" i="8" s="1"/>
  <c r="H13" i="8" s="1"/>
  <c r="I13" i="8" s="1"/>
  <c r="E12" i="8"/>
  <c r="F12" i="8" s="1"/>
  <c r="G12" i="8" s="1"/>
  <c r="H12" i="8" s="1"/>
  <c r="I12" i="8" s="1"/>
  <c r="F11" i="8"/>
  <c r="G11" i="8" s="1"/>
  <c r="H11" i="8" s="1"/>
  <c r="I11" i="8" s="1"/>
  <c r="E11" i="8"/>
  <c r="E10" i="8"/>
  <c r="F10" i="8" s="1"/>
  <c r="G10" i="8" s="1"/>
  <c r="H10" i="8" s="1"/>
  <c r="I10" i="8" s="1"/>
  <c r="E9" i="8"/>
  <c r="F9" i="8" s="1"/>
  <c r="G9" i="8" s="1"/>
  <c r="H9" i="8" s="1"/>
  <c r="I9" i="8" s="1"/>
  <c r="E8" i="8"/>
  <c r="F8" i="8" s="1"/>
  <c r="G8" i="8" s="1"/>
  <c r="H8" i="8" s="1"/>
  <c r="I8" i="8" s="1"/>
  <c r="E7" i="8"/>
  <c r="F7" i="8" s="1"/>
  <c r="G7" i="8" s="1"/>
  <c r="H7" i="8" s="1"/>
  <c r="I7" i="8" s="1"/>
  <c r="E6" i="8"/>
  <c r="F6" i="8" s="1"/>
  <c r="G6" i="8" s="1"/>
  <c r="H6" i="8" s="1"/>
  <c r="I6" i="8" s="1"/>
  <c r="E5" i="8"/>
  <c r="F5" i="8" s="1"/>
  <c r="G5" i="8" s="1"/>
  <c r="H5" i="8" s="1"/>
  <c r="I5" i="8" s="1"/>
  <c r="F4" i="8"/>
  <c r="G4" i="8" s="1"/>
  <c r="H4" i="8" s="1"/>
  <c r="I4" i="8" s="1"/>
  <c r="E4" i="8"/>
  <c r="C5" i="8"/>
  <c r="C4" i="8"/>
  <c r="B6" i="8"/>
  <c r="B7" i="8" s="1"/>
  <c r="B8" i="8" s="1"/>
  <c r="B9" i="8" s="1"/>
  <c r="B10" i="8" s="1"/>
  <c r="B11" i="8" s="1"/>
  <c r="B12" i="8" s="1"/>
  <c r="B13" i="8" s="1"/>
  <c r="B14" i="8" s="1"/>
  <c r="C14" i="8" s="1"/>
  <c r="B5" i="8"/>
  <c r="B10" i="16" l="1"/>
  <c r="C9" i="16"/>
  <c r="D10" i="11"/>
  <c r="D11" i="11" s="1"/>
  <c r="H4" i="11" s="1"/>
  <c r="H5" i="11" s="1"/>
  <c r="H6" i="11" s="1"/>
  <c r="H7" i="11" s="1"/>
  <c r="H8" i="11" s="1"/>
  <c r="H14" i="10"/>
  <c r="H13" i="10"/>
  <c r="I13" i="10" s="1"/>
  <c r="J13" i="10" s="1"/>
  <c r="D20" i="10"/>
  <c r="D28" i="10"/>
  <c r="D36" i="10"/>
  <c r="D40" i="10"/>
  <c r="D44" i="10"/>
  <c r="D48" i="10"/>
  <c r="D52" i="10"/>
  <c r="D56" i="10"/>
  <c r="D60" i="10"/>
  <c r="D64" i="10"/>
  <c r="D68" i="10"/>
  <c r="D72" i="10"/>
  <c r="D76" i="10"/>
  <c r="D24" i="10"/>
  <c r="D17" i="10"/>
  <c r="D29" i="10"/>
  <c r="D37" i="10"/>
  <c r="D53" i="10"/>
  <c r="D61" i="10"/>
  <c r="D73" i="10"/>
  <c r="D18" i="10"/>
  <c r="D22" i="10"/>
  <c r="D26" i="10"/>
  <c r="D30" i="10"/>
  <c r="D38" i="10"/>
  <c r="D42" i="10"/>
  <c r="D46" i="10"/>
  <c r="D50" i="10"/>
  <c r="D54" i="10"/>
  <c r="D58" i="10"/>
  <c r="D62" i="10"/>
  <c r="D66" i="10"/>
  <c r="D70" i="10"/>
  <c r="D74" i="10"/>
  <c r="D78" i="10"/>
  <c r="D16" i="10"/>
  <c r="D32" i="10"/>
  <c r="D21" i="10"/>
  <c r="D33" i="10"/>
  <c r="D41" i="10"/>
  <c r="D49" i="10"/>
  <c r="D57" i="10"/>
  <c r="D65" i="10"/>
  <c r="D69" i="10"/>
  <c r="D77" i="10"/>
  <c r="D14" i="10"/>
  <c r="D34" i="10"/>
  <c r="D83" i="10"/>
  <c r="D13" i="10"/>
  <c r="D25" i="10"/>
  <c r="D45" i="10"/>
  <c r="D15" i="10"/>
  <c r="D19" i="10"/>
  <c r="D23" i="10"/>
  <c r="D27" i="10"/>
  <c r="D31" i="10"/>
  <c r="D35" i="10"/>
  <c r="D39" i="10"/>
  <c r="D43" i="10"/>
  <c r="D47" i="10"/>
  <c r="D51" i="10"/>
  <c r="D55" i="10"/>
  <c r="D59" i="10"/>
  <c r="D63" i="10"/>
  <c r="D67" i="10"/>
  <c r="D71" i="10"/>
  <c r="M13" i="10"/>
  <c r="N13" i="10"/>
  <c r="D87" i="10"/>
  <c r="C91" i="10"/>
  <c r="C107" i="10"/>
  <c r="C111" i="10"/>
  <c r="C83" i="10"/>
  <c r="C103" i="10"/>
  <c r="C79" i="10"/>
  <c r="D91" i="10"/>
  <c r="C95" i="10"/>
  <c r="D79" i="10"/>
  <c r="C99" i="10"/>
  <c r="C80" i="10"/>
  <c r="C88" i="10"/>
  <c r="C92" i="10"/>
  <c r="C96" i="10"/>
  <c r="C100" i="10"/>
  <c r="C104" i="10"/>
  <c r="C112" i="10"/>
  <c r="D80" i="10"/>
  <c r="D84" i="10"/>
  <c r="D88" i="10"/>
  <c r="D96" i="10"/>
  <c r="D100" i="10"/>
  <c r="D104" i="10"/>
  <c r="D108" i="10"/>
  <c r="D112" i="10"/>
  <c r="C81" i="10"/>
  <c r="C85" i="10"/>
  <c r="C93" i="10"/>
  <c r="C97" i="10"/>
  <c r="C101" i="10"/>
  <c r="C105" i="10"/>
  <c r="C109" i="10"/>
  <c r="C113" i="10"/>
  <c r="D81" i="10"/>
  <c r="D85" i="10"/>
  <c r="D89" i="10"/>
  <c r="D93" i="10"/>
  <c r="D97" i="10"/>
  <c r="D101" i="10"/>
  <c r="D105" i="10"/>
  <c r="D109" i="10"/>
  <c r="C82" i="10"/>
  <c r="C86" i="10"/>
  <c r="C90" i="10"/>
  <c r="C94" i="10"/>
  <c r="C98" i="10"/>
  <c r="C102" i="10"/>
  <c r="C106" i="10"/>
  <c r="C110" i="10"/>
  <c r="D82" i="10"/>
  <c r="D86" i="10"/>
  <c r="D90" i="10"/>
  <c r="D94" i="10"/>
  <c r="D98" i="10"/>
  <c r="D102" i="10"/>
  <c r="D106" i="10"/>
  <c r="D110" i="10"/>
  <c r="D103" i="10"/>
  <c r="D95" i="10"/>
  <c r="D111" i="10"/>
  <c r="C84" i="10"/>
  <c r="C108" i="10"/>
  <c r="C89" i="10"/>
  <c r="D99" i="10"/>
  <c r="D107" i="10"/>
  <c r="D92" i="10"/>
  <c r="E6" i="9"/>
  <c r="C9" i="9"/>
  <c r="F4" i="9" s="1"/>
  <c r="F5" i="9" s="1"/>
  <c r="F6" i="9" s="1"/>
  <c r="F7" i="9" s="1"/>
  <c r="F8" i="9" s="1"/>
  <c r="C10" i="9"/>
  <c r="G4" i="9" s="1"/>
  <c r="G5" i="9" s="1"/>
  <c r="G6" i="9" s="1"/>
  <c r="G7" i="9" s="1"/>
  <c r="G8" i="9" s="1"/>
  <c r="D7" i="9"/>
  <c r="D10" i="9" s="1"/>
  <c r="D11" i="9" s="1"/>
  <c r="H4" i="9" s="1"/>
  <c r="H5" i="9" s="1"/>
  <c r="H6" i="9" s="1"/>
  <c r="H7" i="9" s="1"/>
  <c r="H8" i="9" s="1"/>
  <c r="J6" i="8"/>
  <c r="J14" i="8"/>
  <c r="J9" i="8"/>
  <c r="J10" i="8"/>
  <c r="J12" i="8"/>
  <c r="J5" i="8"/>
  <c r="J13" i="8"/>
  <c r="J7" i="8"/>
  <c r="J8" i="8"/>
  <c r="J11" i="8"/>
  <c r="J4" i="8"/>
  <c r="C6" i="8"/>
  <c r="C7" i="8"/>
  <c r="C8" i="8"/>
  <c r="C9" i="8"/>
  <c r="C10" i="8"/>
  <c r="C11" i="8"/>
  <c r="C12" i="8"/>
  <c r="C13" i="8"/>
  <c r="C3" i="7"/>
  <c r="C4" i="7" s="1"/>
  <c r="F7" i="7" s="1"/>
  <c r="E8" i="7" s="1"/>
  <c r="B9" i="7"/>
  <c r="C9" i="7" s="1"/>
  <c r="B10" i="7"/>
  <c r="E7" i="7"/>
  <c r="C8" i="7"/>
  <c r="B8" i="7"/>
  <c r="C7" i="7"/>
  <c r="B11" i="16" l="1"/>
  <c r="C10" i="16"/>
  <c r="K6" i="8"/>
  <c r="K13" i="8"/>
  <c r="K14" i="8"/>
  <c r="K8" i="8"/>
  <c r="K12" i="8"/>
  <c r="K10" i="8"/>
  <c r="K7" i="8"/>
  <c r="K9" i="8"/>
  <c r="K5" i="8"/>
  <c r="K11" i="8"/>
  <c r="K4" i="8"/>
  <c r="F8" i="7"/>
  <c r="E9" i="7" s="1"/>
  <c r="F9" i="7" s="1"/>
  <c r="E10" i="7" s="1"/>
  <c r="F10" i="7" s="1"/>
  <c r="E11" i="7" s="1"/>
  <c r="F11" i="7" s="1"/>
  <c r="E12" i="7" s="1"/>
  <c r="F12" i="7" s="1"/>
  <c r="E13" i="7" s="1"/>
  <c r="F13" i="7" s="1"/>
  <c r="E14" i="7" s="1"/>
  <c r="F14" i="7" s="1"/>
  <c r="E15" i="7" s="1"/>
  <c r="F15" i="7" s="1"/>
  <c r="E16" i="7" s="1"/>
  <c r="F16" i="7" s="1"/>
  <c r="E17" i="7" s="1"/>
  <c r="F17" i="7" s="1"/>
  <c r="E18" i="7" s="1"/>
  <c r="F18" i="7" s="1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E24" i="7" s="1"/>
  <c r="F24" i="7" s="1"/>
  <c r="E25" i="7" s="1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E33" i="7" s="1"/>
  <c r="F33" i="7" s="1"/>
  <c r="E34" i="7" s="1"/>
  <c r="F34" i="7" s="1"/>
  <c r="E35" i="7" s="1"/>
  <c r="F35" i="7" s="1"/>
  <c r="E36" i="7" s="1"/>
  <c r="F36" i="7" s="1"/>
  <c r="E37" i="7" s="1"/>
  <c r="F37" i="7" s="1"/>
  <c r="E38" i="7" s="1"/>
  <c r="F38" i="7" s="1"/>
  <c r="E39" i="7" s="1"/>
  <c r="F39" i="7" s="1"/>
  <c r="E40" i="7" s="1"/>
  <c r="F40" i="7" s="1"/>
  <c r="E41" i="7" s="1"/>
  <c r="F41" i="7" s="1"/>
  <c r="E42" i="7" s="1"/>
  <c r="F42" i="7" s="1"/>
  <c r="E43" i="7" s="1"/>
  <c r="F43" i="7" s="1"/>
  <c r="E44" i="7" s="1"/>
  <c r="F44" i="7" s="1"/>
  <c r="E45" i="7" s="1"/>
  <c r="F45" i="7" s="1"/>
  <c r="E46" i="7" s="1"/>
  <c r="F46" i="7" s="1"/>
  <c r="E47" i="7" s="1"/>
  <c r="F47" i="7" s="1"/>
  <c r="E48" i="7" s="1"/>
  <c r="F48" i="7" s="1"/>
  <c r="E49" i="7" s="1"/>
  <c r="F49" i="7" s="1"/>
  <c r="E50" i="7" s="1"/>
  <c r="F50" i="7" s="1"/>
  <c r="E51" i="7" s="1"/>
  <c r="F51" i="7" s="1"/>
  <c r="E52" i="7" s="1"/>
  <c r="F52" i="7" s="1"/>
  <c r="E53" i="7" s="1"/>
  <c r="F53" i="7" s="1"/>
  <c r="E54" i="7" s="1"/>
  <c r="F54" i="7" s="1"/>
  <c r="E55" i="7" s="1"/>
  <c r="F55" i="7" s="1"/>
  <c r="E56" i="7" s="1"/>
  <c r="F56" i="7" s="1"/>
  <c r="E57" i="7" s="1"/>
  <c r="F57" i="7" s="1"/>
  <c r="E58" i="7" s="1"/>
  <c r="F58" i="7" s="1"/>
  <c r="E59" i="7" s="1"/>
  <c r="F59" i="7" s="1"/>
  <c r="E60" i="7" s="1"/>
  <c r="F60" i="7" s="1"/>
  <c r="E61" i="7" s="1"/>
  <c r="F61" i="7" s="1"/>
  <c r="E62" i="7" s="1"/>
  <c r="F62" i="7" s="1"/>
  <c r="E63" i="7" s="1"/>
  <c r="F63" i="7" s="1"/>
  <c r="E64" i="7" s="1"/>
  <c r="F64" i="7" s="1"/>
  <c r="E65" i="7" s="1"/>
  <c r="F65" i="7" s="1"/>
  <c r="E66" i="7" s="1"/>
  <c r="F66" i="7" s="1"/>
  <c r="E67" i="7" s="1"/>
  <c r="F67" i="7" s="1"/>
  <c r="E68" i="7" s="1"/>
  <c r="F68" i="7" s="1"/>
  <c r="E69" i="7" s="1"/>
  <c r="F69" i="7" s="1"/>
  <c r="E70" i="7" s="1"/>
  <c r="F70" i="7" s="1"/>
  <c r="E71" i="7" s="1"/>
  <c r="F71" i="7" s="1"/>
  <c r="E72" i="7" s="1"/>
  <c r="F72" i="7" s="1"/>
  <c r="E73" i="7" s="1"/>
  <c r="F73" i="7" s="1"/>
  <c r="E74" i="7" s="1"/>
  <c r="F74" i="7" s="1"/>
  <c r="E75" i="7" s="1"/>
  <c r="F75" i="7" s="1"/>
  <c r="E76" i="7" s="1"/>
  <c r="F76" i="7" s="1"/>
  <c r="E77" i="7" s="1"/>
  <c r="F77" i="7" s="1"/>
  <c r="E78" i="7" s="1"/>
  <c r="F78" i="7" s="1"/>
  <c r="E79" i="7" s="1"/>
  <c r="F79" i="7" s="1"/>
  <c r="E80" i="7" s="1"/>
  <c r="F80" i="7" s="1"/>
  <c r="E81" i="7" s="1"/>
  <c r="F81" i="7" s="1"/>
  <c r="E82" i="7" s="1"/>
  <c r="F82" i="7" s="1"/>
  <c r="E83" i="7" s="1"/>
  <c r="F83" i="7" s="1"/>
  <c r="E84" i="7" s="1"/>
  <c r="F84" i="7" s="1"/>
  <c r="E85" i="7" s="1"/>
  <c r="F85" i="7" s="1"/>
  <c r="E86" i="7" s="1"/>
  <c r="F86" i="7" s="1"/>
  <c r="E87" i="7" s="1"/>
  <c r="F87" i="7" s="1"/>
  <c r="E88" i="7" s="1"/>
  <c r="F88" i="7" s="1"/>
  <c r="E89" i="7" s="1"/>
  <c r="F89" i="7" s="1"/>
  <c r="E90" i="7" s="1"/>
  <c r="F90" i="7" s="1"/>
  <c r="E91" i="7" s="1"/>
  <c r="F91" i="7" s="1"/>
  <c r="E92" i="7" s="1"/>
  <c r="F92" i="7" s="1"/>
  <c r="E93" i="7" s="1"/>
  <c r="F93" i="7" s="1"/>
  <c r="E94" i="7" s="1"/>
  <c r="F94" i="7" s="1"/>
  <c r="E95" i="7" s="1"/>
  <c r="F95" i="7" s="1"/>
  <c r="E96" i="7" s="1"/>
  <c r="F96" i="7" s="1"/>
  <c r="E97" i="7" s="1"/>
  <c r="F97" i="7" s="1"/>
  <c r="E98" i="7" s="1"/>
  <c r="F98" i="7" s="1"/>
  <c r="E99" i="7" s="1"/>
  <c r="F99" i="7" s="1"/>
  <c r="E100" i="7" s="1"/>
  <c r="F100" i="7" s="1"/>
  <c r="E101" i="7" s="1"/>
  <c r="F101" i="7" s="1"/>
  <c r="E102" i="7" s="1"/>
  <c r="F102" i="7" s="1"/>
  <c r="E103" i="7" s="1"/>
  <c r="F103" i="7" s="1"/>
  <c r="E104" i="7" s="1"/>
  <c r="F104" i="7" s="1"/>
  <c r="E105" i="7" s="1"/>
  <c r="F105" i="7" s="1"/>
  <c r="E106" i="7" s="1"/>
  <c r="F106" i="7" s="1"/>
  <c r="E107" i="7" s="1"/>
  <c r="F107" i="7" s="1"/>
  <c r="E108" i="7" s="1"/>
  <c r="F108" i="7" s="1"/>
  <c r="E109" i="7" s="1"/>
  <c r="F109" i="7" s="1"/>
  <c r="E110" i="7" s="1"/>
  <c r="F110" i="7" s="1"/>
  <c r="E111" i="7" s="1"/>
  <c r="F111" i="7" s="1"/>
  <c r="E112" i="7" s="1"/>
  <c r="F112" i="7" s="1"/>
  <c r="E113" i="7" s="1"/>
  <c r="F113" i="7" s="1"/>
  <c r="E114" i="7" s="1"/>
  <c r="F114" i="7" s="1"/>
  <c r="E115" i="7" s="1"/>
  <c r="F115" i="7" s="1"/>
  <c r="E116" i="7" s="1"/>
  <c r="F116" i="7" s="1"/>
  <c r="E117" i="7" s="1"/>
  <c r="F117" i="7" s="1"/>
  <c r="E118" i="7" s="1"/>
  <c r="F118" i="7" s="1"/>
  <c r="E119" i="7" s="1"/>
  <c r="F119" i="7" s="1"/>
  <c r="E120" i="7" s="1"/>
  <c r="F120" i="7" s="1"/>
  <c r="E121" i="7" s="1"/>
  <c r="F121" i="7" s="1"/>
  <c r="E122" i="7" s="1"/>
  <c r="F122" i="7" s="1"/>
  <c r="E123" i="7" s="1"/>
  <c r="F123" i="7" s="1"/>
  <c r="E124" i="7" s="1"/>
  <c r="F124" i="7" s="1"/>
  <c r="E125" i="7" s="1"/>
  <c r="F125" i="7" s="1"/>
  <c r="E126" i="7" s="1"/>
  <c r="F126" i="7" s="1"/>
  <c r="E127" i="7" s="1"/>
  <c r="F127" i="7" s="1"/>
  <c r="E128" i="7" s="1"/>
  <c r="F128" i="7" s="1"/>
  <c r="E129" i="7" s="1"/>
  <c r="F129" i="7" s="1"/>
  <c r="E130" i="7" s="1"/>
  <c r="F130" i="7" s="1"/>
  <c r="E131" i="7" s="1"/>
  <c r="F131" i="7" s="1"/>
  <c r="E132" i="7" s="1"/>
  <c r="F132" i="7" s="1"/>
  <c r="E133" i="7" s="1"/>
  <c r="F133" i="7" s="1"/>
  <c r="E134" i="7" s="1"/>
  <c r="F134" i="7" s="1"/>
  <c r="E135" i="7" s="1"/>
  <c r="F135" i="7" s="1"/>
  <c r="E136" i="7" s="1"/>
  <c r="F136" i="7" s="1"/>
  <c r="E137" i="7" s="1"/>
  <c r="F137" i="7" s="1"/>
  <c r="E138" i="7" s="1"/>
  <c r="F138" i="7" s="1"/>
  <c r="E139" i="7" s="1"/>
  <c r="F139" i="7" s="1"/>
  <c r="E140" i="7" s="1"/>
  <c r="F140" i="7" s="1"/>
  <c r="E141" i="7" s="1"/>
  <c r="F141" i="7" s="1"/>
  <c r="E142" i="7" s="1"/>
  <c r="F142" i="7" s="1"/>
  <c r="E143" i="7" s="1"/>
  <c r="F143" i="7" s="1"/>
  <c r="E144" i="7" s="1"/>
  <c r="F144" i="7" s="1"/>
  <c r="E145" i="7" s="1"/>
  <c r="F145" i="7" s="1"/>
  <c r="E146" i="7" s="1"/>
  <c r="F146" i="7" s="1"/>
  <c r="E147" i="7" s="1"/>
  <c r="F147" i="7" s="1"/>
  <c r="E148" i="7" s="1"/>
  <c r="F148" i="7" s="1"/>
  <c r="E149" i="7" s="1"/>
  <c r="F149" i="7" s="1"/>
  <c r="E150" i="7" s="1"/>
  <c r="F150" i="7" s="1"/>
  <c r="E151" i="7" s="1"/>
  <c r="F151" i="7" s="1"/>
  <c r="E152" i="7" s="1"/>
  <c r="F152" i="7" s="1"/>
  <c r="E153" i="7" s="1"/>
  <c r="F153" i="7" s="1"/>
  <c r="E154" i="7" s="1"/>
  <c r="F154" i="7" s="1"/>
  <c r="E155" i="7" s="1"/>
  <c r="F155" i="7" s="1"/>
  <c r="E156" i="7" s="1"/>
  <c r="F156" i="7" s="1"/>
  <c r="E157" i="7" s="1"/>
  <c r="F157" i="7" s="1"/>
  <c r="E158" i="7" s="1"/>
  <c r="F158" i="7" s="1"/>
  <c r="E159" i="7" s="1"/>
  <c r="F159" i="7" s="1"/>
  <c r="E160" i="7" s="1"/>
  <c r="F160" i="7" s="1"/>
  <c r="E161" i="7" s="1"/>
  <c r="F161" i="7" s="1"/>
  <c r="E162" i="7" s="1"/>
  <c r="F162" i="7" s="1"/>
  <c r="E163" i="7" s="1"/>
  <c r="F163" i="7" s="1"/>
  <c r="E164" i="7" s="1"/>
  <c r="F164" i="7" s="1"/>
  <c r="E165" i="7" s="1"/>
  <c r="F165" i="7" s="1"/>
  <c r="E166" i="7" s="1"/>
  <c r="F166" i="7" s="1"/>
  <c r="E167" i="7" s="1"/>
  <c r="F167" i="7" s="1"/>
  <c r="E168" i="7" s="1"/>
  <c r="F168" i="7" s="1"/>
  <c r="E169" i="7" s="1"/>
  <c r="F169" i="7" s="1"/>
  <c r="E170" i="7" s="1"/>
  <c r="F170" i="7" s="1"/>
  <c r="E171" i="7" s="1"/>
  <c r="F171" i="7" s="1"/>
  <c r="E172" i="7" s="1"/>
  <c r="F172" i="7" s="1"/>
  <c r="E173" i="7" s="1"/>
  <c r="F173" i="7" s="1"/>
  <c r="E174" i="7" s="1"/>
  <c r="F174" i="7" s="1"/>
  <c r="E175" i="7" s="1"/>
  <c r="F175" i="7" s="1"/>
  <c r="E176" i="7" s="1"/>
  <c r="F176" i="7" s="1"/>
  <c r="E177" i="7" s="1"/>
  <c r="F177" i="7" s="1"/>
  <c r="E178" i="7" s="1"/>
  <c r="F178" i="7" s="1"/>
  <c r="E179" i="7" s="1"/>
  <c r="F179" i="7" s="1"/>
  <c r="E180" i="7" s="1"/>
  <c r="F180" i="7" s="1"/>
  <c r="E181" i="7" s="1"/>
  <c r="F181" i="7" s="1"/>
  <c r="E182" i="7" s="1"/>
  <c r="F182" i="7" s="1"/>
  <c r="E183" i="7" s="1"/>
  <c r="F183" i="7" s="1"/>
  <c r="E184" i="7" s="1"/>
  <c r="F184" i="7" s="1"/>
  <c r="E185" i="7" s="1"/>
  <c r="F185" i="7" s="1"/>
  <c r="E186" i="7" s="1"/>
  <c r="F186" i="7" s="1"/>
  <c r="E187" i="7" s="1"/>
  <c r="F187" i="7" s="1"/>
  <c r="E188" i="7" s="1"/>
  <c r="F188" i="7" s="1"/>
  <c r="E189" i="7" s="1"/>
  <c r="F189" i="7" s="1"/>
  <c r="E190" i="7" s="1"/>
  <c r="F190" i="7" s="1"/>
  <c r="E191" i="7" s="1"/>
  <c r="F191" i="7" s="1"/>
  <c r="E192" i="7" s="1"/>
  <c r="F192" i="7" s="1"/>
  <c r="E193" i="7" s="1"/>
  <c r="F193" i="7" s="1"/>
  <c r="E194" i="7" s="1"/>
  <c r="F194" i="7" s="1"/>
  <c r="E195" i="7" s="1"/>
  <c r="F195" i="7" s="1"/>
  <c r="E196" i="7" s="1"/>
  <c r="F196" i="7" s="1"/>
  <c r="E197" i="7" s="1"/>
  <c r="F197" i="7" s="1"/>
  <c r="E198" i="7" s="1"/>
  <c r="F198" i="7" s="1"/>
  <c r="E199" i="7" s="1"/>
  <c r="F199" i="7" s="1"/>
  <c r="E200" i="7" s="1"/>
  <c r="F200" i="7" s="1"/>
  <c r="E201" i="7" s="1"/>
  <c r="F201" i="7" s="1"/>
  <c r="E202" i="7" s="1"/>
  <c r="F202" i="7" s="1"/>
  <c r="E203" i="7" s="1"/>
  <c r="F203" i="7" s="1"/>
  <c r="E204" i="7" s="1"/>
  <c r="F204" i="7" s="1"/>
  <c r="E205" i="7" s="1"/>
  <c r="F205" i="7" s="1"/>
  <c r="E206" i="7" s="1"/>
  <c r="F206" i="7" s="1"/>
  <c r="E207" i="7" s="1"/>
  <c r="F207" i="7" s="1"/>
  <c r="E208" i="7" s="1"/>
  <c r="F208" i="7" s="1"/>
  <c r="E209" i="7" s="1"/>
  <c r="F209" i="7" s="1"/>
  <c r="E210" i="7" s="1"/>
  <c r="F210" i="7" s="1"/>
  <c r="E211" i="7" s="1"/>
  <c r="F211" i="7" s="1"/>
  <c r="E212" i="7" s="1"/>
  <c r="F212" i="7" s="1"/>
  <c r="E213" i="7" s="1"/>
  <c r="F213" i="7" s="1"/>
  <c r="E214" i="7" s="1"/>
  <c r="F214" i="7" s="1"/>
  <c r="E215" i="7" s="1"/>
  <c r="F215" i="7" s="1"/>
  <c r="E216" i="7" s="1"/>
  <c r="F216" i="7" s="1"/>
  <c r="E217" i="7" s="1"/>
  <c r="F217" i="7" s="1"/>
  <c r="E218" i="7" s="1"/>
  <c r="F218" i="7" s="1"/>
  <c r="E219" i="7" s="1"/>
  <c r="F219" i="7" s="1"/>
  <c r="E220" i="7" s="1"/>
  <c r="F220" i="7" s="1"/>
  <c r="E221" i="7" s="1"/>
  <c r="F221" i="7" s="1"/>
  <c r="E222" i="7" s="1"/>
  <c r="F222" i="7" s="1"/>
  <c r="E223" i="7" s="1"/>
  <c r="F223" i="7" s="1"/>
  <c r="E224" i="7" s="1"/>
  <c r="F224" i="7" s="1"/>
  <c r="E225" i="7" s="1"/>
  <c r="F225" i="7" s="1"/>
  <c r="E226" i="7" s="1"/>
  <c r="F226" i="7" s="1"/>
  <c r="E227" i="7" s="1"/>
  <c r="F227" i="7" s="1"/>
  <c r="E228" i="7" s="1"/>
  <c r="F228" i="7" s="1"/>
  <c r="E229" i="7" s="1"/>
  <c r="F229" i="7" s="1"/>
  <c r="E230" i="7" s="1"/>
  <c r="F230" i="7" s="1"/>
  <c r="E231" i="7" s="1"/>
  <c r="F231" i="7" s="1"/>
  <c r="E232" i="7" s="1"/>
  <c r="F232" i="7" s="1"/>
  <c r="E233" i="7" s="1"/>
  <c r="F233" i="7" s="1"/>
  <c r="E234" i="7" s="1"/>
  <c r="F234" i="7" s="1"/>
  <c r="E235" i="7" s="1"/>
  <c r="F235" i="7" s="1"/>
  <c r="E236" i="7" s="1"/>
  <c r="F236" i="7" s="1"/>
  <c r="E237" i="7" s="1"/>
  <c r="F237" i="7" s="1"/>
  <c r="E238" i="7" s="1"/>
  <c r="F238" i="7" s="1"/>
  <c r="E239" i="7" s="1"/>
  <c r="F239" i="7" s="1"/>
  <c r="E240" i="7" s="1"/>
  <c r="F240" i="7" s="1"/>
  <c r="E241" i="7" s="1"/>
  <c r="F241" i="7" s="1"/>
  <c r="E242" i="7" s="1"/>
  <c r="F242" i="7" s="1"/>
  <c r="E243" i="7" s="1"/>
  <c r="F243" i="7" s="1"/>
  <c r="E244" i="7" s="1"/>
  <c r="F244" i="7" s="1"/>
  <c r="E245" i="7" s="1"/>
  <c r="F245" i="7" s="1"/>
  <c r="E246" i="7" s="1"/>
  <c r="F246" i="7" s="1"/>
  <c r="E247" i="7" s="1"/>
  <c r="F247" i="7" s="1"/>
  <c r="E248" i="7" s="1"/>
  <c r="F248" i="7" s="1"/>
  <c r="E249" i="7" s="1"/>
  <c r="F249" i="7" s="1"/>
  <c r="E250" i="7" s="1"/>
  <c r="F250" i="7" s="1"/>
  <c r="E251" i="7" s="1"/>
  <c r="F251" i="7" s="1"/>
  <c r="E252" i="7" s="1"/>
  <c r="F252" i="7" s="1"/>
  <c r="E253" i="7" s="1"/>
  <c r="F253" i="7" s="1"/>
  <c r="E254" i="7" s="1"/>
  <c r="F254" i="7" s="1"/>
  <c r="E255" i="7" s="1"/>
  <c r="F255" i="7" s="1"/>
  <c r="E256" i="7" s="1"/>
  <c r="F256" i="7" s="1"/>
  <c r="E257" i="7" s="1"/>
  <c r="F257" i="7" s="1"/>
  <c r="E258" i="7" s="1"/>
  <c r="F258" i="7" s="1"/>
  <c r="E259" i="7" s="1"/>
  <c r="F259" i="7" s="1"/>
  <c r="E260" i="7" s="1"/>
  <c r="F260" i="7" s="1"/>
  <c r="E261" i="7" s="1"/>
  <c r="F261" i="7" s="1"/>
  <c r="E262" i="7" s="1"/>
  <c r="F262" i="7" s="1"/>
  <c r="E263" i="7" s="1"/>
  <c r="F263" i="7" s="1"/>
  <c r="E264" i="7" s="1"/>
  <c r="F264" i="7" s="1"/>
  <c r="E265" i="7" s="1"/>
  <c r="F265" i="7" s="1"/>
  <c r="E266" i="7" s="1"/>
  <c r="F266" i="7" s="1"/>
  <c r="E267" i="7" s="1"/>
  <c r="F267" i="7" s="1"/>
  <c r="E268" i="7" s="1"/>
  <c r="F268" i="7" s="1"/>
  <c r="E269" i="7" s="1"/>
  <c r="F269" i="7" s="1"/>
  <c r="E270" i="7" s="1"/>
  <c r="F270" i="7" s="1"/>
  <c r="E271" i="7" s="1"/>
  <c r="F271" i="7" s="1"/>
  <c r="E272" i="7" s="1"/>
  <c r="F272" i="7" s="1"/>
  <c r="E273" i="7" s="1"/>
  <c r="F273" i="7" s="1"/>
  <c r="E274" i="7" s="1"/>
  <c r="F274" i="7" s="1"/>
  <c r="E275" i="7" s="1"/>
  <c r="F275" i="7" s="1"/>
  <c r="E276" i="7" s="1"/>
  <c r="F276" i="7" s="1"/>
  <c r="E277" i="7" s="1"/>
  <c r="F277" i="7" s="1"/>
  <c r="E278" i="7" s="1"/>
  <c r="F278" i="7" s="1"/>
  <c r="E279" i="7" s="1"/>
  <c r="F279" i="7" s="1"/>
  <c r="E280" i="7" s="1"/>
  <c r="F280" i="7" s="1"/>
  <c r="E281" i="7" s="1"/>
  <c r="F281" i="7" s="1"/>
  <c r="E282" i="7" s="1"/>
  <c r="F282" i="7" s="1"/>
  <c r="E283" i="7" s="1"/>
  <c r="F283" i="7" s="1"/>
  <c r="E284" i="7" s="1"/>
  <c r="F284" i="7" s="1"/>
  <c r="E285" i="7" s="1"/>
  <c r="F285" i="7" s="1"/>
  <c r="E286" i="7" s="1"/>
  <c r="F286" i="7" s="1"/>
  <c r="E287" i="7" s="1"/>
  <c r="F287" i="7" s="1"/>
  <c r="E288" i="7" s="1"/>
  <c r="F288" i="7" s="1"/>
  <c r="E289" i="7" s="1"/>
  <c r="F289" i="7" s="1"/>
  <c r="E290" i="7" s="1"/>
  <c r="F290" i="7" s="1"/>
  <c r="E291" i="7" s="1"/>
  <c r="F291" i="7" s="1"/>
  <c r="E292" i="7" s="1"/>
  <c r="F292" i="7" s="1"/>
  <c r="E293" i="7" s="1"/>
  <c r="F293" i="7" s="1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F299" i="7" s="1"/>
  <c r="E300" i="7" s="1"/>
  <c r="F300" i="7" s="1"/>
  <c r="E301" i="7" s="1"/>
  <c r="F301" i="7" s="1"/>
  <c r="E302" i="7" s="1"/>
  <c r="F302" i="7" s="1"/>
  <c r="E303" i="7" s="1"/>
  <c r="F303" i="7" s="1"/>
  <c r="E304" i="7" s="1"/>
  <c r="F304" i="7" s="1"/>
  <c r="E305" i="7" s="1"/>
  <c r="F305" i="7" s="1"/>
  <c r="E306" i="7" s="1"/>
  <c r="F306" i="7" s="1"/>
  <c r="E307" i="7" s="1"/>
  <c r="F307" i="7" s="1"/>
  <c r="E308" i="7" s="1"/>
  <c r="F308" i="7" s="1"/>
  <c r="E309" i="7" s="1"/>
  <c r="F309" i="7" s="1"/>
  <c r="E310" i="7" s="1"/>
  <c r="F310" i="7" s="1"/>
  <c r="E311" i="7" s="1"/>
  <c r="F311" i="7" s="1"/>
  <c r="E312" i="7" s="1"/>
  <c r="F312" i="7" s="1"/>
  <c r="E313" i="7" s="1"/>
  <c r="F313" i="7" s="1"/>
  <c r="E314" i="7" s="1"/>
  <c r="F314" i="7" s="1"/>
  <c r="E315" i="7" s="1"/>
  <c r="F315" i="7" s="1"/>
  <c r="E316" i="7" s="1"/>
  <c r="F316" i="7" s="1"/>
  <c r="E317" i="7" s="1"/>
  <c r="F317" i="7" s="1"/>
  <c r="E318" i="7" s="1"/>
  <c r="F318" i="7" s="1"/>
  <c r="E319" i="7" s="1"/>
  <c r="F319" i="7" s="1"/>
  <c r="E320" i="7" s="1"/>
  <c r="F320" i="7" s="1"/>
  <c r="E321" i="7" s="1"/>
  <c r="F321" i="7" s="1"/>
  <c r="E322" i="7" s="1"/>
  <c r="F322" i="7" s="1"/>
  <c r="E323" i="7" s="1"/>
  <c r="F323" i="7" s="1"/>
  <c r="E324" i="7" s="1"/>
  <c r="F324" i="7" s="1"/>
  <c r="E325" i="7" s="1"/>
  <c r="F325" i="7" s="1"/>
  <c r="E326" i="7" s="1"/>
  <c r="F326" i="7" s="1"/>
  <c r="E327" i="7" s="1"/>
  <c r="F327" i="7" s="1"/>
  <c r="E328" i="7" s="1"/>
  <c r="F328" i="7" s="1"/>
  <c r="E329" i="7" s="1"/>
  <c r="F329" i="7" s="1"/>
  <c r="E330" i="7" s="1"/>
  <c r="F330" i="7" s="1"/>
  <c r="E331" i="7" s="1"/>
  <c r="F331" i="7" s="1"/>
  <c r="E332" i="7" s="1"/>
  <c r="F332" i="7" s="1"/>
  <c r="E333" i="7" s="1"/>
  <c r="F333" i="7" s="1"/>
  <c r="E334" i="7" s="1"/>
  <c r="F334" i="7" s="1"/>
  <c r="E335" i="7" s="1"/>
  <c r="F335" i="7" s="1"/>
  <c r="E336" i="7" s="1"/>
  <c r="F336" i="7" s="1"/>
  <c r="E337" i="7" s="1"/>
  <c r="F337" i="7" s="1"/>
  <c r="E338" i="7" s="1"/>
  <c r="F338" i="7" s="1"/>
  <c r="E339" i="7" s="1"/>
  <c r="F339" i="7" s="1"/>
  <c r="E340" i="7" s="1"/>
  <c r="F340" i="7" s="1"/>
  <c r="E341" i="7" s="1"/>
  <c r="F341" i="7" s="1"/>
  <c r="E342" i="7" s="1"/>
  <c r="F342" i="7" s="1"/>
  <c r="E343" i="7" s="1"/>
  <c r="F343" i="7" s="1"/>
  <c r="E344" i="7" s="1"/>
  <c r="F344" i="7" s="1"/>
  <c r="E345" i="7" s="1"/>
  <c r="F345" i="7" s="1"/>
  <c r="E346" i="7" s="1"/>
  <c r="F346" i="7" s="1"/>
  <c r="E347" i="7" s="1"/>
  <c r="F347" i="7" s="1"/>
  <c r="E348" i="7" s="1"/>
  <c r="F348" i="7" s="1"/>
  <c r="E349" i="7" s="1"/>
  <c r="F349" i="7" s="1"/>
  <c r="E350" i="7" s="1"/>
  <c r="F350" i="7" s="1"/>
  <c r="E351" i="7" s="1"/>
  <c r="F351" i="7" s="1"/>
  <c r="E352" i="7" s="1"/>
  <c r="F352" i="7" s="1"/>
  <c r="E353" i="7" s="1"/>
  <c r="F353" i="7" s="1"/>
  <c r="E354" i="7" s="1"/>
  <c r="F354" i="7" s="1"/>
  <c r="E355" i="7" s="1"/>
  <c r="F355" i="7" s="1"/>
  <c r="E356" i="7" s="1"/>
  <c r="F356" i="7" s="1"/>
  <c r="E357" i="7" s="1"/>
  <c r="F357" i="7" s="1"/>
  <c r="E358" i="7" s="1"/>
  <c r="F358" i="7" s="1"/>
  <c r="E359" i="7" s="1"/>
  <c r="F359" i="7" s="1"/>
  <c r="E360" i="7" s="1"/>
  <c r="F360" i="7" s="1"/>
  <c r="E361" i="7" s="1"/>
  <c r="F361" i="7" s="1"/>
  <c r="E362" i="7" s="1"/>
  <c r="F362" i="7" s="1"/>
  <c r="E363" i="7" s="1"/>
  <c r="F363" i="7" s="1"/>
  <c r="E364" i="7" s="1"/>
  <c r="F364" i="7" s="1"/>
  <c r="E365" i="7" s="1"/>
  <c r="F365" i="7" s="1"/>
  <c r="E366" i="7" s="1"/>
  <c r="F366" i="7" s="1"/>
  <c r="E367" i="7" s="1"/>
  <c r="F367" i="7" s="1"/>
  <c r="E368" i="7" s="1"/>
  <c r="F368" i="7" s="1"/>
  <c r="E369" i="7" s="1"/>
  <c r="F369" i="7" s="1"/>
  <c r="E370" i="7" s="1"/>
  <c r="F370" i="7" s="1"/>
  <c r="E371" i="7" s="1"/>
  <c r="F371" i="7" s="1"/>
  <c r="E372" i="7" s="1"/>
  <c r="F372" i="7" s="1"/>
  <c r="E373" i="7" s="1"/>
  <c r="F373" i="7" s="1"/>
  <c r="E374" i="7" s="1"/>
  <c r="F374" i="7" s="1"/>
  <c r="E375" i="7" s="1"/>
  <c r="F375" i="7" s="1"/>
  <c r="E376" i="7" s="1"/>
  <c r="F376" i="7" s="1"/>
  <c r="E377" i="7" s="1"/>
  <c r="F377" i="7" s="1"/>
  <c r="E378" i="7" s="1"/>
  <c r="F378" i="7" s="1"/>
  <c r="E379" i="7" s="1"/>
  <c r="F379" i="7" s="1"/>
  <c r="E380" i="7" s="1"/>
  <c r="F380" i="7" s="1"/>
  <c r="E381" i="7" s="1"/>
  <c r="F381" i="7" s="1"/>
  <c r="E382" i="7" s="1"/>
  <c r="F382" i="7" s="1"/>
  <c r="E383" i="7" s="1"/>
  <c r="F383" i="7" s="1"/>
  <c r="E384" i="7" s="1"/>
  <c r="F384" i="7" s="1"/>
  <c r="E385" i="7" s="1"/>
  <c r="F385" i="7" s="1"/>
  <c r="E386" i="7" s="1"/>
  <c r="F386" i="7" s="1"/>
  <c r="E387" i="7" s="1"/>
  <c r="F387" i="7" s="1"/>
  <c r="E388" i="7" s="1"/>
  <c r="F388" i="7" s="1"/>
  <c r="E389" i="7" s="1"/>
  <c r="F389" i="7" s="1"/>
  <c r="E390" i="7" s="1"/>
  <c r="F390" i="7" s="1"/>
  <c r="E391" i="7" s="1"/>
  <c r="F391" i="7" s="1"/>
  <c r="E392" i="7" s="1"/>
  <c r="F392" i="7" s="1"/>
  <c r="E393" i="7" s="1"/>
  <c r="F393" i="7" s="1"/>
  <c r="E394" i="7" s="1"/>
  <c r="F394" i="7" s="1"/>
  <c r="E395" i="7" s="1"/>
  <c r="F395" i="7" s="1"/>
  <c r="E396" i="7" s="1"/>
  <c r="F396" i="7" s="1"/>
  <c r="E397" i="7" s="1"/>
  <c r="F397" i="7" s="1"/>
  <c r="E398" i="7" s="1"/>
  <c r="F398" i="7" s="1"/>
  <c r="E399" i="7" s="1"/>
  <c r="F399" i="7" s="1"/>
  <c r="E400" i="7" s="1"/>
  <c r="F400" i="7" s="1"/>
  <c r="E401" i="7" s="1"/>
  <c r="F401" i="7" s="1"/>
  <c r="E402" i="7" s="1"/>
  <c r="F402" i="7" s="1"/>
  <c r="E403" i="7" s="1"/>
  <c r="F403" i="7" s="1"/>
  <c r="E404" i="7" s="1"/>
  <c r="F404" i="7" s="1"/>
  <c r="E405" i="7" s="1"/>
  <c r="F405" i="7" s="1"/>
  <c r="E406" i="7" s="1"/>
  <c r="F406" i="7" s="1"/>
  <c r="E407" i="7" s="1"/>
  <c r="F407" i="7" s="1"/>
  <c r="E408" i="7" s="1"/>
  <c r="F408" i="7" s="1"/>
  <c r="E409" i="7" s="1"/>
  <c r="F409" i="7" s="1"/>
  <c r="E410" i="7" s="1"/>
  <c r="F410" i="7" s="1"/>
  <c r="E411" i="7" s="1"/>
  <c r="F411" i="7" s="1"/>
  <c r="E412" i="7" s="1"/>
  <c r="F412" i="7" s="1"/>
  <c r="E413" i="7" s="1"/>
  <c r="F413" i="7" s="1"/>
  <c r="E414" i="7" s="1"/>
  <c r="F414" i="7" s="1"/>
  <c r="E415" i="7" s="1"/>
  <c r="F415" i="7" s="1"/>
  <c r="E416" i="7" s="1"/>
  <c r="F416" i="7" s="1"/>
  <c r="E417" i="7" s="1"/>
  <c r="F417" i="7" s="1"/>
  <c r="E418" i="7" s="1"/>
  <c r="F418" i="7" s="1"/>
  <c r="E419" i="7" s="1"/>
  <c r="F419" i="7" s="1"/>
  <c r="E420" i="7" s="1"/>
  <c r="F420" i="7" s="1"/>
  <c r="E421" i="7" s="1"/>
  <c r="F421" i="7" s="1"/>
  <c r="E422" i="7" s="1"/>
  <c r="F422" i="7" s="1"/>
  <c r="E423" i="7" s="1"/>
  <c r="F423" i="7" s="1"/>
  <c r="E424" i="7" s="1"/>
  <c r="F424" i="7" s="1"/>
  <c r="E425" i="7" s="1"/>
  <c r="F425" i="7" s="1"/>
  <c r="E426" i="7" s="1"/>
  <c r="F426" i="7" s="1"/>
  <c r="E427" i="7" s="1"/>
  <c r="F427" i="7" s="1"/>
  <c r="E428" i="7" s="1"/>
  <c r="F428" i="7" s="1"/>
  <c r="E429" i="7" s="1"/>
  <c r="F429" i="7" s="1"/>
  <c r="E430" i="7" s="1"/>
  <c r="F430" i="7" s="1"/>
  <c r="E431" i="7" s="1"/>
  <c r="F431" i="7" s="1"/>
  <c r="E432" i="7" s="1"/>
  <c r="F432" i="7" s="1"/>
  <c r="E433" i="7" s="1"/>
  <c r="F433" i="7" s="1"/>
  <c r="E434" i="7" s="1"/>
  <c r="F434" i="7" s="1"/>
  <c r="E435" i="7" s="1"/>
  <c r="F435" i="7" s="1"/>
  <c r="E436" i="7" s="1"/>
  <c r="F436" i="7" s="1"/>
  <c r="E437" i="7" s="1"/>
  <c r="F437" i="7" s="1"/>
  <c r="E438" i="7" s="1"/>
  <c r="F438" i="7" s="1"/>
  <c r="E439" i="7" s="1"/>
  <c r="F439" i="7" s="1"/>
  <c r="E440" i="7" s="1"/>
  <c r="F440" i="7" s="1"/>
  <c r="E441" i="7" s="1"/>
  <c r="F441" i="7" s="1"/>
  <c r="E442" i="7" s="1"/>
  <c r="F442" i="7" s="1"/>
  <c r="E443" i="7" s="1"/>
  <c r="F443" i="7" s="1"/>
  <c r="E444" i="7" s="1"/>
  <c r="F444" i="7" s="1"/>
  <c r="E445" i="7" s="1"/>
  <c r="F445" i="7" s="1"/>
  <c r="E446" i="7" s="1"/>
  <c r="F446" i="7" s="1"/>
  <c r="E447" i="7" s="1"/>
  <c r="F447" i="7" s="1"/>
  <c r="E448" i="7" s="1"/>
  <c r="F448" i="7" s="1"/>
  <c r="E449" i="7" s="1"/>
  <c r="F449" i="7" s="1"/>
  <c r="E450" i="7" s="1"/>
  <c r="F450" i="7" s="1"/>
  <c r="E451" i="7" s="1"/>
  <c r="F451" i="7" s="1"/>
  <c r="E452" i="7" s="1"/>
  <c r="F452" i="7" s="1"/>
  <c r="E453" i="7" s="1"/>
  <c r="F453" i="7" s="1"/>
  <c r="E454" i="7" s="1"/>
  <c r="F454" i="7" s="1"/>
  <c r="E455" i="7" s="1"/>
  <c r="F455" i="7" s="1"/>
  <c r="E456" i="7" s="1"/>
  <c r="F456" i="7" s="1"/>
  <c r="E457" i="7" s="1"/>
  <c r="F457" i="7" s="1"/>
  <c r="E458" i="7" s="1"/>
  <c r="F458" i="7" s="1"/>
  <c r="E459" i="7" s="1"/>
  <c r="F459" i="7" s="1"/>
  <c r="E460" i="7" s="1"/>
  <c r="F460" i="7" s="1"/>
  <c r="E461" i="7" s="1"/>
  <c r="F461" i="7" s="1"/>
  <c r="E462" i="7" s="1"/>
  <c r="F462" i="7" s="1"/>
  <c r="E463" i="7" s="1"/>
  <c r="F463" i="7" s="1"/>
  <c r="E464" i="7" s="1"/>
  <c r="F464" i="7" s="1"/>
  <c r="E465" i="7" s="1"/>
  <c r="F465" i="7" s="1"/>
  <c r="E466" i="7" s="1"/>
  <c r="F466" i="7" s="1"/>
  <c r="E467" i="7" s="1"/>
  <c r="F467" i="7" s="1"/>
  <c r="E468" i="7" s="1"/>
  <c r="F468" i="7" s="1"/>
  <c r="E469" i="7" s="1"/>
  <c r="F469" i="7" s="1"/>
  <c r="E470" i="7" s="1"/>
  <c r="F470" i="7" s="1"/>
  <c r="E471" i="7" s="1"/>
  <c r="F471" i="7" s="1"/>
  <c r="E472" i="7" s="1"/>
  <c r="F472" i="7" s="1"/>
  <c r="E473" i="7" s="1"/>
  <c r="F473" i="7" s="1"/>
  <c r="E474" i="7" s="1"/>
  <c r="F474" i="7" s="1"/>
  <c r="E475" i="7" s="1"/>
  <c r="F475" i="7" s="1"/>
  <c r="E476" i="7" s="1"/>
  <c r="F476" i="7" s="1"/>
  <c r="E477" i="7" s="1"/>
  <c r="F477" i="7" s="1"/>
  <c r="E478" i="7" s="1"/>
  <c r="F478" i="7" s="1"/>
  <c r="E479" i="7" s="1"/>
  <c r="F479" i="7" s="1"/>
  <c r="E480" i="7" s="1"/>
  <c r="F480" i="7" s="1"/>
  <c r="E481" i="7" s="1"/>
  <c r="F481" i="7" s="1"/>
  <c r="E482" i="7" s="1"/>
  <c r="F482" i="7" s="1"/>
  <c r="E483" i="7" s="1"/>
  <c r="F483" i="7" s="1"/>
  <c r="E484" i="7" s="1"/>
  <c r="F484" i="7" s="1"/>
  <c r="E485" i="7" s="1"/>
  <c r="F485" i="7" s="1"/>
  <c r="E486" i="7" s="1"/>
  <c r="F486" i="7" s="1"/>
  <c r="E487" i="7" s="1"/>
  <c r="F487" i="7" s="1"/>
  <c r="E488" i="7" s="1"/>
  <c r="F488" i="7" s="1"/>
  <c r="E489" i="7" s="1"/>
  <c r="F489" i="7" s="1"/>
  <c r="E490" i="7" s="1"/>
  <c r="F490" i="7" s="1"/>
  <c r="E491" i="7" s="1"/>
  <c r="F491" i="7" s="1"/>
  <c r="E492" i="7" s="1"/>
  <c r="F492" i="7" s="1"/>
  <c r="E493" i="7" s="1"/>
  <c r="F493" i="7" s="1"/>
  <c r="E494" i="7" s="1"/>
  <c r="F494" i="7" s="1"/>
  <c r="E495" i="7" s="1"/>
  <c r="F495" i="7" s="1"/>
  <c r="E496" i="7" s="1"/>
  <c r="F496" i="7" s="1"/>
  <c r="E497" i="7" s="1"/>
  <c r="F497" i="7" s="1"/>
  <c r="E498" i="7" s="1"/>
  <c r="F498" i="7" s="1"/>
  <c r="E499" i="7" s="1"/>
  <c r="F499" i="7" s="1"/>
  <c r="E500" i="7" s="1"/>
  <c r="F500" i="7" s="1"/>
  <c r="E501" i="7" s="1"/>
  <c r="F501" i="7" s="1"/>
  <c r="E502" i="7" s="1"/>
  <c r="F502" i="7" s="1"/>
  <c r="E503" i="7" s="1"/>
  <c r="F503" i="7" s="1"/>
  <c r="E504" i="7" s="1"/>
  <c r="F504" i="7" s="1"/>
  <c r="E505" i="7" s="1"/>
  <c r="F505" i="7" s="1"/>
  <c r="E506" i="7" s="1"/>
  <c r="F506" i="7" s="1"/>
  <c r="E507" i="7" s="1"/>
  <c r="F507" i="7" s="1"/>
  <c r="E508" i="7" s="1"/>
  <c r="F508" i="7" s="1"/>
  <c r="E509" i="7" s="1"/>
  <c r="F509" i="7" s="1"/>
  <c r="E510" i="7" s="1"/>
  <c r="F510" i="7" s="1"/>
  <c r="E511" i="7" s="1"/>
  <c r="F511" i="7" s="1"/>
  <c r="E512" i="7" s="1"/>
  <c r="F512" i="7" s="1"/>
  <c r="E513" i="7" s="1"/>
  <c r="F513" i="7" s="1"/>
  <c r="E514" i="7" s="1"/>
  <c r="F514" i="7" s="1"/>
  <c r="E515" i="7" s="1"/>
  <c r="F515" i="7" s="1"/>
  <c r="E516" i="7" s="1"/>
  <c r="F516" i="7" s="1"/>
  <c r="E517" i="7" s="1"/>
  <c r="F517" i="7" s="1"/>
  <c r="E518" i="7" s="1"/>
  <c r="F518" i="7" s="1"/>
  <c r="E519" i="7" s="1"/>
  <c r="F519" i="7" s="1"/>
  <c r="E520" i="7" s="1"/>
  <c r="F520" i="7" s="1"/>
  <c r="E521" i="7" s="1"/>
  <c r="F521" i="7" s="1"/>
  <c r="E522" i="7" s="1"/>
  <c r="F522" i="7" s="1"/>
  <c r="E523" i="7" s="1"/>
  <c r="F523" i="7" s="1"/>
  <c r="E524" i="7" s="1"/>
  <c r="F524" i="7" s="1"/>
  <c r="E525" i="7" s="1"/>
  <c r="F525" i="7" s="1"/>
  <c r="E526" i="7" s="1"/>
  <c r="F526" i="7" s="1"/>
  <c r="E527" i="7" s="1"/>
  <c r="F527" i="7" s="1"/>
  <c r="E528" i="7" s="1"/>
  <c r="F528" i="7" s="1"/>
  <c r="E529" i="7" s="1"/>
  <c r="F529" i="7" s="1"/>
  <c r="E530" i="7" s="1"/>
  <c r="F530" i="7" s="1"/>
  <c r="E531" i="7" s="1"/>
  <c r="F531" i="7" s="1"/>
  <c r="E532" i="7" s="1"/>
  <c r="F532" i="7" s="1"/>
  <c r="E533" i="7" s="1"/>
  <c r="F533" i="7" s="1"/>
  <c r="E534" i="7" s="1"/>
  <c r="F534" i="7" s="1"/>
  <c r="E535" i="7" s="1"/>
  <c r="F535" i="7" s="1"/>
  <c r="E536" i="7" s="1"/>
  <c r="F536" i="7" s="1"/>
  <c r="E537" i="7" s="1"/>
  <c r="F537" i="7" s="1"/>
  <c r="E538" i="7" s="1"/>
  <c r="F538" i="7" s="1"/>
  <c r="E539" i="7" s="1"/>
  <c r="F539" i="7" s="1"/>
  <c r="E540" i="7" s="1"/>
  <c r="F540" i="7" s="1"/>
  <c r="E541" i="7" s="1"/>
  <c r="F541" i="7" s="1"/>
  <c r="E542" i="7" s="1"/>
  <c r="F542" i="7" s="1"/>
  <c r="E543" i="7" s="1"/>
  <c r="F543" i="7" s="1"/>
  <c r="E544" i="7" s="1"/>
  <c r="F544" i="7" s="1"/>
  <c r="E545" i="7" s="1"/>
  <c r="F545" i="7" s="1"/>
  <c r="E546" i="7" s="1"/>
  <c r="F546" i="7" s="1"/>
  <c r="E547" i="7" s="1"/>
  <c r="F547" i="7" s="1"/>
  <c r="E548" i="7" s="1"/>
  <c r="F548" i="7" s="1"/>
  <c r="E549" i="7" s="1"/>
  <c r="F549" i="7" s="1"/>
  <c r="E550" i="7" s="1"/>
  <c r="F550" i="7" s="1"/>
  <c r="E551" i="7" s="1"/>
  <c r="F551" i="7" s="1"/>
  <c r="E552" i="7" s="1"/>
  <c r="F552" i="7" s="1"/>
  <c r="E553" i="7" s="1"/>
  <c r="F553" i="7" s="1"/>
  <c r="E554" i="7" s="1"/>
  <c r="F554" i="7" s="1"/>
  <c r="E555" i="7" s="1"/>
  <c r="F555" i="7" s="1"/>
  <c r="E556" i="7" s="1"/>
  <c r="F556" i="7" s="1"/>
  <c r="E557" i="7" s="1"/>
  <c r="F557" i="7" s="1"/>
  <c r="E558" i="7" s="1"/>
  <c r="F558" i="7" s="1"/>
  <c r="E559" i="7" s="1"/>
  <c r="F559" i="7" s="1"/>
  <c r="E560" i="7" s="1"/>
  <c r="F560" i="7" s="1"/>
  <c r="E561" i="7" s="1"/>
  <c r="F561" i="7" s="1"/>
  <c r="E562" i="7" s="1"/>
  <c r="F562" i="7" s="1"/>
  <c r="E563" i="7" s="1"/>
  <c r="F563" i="7" s="1"/>
  <c r="E564" i="7" s="1"/>
  <c r="F564" i="7" s="1"/>
  <c r="E565" i="7" s="1"/>
  <c r="F565" i="7" s="1"/>
  <c r="E566" i="7" s="1"/>
  <c r="F566" i="7" s="1"/>
  <c r="E567" i="7" s="1"/>
  <c r="F567" i="7" s="1"/>
  <c r="E568" i="7" s="1"/>
  <c r="F568" i="7" s="1"/>
  <c r="E569" i="7" s="1"/>
  <c r="F569" i="7" s="1"/>
  <c r="E570" i="7" s="1"/>
  <c r="F570" i="7" s="1"/>
  <c r="E571" i="7" s="1"/>
  <c r="F571" i="7" s="1"/>
  <c r="E572" i="7" s="1"/>
  <c r="F572" i="7" s="1"/>
  <c r="E573" i="7" s="1"/>
  <c r="F573" i="7" s="1"/>
  <c r="E574" i="7" s="1"/>
  <c r="F574" i="7" s="1"/>
  <c r="E575" i="7" s="1"/>
  <c r="F575" i="7" s="1"/>
  <c r="E576" i="7" s="1"/>
  <c r="F576" i="7" s="1"/>
  <c r="E577" i="7" s="1"/>
  <c r="F577" i="7" s="1"/>
  <c r="E578" i="7" s="1"/>
  <c r="F578" i="7" s="1"/>
  <c r="E579" i="7" s="1"/>
  <c r="F579" i="7" s="1"/>
  <c r="E580" i="7" s="1"/>
  <c r="F580" i="7" s="1"/>
  <c r="E581" i="7" s="1"/>
  <c r="F581" i="7" s="1"/>
  <c r="E582" i="7" s="1"/>
  <c r="F582" i="7" s="1"/>
  <c r="E583" i="7" s="1"/>
  <c r="F583" i="7" s="1"/>
  <c r="E584" i="7" s="1"/>
  <c r="F584" i="7" s="1"/>
  <c r="E585" i="7" s="1"/>
  <c r="F585" i="7" s="1"/>
  <c r="E586" i="7" s="1"/>
  <c r="F586" i="7" s="1"/>
  <c r="E587" i="7" s="1"/>
  <c r="F587" i="7" s="1"/>
  <c r="E588" i="7" s="1"/>
  <c r="F588" i="7" s="1"/>
  <c r="E589" i="7" s="1"/>
  <c r="F589" i="7" s="1"/>
  <c r="E590" i="7" s="1"/>
  <c r="F590" i="7" s="1"/>
  <c r="E591" i="7" s="1"/>
  <c r="F591" i="7" s="1"/>
  <c r="E592" i="7" s="1"/>
  <c r="F592" i="7" s="1"/>
  <c r="E593" i="7" s="1"/>
  <c r="F593" i="7" s="1"/>
  <c r="E594" i="7" s="1"/>
  <c r="F594" i="7" s="1"/>
  <c r="E595" i="7" s="1"/>
  <c r="F595" i="7" s="1"/>
  <c r="E596" i="7" s="1"/>
  <c r="F596" i="7" s="1"/>
  <c r="E597" i="7" s="1"/>
  <c r="F597" i="7" s="1"/>
  <c r="E598" i="7" s="1"/>
  <c r="F598" i="7" s="1"/>
  <c r="E599" i="7" s="1"/>
  <c r="F599" i="7" s="1"/>
  <c r="E600" i="7" s="1"/>
  <c r="F600" i="7" s="1"/>
  <c r="E601" i="7" s="1"/>
  <c r="F601" i="7" s="1"/>
  <c r="E602" i="7" s="1"/>
  <c r="F602" i="7" s="1"/>
  <c r="E603" i="7" s="1"/>
  <c r="F603" i="7" s="1"/>
  <c r="E604" i="7" s="1"/>
  <c r="F604" i="7" s="1"/>
  <c r="E605" i="7" s="1"/>
  <c r="F605" i="7" s="1"/>
  <c r="E606" i="7" s="1"/>
  <c r="F606" i="7" s="1"/>
  <c r="E607" i="7" s="1"/>
  <c r="F607" i="7" s="1"/>
  <c r="E608" i="7" s="1"/>
  <c r="F608" i="7" s="1"/>
  <c r="E609" i="7" s="1"/>
  <c r="F609" i="7" s="1"/>
  <c r="E610" i="7" s="1"/>
  <c r="F610" i="7" s="1"/>
  <c r="E611" i="7" s="1"/>
  <c r="F611" i="7" s="1"/>
  <c r="E612" i="7" s="1"/>
  <c r="F612" i="7" s="1"/>
  <c r="E613" i="7" s="1"/>
  <c r="F613" i="7" s="1"/>
  <c r="E614" i="7" s="1"/>
  <c r="F614" i="7" s="1"/>
  <c r="E615" i="7" s="1"/>
  <c r="F615" i="7" s="1"/>
  <c r="E616" i="7" s="1"/>
  <c r="F616" i="7" s="1"/>
  <c r="E617" i="7" s="1"/>
  <c r="F617" i="7" s="1"/>
  <c r="E618" i="7" s="1"/>
  <c r="F618" i="7" s="1"/>
  <c r="E619" i="7" s="1"/>
  <c r="F619" i="7" s="1"/>
  <c r="E620" i="7" s="1"/>
  <c r="F620" i="7" s="1"/>
  <c r="E621" i="7" s="1"/>
  <c r="F621" i="7" s="1"/>
  <c r="E622" i="7" s="1"/>
  <c r="F622" i="7" s="1"/>
  <c r="E623" i="7" s="1"/>
  <c r="F623" i="7" s="1"/>
  <c r="E624" i="7" s="1"/>
  <c r="F624" i="7" s="1"/>
  <c r="E625" i="7" s="1"/>
  <c r="F625" i="7" s="1"/>
  <c r="E626" i="7" s="1"/>
  <c r="F626" i="7" s="1"/>
  <c r="E627" i="7" s="1"/>
  <c r="F627" i="7" s="1"/>
  <c r="E628" i="7" s="1"/>
  <c r="F628" i="7" s="1"/>
  <c r="E629" i="7" s="1"/>
  <c r="F629" i="7" s="1"/>
  <c r="E630" i="7" s="1"/>
  <c r="F630" i="7" s="1"/>
  <c r="E631" i="7" s="1"/>
  <c r="F631" i="7" s="1"/>
  <c r="E632" i="7" s="1"/>
  <c r="F632" i="7" s="1"/>
  <c r="E633" i="7" s="1"/>
  <c r="F633" i="7" s="1"/>
  <c r="E634" i="7" s="1"/>
  <c r="F634" i="7" s="1"/>
  <c r="E635" i="7" s="1"/>
  <c r="F635" i="7" s="1"/>
  <c r="E636" i="7" s="1"/>
  <c r="F636" i="7" s="1"/>
  <c r="E637" i="7" s="1"/>
  <c r="F637" i="7" s="1"/>
  <c r="E638" i="7" s="1"/>
  <c r="F638" i="7" s="1"/>
  <c r="E639" i="7" s="1"/>
  <c r="F639" i="7" s="1"/>
  <c r="E640" i="7" s="1"/>
  <c r="F640" i="7" s="1"/>
  <c r="E641" i="7" s="1"/>
  <c r="F641" i="7" s="1"/>
  <c r="E642" i="7" s="1"/>
  <c r="F642" i="7" s="1"/>
  <c r="E643" i="7" s="1"/>
  <c r="F643" i="7" s="1"/>
  <c r="E644" i="7" s="1"/>
  <c r="F644" i="7" s="1"/>
  <c r="E645" i="7" s="1"/>
  <c r="F645" i="7" s="1"/>
  <c r="E646" i="7" s="1"/>
  <c r="F646" i="7" s="1"/>
  <c r="E647" i="7" s="1"/>
  <c r="F647" i="7" s="1"/>
  <c r="E648" i="7" s="1"/>
  <c r="F648" i="7" s="1"/>
  <c r="E649" i="7" s="1"/>
  <c r="F649" i="7" s="1"/>
  <c r="E650" i="7" s="1"/>
  <c r="F650" i="7" s="1"/>
  <c r="E651" i="7" s="1"/>
  <c r="F651" i="7" s="1"/>
  <c r="E652" i="7" s="1"/>
  <c r="F652" i="7" s="1"/>
  <c r="E653" i="7" s="1"/>
  <c r="F653" i="7" s="1"/>
  <c r="E654" i="7" s="1"/>
  <c r="F654" i="7" s="1"/>
  <c r="E655" i="7" s="1"/>
  <c r="F655" i="7" s="1"/>
  <c r="E656" i="7" s="1"/>
  <c r="F656" i="7" s="1"/>
  <c r="E657" i="7" s="1"/>
  <c r="F657" i="7" s="1"/>
  <c r="E658" i="7" s="1"/>
  <c r="F658" i="7" s="1"/>
  <c r="E659" i="7" s="1"/>
  <c r="F659" i="7" s="1"/>
  <c r="E660" i="7" s="1"/>
  <c r="F660" i="7" s="1"/>
  <c r="E661" i="7" s="1"/>
  <c r="F661" i="7" s="1"/>
  <c r="E662" i="7" s="1"/>
  <c r="F662" i="7" s="1"/>
  <c r="E663" i="7" s="1"/>
  <c r="F663" i="7" s="1"/>
  <c r="E664" i="7" s="1"/>
  <c r="F664" i="7" s="1"/>
  <c r="E665" i="7" s="1"/>
  <c r="F665" i="7" s="1"/>
  <c r="E666" i="7" s="1"/>
  <c r="F666" i="7" s="1"/>
  <c r="E667" i="7" s="1"/>
  <c r="F667" i="7" s="1"/>
  <c r="E668" i="7" s="1"/>
  <c r="F668" i="7" s="1"/>
  <c r="E669" i="7" s="1"/>
  <c r="F669" i="7" s="1"/>
  <c r="E670" i="7" s="1"/>
  <c r="F670" i="7" s="1"/>
  <c r="E671" i="7" s="1"/>
  <c r="F671" i="7" s="1"/>
  <c r="E672" i="7" s="1"/>
  <c r="F672" i="7" s="1"/>
  <c r="E673" i="7" s="1"/>
  <c r="F673" i="7" s="1"/>
  <c r="E674" i="7" s="1"/>
  <c r="F674" i="7" s="1"/>
  <c r="E675" i="7" s="1"/>
  <c r="F675" i="7" s="1"/>
  <c r="E676" i="7" s="1"/>
  <c r="F676" i="7" s="1"/>
  <c r="E677" i="7" s="1"/>
  <c r="F677" i="7" s="1"/>
  <c r="E678" i="7" s="1"/>
  <c r="F678" i="7" s="1"/>
  <c r="E679" i="7" s="1"/>
  <c r="F679" i="7" s="1"/>
  <c r="E680" i="7" s="1"/>
  <c r="F680" i="7" s="1"/>
  <c r="E681" i="7" s="1"/>
  <c r="F681" i="7" s="1"/>
  <c r="E682" i="7" s="1"/>
  <c r="F682" i="7" s="1"/>
  <c r="E683" i="7" s="1"/>
  <c r="F683" i="7" s="1"/>
  <c r="E684" i="7" s="1"/>
  <c r="F684" i="7" s="1"/>
  <c r="E685" i="7" s="1"/>
  <c r="F685" i="7" s="1"/>
  <c r="E686" i="7" s="1"/>
  <c r="F686" i="7" s="1"/>
  <c r="E687" i="7" s="1"/>
  <c r="F687" i="7" s="1"/>
  <c r="E688" i="7" s="1"/>
  <c r="F688" i="7" s="1"/>
  <c r="E689" i="7" s="1"/>
  <c r="F689" i="7" s="1"/>
  <c r="E690" i="7" s="1"/>
  <c r="F690" i="7" s="1"/>
  <c r="E691" i="7" s="1"/>
  <c r="F691" i="7" s="1"/>
  <c r="E692" i="7" s="1"/>
  <c r="F692" i="7" s="1"/>
  <c r="E693" i="7" s="1"/>
  <c r="F693" i="7" s="1"/>
  <c r="E694" i="7" s="1"/>
  <c r="F694" i="7" s="1"/>
  <c r="E695" i="7" s="1"/>
  <c r="F695" i="7" s="1"/>
  <c r="E696" i="7" s="1"/>
  <c r="F696" i="7" s="1"/>
  <c r="E697" i="7" s="1"/>
  <c r="F697" i="7" s="1"/>
  <c r="E698" i="7" s="1"/>
  <c r="F698" i="7" s="1"/>
  <c r="E699" i="7" s="1"/>
  <c r="F699" i="7" s="1"/>
  <c r="E700" i="7" s="1"/>
  <c r="F700" i="7" s="1"/>
  <c r="E701" i="7" s="1"/>
  <c r="F701" i="7" s="1"/>
  <c r="E702" i="7" s="1"/>
  <c r="F702" i="7" s="1"/>
  <c r="E703" i="7" s="1"/>
  <c r="F703" i="7" s="1"/>
  <c r="E704" i="7" s="1"/>
  <c r="F704" i="7" s="1"/>
  <c r="E705" i="7" s="1"/>
  <c r="F705" i="7" s="1"/>
  <c r="E706" i="7" s="1"/>
  <c r="F706" i="7" s="1"/>
  <c r="E707" i="7" s="1"/>
  <c r="F707" i="7" s="1"/>
  <c r="E708" i="7" s="1"/>
  <c r="F708" i="7" s="1"/>
  <c r="E709" i="7" s="1"/>
  <c r="F709" i="7" s="1"/>
  <c r="E710" i="7" s="1"/>
  <c r="F710" i="7" s="1"/>
  <c r="E711" i="7" s="1"/>
  <c r="F711" i="7" s="1"/>
  <c r="E712" i="7" s="1"/>
  <c r="F712" i="7" s="1"/>
  <c r="E713" i="7" s="1"/>
  <c r="F713" i="7" s="1"/>
  <c r="E714" i="7" s="1"/>
  <c r="F714" i="7" s="1"/>
  <c r="E715" i="7" s="1"/>
  <c r="F715" i="7" s="1"/>
  <c r="E716" i="7" s="1"/>
  <c r="F716" i="7" s="1"/>
  <c r="E717" i="7" s="1"/>
  <c r="F717" i="7" s="1"/>
  <c r="E718" i="7" s="1"/>
  <c r="F718" i="7" s="1"/>
  <c r="E719" i="7" s="1"/>
  <c r="F719" i="7" s="1"/>
  <c r="E720" i="7" s="1"/>
  <c r="F720" i="7" s="1"/>
  <c r="E721" i="7" s="1"/>
  <c r="F721" i="7" s="1"/>
  <c r="E722" i="7" s="1"/>
  <c r="F722" i="7" s="1"/>
  <c r="E723" i="7" s="1"/>
  <c r="F723" i="7" s="1"/>
  <c r="E724" i="7" s="1"/>
  <c r="F724" i="7" s="1"/>
  <c r="E725" i="7" s="1"/>
  <c r="F725" i="7" s="1"/>
  <c r="E726" i="7" s="1"/>
  <c r="F726" i="7" s="1"/>
  <c r="E727" i="7" s="1"/>
  <c r="F727" i="7" s="1"/>
  <c r="E728" i="7" s="1"/>
  <c r="F728" i="7" s="1"/>
  <c r="E729" i="7" s="1"/>
  <c r="F729" i="7" s="1"/>
  <c r="E730" i="7" s="1"/>
  <c r="F730" i="7" s="1"/>
  <c r="E731" i="7" s="1"/>
  <c r="F731" i="7" s="1"/>
  <c r="E732" i="7" s="1"/>
  <c r="F732" i="7" s="1"/>
  <c r="E733" i="7" s="1"/>
  <c r="F733" i="7" s="1"/>
  <c r="E734" i="7" s="1"/>
  <c r="F734" i="7" s="1"/>
  <c r="E735" i="7" s="1"/>
  <c r="F735" i="7" s="1"/>
  <c r="E736" i="7" s="1"/>
  <c r="F736" i="7" s="1"/>
  <c r="E737" i="7" s="1"/>
  <c r="F737" i="7" s="1"/>
  <c r="E738" i="7" s="1"/>
  <c r="F738" i="7" s="1"/>
  <c r="E739" i="7" s="1"/>
  <c r="F739" i="7" s="1"/>
  <c r="E740" i="7" s="1"/>
  <c r="F740" i="7" s="1"/>
  <c r="E741" i="7" s="1"/>
  <c r="F741" i="7" s="1"/>
  <c r="E742" i="7" s="1"/>
  <c r="F742" i="7" s="1"/>
  <c r="E743" i="7" s="1"/>
  <c r="F743" i="7" s="1"/>
  <c r="E744" i="7" s="1"/>
  <c r="F744" i="7" s="1"/>
  <c r="E745" i="7" s="1"/>
  <c r="F745" i="7" s="1"/>
  <c r="E746" i="7" s="1"/>
  <c r="F746" i="7" s="1"/>
  <c r="E747" i="7" s="1"/>
  <c r="F747" i="7" s="1"/>
  <c r="E748" i="7" s="1"/>
  <c r="F748" i="7" s="1"/>
  <c r="E749" i="7" s="1"/>
  <c r="F749" i="7" s="1"/>
  <c r="E750" i="7" s="1"/>
  <c r="F750" i="7" s="1"/>
  <c r="E751" i="7" s="1"/>
  <c r="F751" i="7" s="1"/>
  <c r="E752" i="7" s="1"/>
  <c r="F752" i="7" s="1"/>
  <c r="E753" i="7" s="1"/>
  <c r="F753" i="7" s="1"/>
  <c r="E754" i="7" s="1"/>
  <c r="F754" i="7" s="1"/>
  <c r="E755" i="7" s="1"/>
  <c r="F755" i="7" s="1"/>
  <c r="E756" i="7" s="1"/>
  <c r="F756" i="7" s="1"/>
  <c r="E757" i="7" s="1"/>
  <c r="F757" i="7" s="1"/>
  <c r="E758" i="7" s="1"/>
  <c r="F758" i="7" s="1"/>
  <c r="E759" i="7" s="1"/>
  <c r="F759" i="7" s="1"/>
  <c r="E760" i="7" s="1"/>
  <c r="F760" i="7" s="1"/>
  <c r="E761" i="7" s="1"/>
  <c r="F761" i="7" s="1"/>
  <c r="E762" i="7" s="1"/>
  <c r="F762" i="7" s="1"/>
  <c r="E763" i="7" s="1"/>
  <c r="F763" i="7" s="1"/>
  <c r="E764" i="7" s="1"/>
  <c r="F764" i="7" s="1"/>
  <c r="E765" i="7" s="1"/>
  <c r="F765" i="7" s="1"/>
  <c r="E766" i="7" s="1"/>
  <c r="F766" i="7" s="1"/>
  <c r="E767" i="7" s="1"/>
  <c r="F767" i="7" s="1"/>
  <c r="E768" i="7" s="1"/>
  <c r="F768" i="7" s="1"/>
  <c r="E769" i="7" s="1"/>
  <c r="F769" i="7" s="1"/>
  <c r="E770" i="7" s="1"/>
  <c r="F770" i="7" s="1"/>
  <c r="E771" i="7" s="1"/>
  <c r="F771" i="7" s="1"/>
  <c r="E772" i="7" s="1"/>
  <c r="F772" i="7" s="1"/>
  <c r="E773" i="7" s="1"/>
  <c r="F773" i="7" s="1"/>
  <c r="E774" i="7" s="1"/>
  <c r="F774" i="7" s="1"/>
  <c r="E775" i="7" s="1"/>
  <c r="F775" i="7" s="1"/>
  <c r="E776" i="7" s="1"/>
  <c r="F776" i="7" s="1"/>
  <c r="E777" i="7" s="1"/>
  <c r="F777" i="7" s="1"/>
  <c r="E778" i="7" s="1"/>
  <c r="F778" i="7" s="1"/>
  <c r="E779" i="7" s="1"/>
  <c r="F779" i="7" s="1"/>
  <c r="E780" i="7" s="1"/>
  <c r="F780" i="7" s="1"/>
  <c r="E781" i="7" s="1"/>
  <c r="F781" i="7" s="1"/>
  <c r="E782" i="7" s="1"/>
  <c r="F782" i="7" s="1"/>
  <c r="E783" i="7" s="1"/>
  <c r="F783" i="7" s="1"/>
  <c r="E784" i="7" s="1"/>
  <c r="F784" i="7" s="1"/>
  <c r="E785" i="7" s="1"/>
  <c r="F785" i="7" s="1"/>
  <c r="E786" i="7" s="1"/>
  <c r="F786" i="7" s="1"/>
  <c r="E787" i="7" s="1"/>
  <c r="F787" i="7" s="1"/>
  <c r="E788" i="7" s="1"/>
  <c r="F788" i="7" s="1"/>
  <c r="E789" i="7" s="1"/>
  <c r="F789" i="7" s="1"/>
  <c r="E790" i="7" s="1"/>
  <c r="F790" i="7" s="1"/>
  <c r="E791" i="7" s="1"/>
  <c r="F791" i="7" s="1"/>
  <c r="E792" i="7" s="1"/>
  <c r="F792" i="7" s="1"/>
  <c r="E793" i="7" s="1"/>
  <c r="F793" i="7" s="1"/>
  <c r="E794" i="7" s="1"/>
  <c r="F794" i="7" s="1"/>
  <c r="E795" i="7" s="1"/>
  <c r="F795" i="7" s="1"/>
  <c r="E796" i="7" s="1"/>
  <c r="F796" i="7" s="1"/>
  <c r="E797" i="7" s="1"/>
  <c r="F797" i="7" s="1"/>
  <c r="E798" i="7" s="1"/>
  <c r="F798" i="7" s="1"/>
  <c r="E799" i="7" s="1"/>
  <c r="F799" i="7" s="1"/>
  <c r="E800" i="7" s="1"/>
  <c r="F800" i="7" s="1"/>
  <c r="E801" i="7" s="1"/>
  <c r="F801" i="7" s="1"/>
  <c r="E802" i="7" s="1"/>
  <c r="F802" i="7" s="1"/>
  <c r="E803" i="7" s="1"/>
  <c r="F803" i="7" s="1"/>
  <c r="E804" i="7" s="1"/>
  <c r="F804" i="7" s="1"/>
  <c r="E805" i="7" s="1"/>
  <c r="F805" i="7" s="1"/>
  <c r="E806" i="7" s="1"/>
  <c r="F806" i="7" s="1"/>
  <c r="E807" i="7" s="1"/>
  <c r="F807" i="7" s="1"/>
  <c r="E808" i="7" s="1"/>
  <c r="F808" i="7" s="1"/>
  <c r="E809" i="7" s="1"/>
  <c r="F809" i="7" s="1"/>
  <c r="E810" i="7" s="1"/>
  <c r="F810" i="7" s="1"/>
  <c r="E811" i="7" s="1"/>
  <c r="F811" i="7" s="1"/>
  <c r="E812" i="7" s="1"/>
  <c r="F812" i="7" s="1"/>
  <c r="E813" i="7" s="1"/>
  <c r="F813" i="7" s="1"/>
  <c r="E814" i="7" s="1"/>
  <c r="F814" i="7" s="1"/>
  <c r="E815" i="7" s="1"/>
  <c r="F815" i="7" s="1"/>
  <c r="E816" i="7" s="1"/>
  <c r="F816" i="7" s="1"/>
  <c r="E817" i="7" s="1"/>
  <c r="F817" i="7" s="1"/>
  <c r="E818" i="7" s="1"/>
  <c r="F818" i="7" s="1"/>
  <c r="E819" i="7" s="1"/>
  <c r="F819" i="7" s="1"/>
  <c r="E820" i="7" s="1"/>
  <c r="F820" i="7" s="1"/>
  <c r="E821" i="7" s="1"/>
  <c r="F821" i="7" s="1"/>
  <c r="E822" i="7" s="1"/>
  <c r="F822" i="7" s="1"/>
  <c r="E823" i="7" s="1"/>
  <c r="F823" i="7" s="1"/>
  <c r="E824" i="7" s="1"/>
  <c r="F824" i="7" s="1"/>
  <c r="E825" i="7" s="1"/>
  <c r="F825" i="7" s="1"/>
  <c r="E826" i="7" s="1"/>
  <c r="F826" i="7" s="1"/>
  <c r="E827" i="7" s="1"/>
  <c r="F827" i="7" s="1"/>
  <c r="E828" i="7" s="1"/>
  <c r="F828" i="7" s="1"/>
  <c r="E829" i="7" s="1"/>
  <c r="F829" i="7" s="1"/>
  <c r="E830" i="7" s="1"/>
  <c r="F830" i="7" s="1"/>
  <c r="E831" i="7" s="1"/>
  <c r="F831" i="7" s="1"/>
  <c r="E832" i="7" s="1"/>
  <c r="F832" i="7" s="1"/>
  <c r="E833" i="7" s="1"/>
  <c r="F833" i="7" s="1"/>
  <c r="E834" i="7" s="1"/>
  <c r="F834" i="7" s="1"/>
  <c r="E835" i="7" s="1"/>
  <c r="F835" i="7" s="1"/>
  <c r="E836" i="7" s="1"/>
  <c r="F836" i="7" s="1"/>
  <c r="E837" i="7" s="1"/>
  <c r="F837" i="7" s="1"/>
  <c r="E838" i="7" s="1"/>
  <c r="F838" i="7" s="1"/>
  <c r="E839" i="7" s="1"/>
  <c r="F839" i="7" s="1"/>
  <c r="E840" i="7" s="1"/>
  <c r="F840" i="7" s="1"/>
  <c r="E841" i="7" s="1"/>
  <c r="F841" i="7" s="1"/>
  <c r="E842" i="7" s="1"/>
  <c r="F842" i="7" s="1"/>
  <c r="E843" i="7" s="1"/>
  <c r="F843" i="7" s="1"/>
  <c r="E844" i="7" s="1"/>
  <c r="F844" i="7" s="1"/>
  <c r="E845" i="7" s="1"/>
  <c r="F845" i="7" s="1"/>
  <c r="E846" i="7" s="1"/>
  <c r="F846" i="7" s="1"/>
  <c r="E847" i="7" s="1"/>
  <c r="F847" i="7" s="1"/>
  <c r="E848" i="7" s="1"/>
  <c r="F848" i="7" s="1"/>
  <c r="E849" i="7" s="1"/>
  <c r="F849" i="7" s="1"/>
  <c r="E850" i="7" s="1"/>
  <c r="F850" i="7" s="1"/>
  <c r="E851" i="7" s="1"/>
  <c r="F851" i="7" s="1"/>
  <c r="E852" i="7" s="1"/>
  <c r="F852" i="7" s="1"/>
  <c r="E853" i="7" s="1"/>
  <c r="F853" i="7" s="1"/>
  <c r="E854" i="7" s="1"/>
  <c r="F854" i="7" s="1"/>
  <c r="E855" i="7" s="1"/>
  <c r="F855" i="7" s="1"/>
  <c r="E856" i="7" s="1"/>
  <c r="F856" i="7" s="1"/>
  <c r="E857" i="7" s="1"/>
  <c r="F857" i="7" s="1"/>
  <c r="E858" i="7" s="1"/>
  <c r="F858" i="7" s="1"/>
  <c r="E859" i="7" s="1"/>
  <c r="F859" i="7" s="1"/>
  <c r="E860" i="7" s="1"/>
  <c r="F860" i="7" s="1"/>
  <c r="E861" i="7" s="1"/>
  <c r="F861" i="7" s="1"/>
  <c r="E862" i="7" s="1"/>
  <c r="F862" i="7" s="1"/>
  <c r="E863" i="7" s="1"/>
  <c r="F863" i="7" s="1"/>
  <c r="E864" i="7" s="1"/>
  <c r="F864" i="7" s="1"/>
  <c r="E865" i="7" s="1"/>
  <c r="F865" i="7" s="1"/>
  <c r="E866" i="7" s="1"/>
  <c r="F866" i="7" s="1"/>
  <c r="E867" i="7" s="1"/>
  <c r="F867" i="7" s="1"/>
  <c r="E868" i="7" s="1"/>
  <c r="F868" i="7" s="1"/>
  <c r="E869" i="7" s="1"/>
  <c r="F869" i="7" s="1"/>
  <c r="E870" i="7" s="1"/>
  <c r="F870" i="7" s="1"/>
  <c r="E871" i="7" s="1"/>
  <c r="F871" i="7" s="1"/>
  <c r="E872" i="7" s="1"/>
  <c r="F872" i="7" s="1"/>
  <c r="E873" i="7" s="1"/>
  <c r="F873" i="7" s="1"/>
  <c r="E874" i="7" s="1"/>
  <c r="F874" i="7" s="1"/>
  <c r="E875" i="7" s="1"/>
  <c r="F875" i="7" s="1"/>
  <c r="E876" i="7" s="1"/>
  <c r="F876" i="7" s="1"/>
  <c r="E877" i="7" s="1"/>
  <c r="F877" i="7" s="1"/>
  <c r="E878" i="7" s="1"/>
  <c r="F878" i="7" s="1"/>
  <c r="E879" i="7" s="1"/>
  <c r="F879" i="7" s="1"/>
  <c r="E880" i="7" s="1"/>
  <c r="F880" i="7" s="1"/>
  <c r="E881" i="7" s="1"/>
  <c r="F881" i="7" s="1"/>
  <c r="E882" i="7" s="1"/>
  <c r="F882" i="7" s="1"/>
  <c r="E883" i="7" s="1"/>
  <c r="F883" i="7" s="1"/>
  <c r="E884" i="7" s="1"/>
  <c r="F884" i="7" s="1"/>
  <c r="E885" i="7" s="1"/>
  <c r="F885" i="7" s="1"/>
  <c r="E886" i="7" s="1"/>
  <c r="F886" i="7" s="1"/>
  <c r="E887" i="7" s="1"/>
  <c r="F887" i="7" s="1"/>
  <c r="E888" i="7" s="1"/>
  <c r="F888" i="7" s="1"/>
  <c r="E889" i="7" s="1"/>
  <c r="F889" i="7" s="1"/>
  <c r="E890" i="7" s="1"/>
  <c r="F890" i="7" s="1"/>
  <c r="E891" i="7" s="1"/>
  <c r="F891" i="7" s="1"/>
  <c r="E892" i="7" s="1"/>
  <c r="F892" i="7" s="1"/>
  <c r="E893" i="7" s="1"/>
  <c r="F893" i="7" s="1"/>
  <c r="E894" i="7" s="1"/>
  <c r="F894" i="7" s="1"/>
  <c r="E895" i="7" s="1"/>
  <c r="F895" i="7" s="1"/>
  <c r="E896" i="7" s="1"/>
  <c r="F896" i="7" s="1"/>
  <c r="E897" i="7" s="1"/>
  <c r="F897" i="7" s="1"/>
  <c r="E898" i="7" s="1"/>
  <c r="F898" i="7" s="1"/>
  <c r="E899" i="7" s="1"/>
  <c r="F899" i="7" s="1"/>
  <c r="E900" i="7" s="1"/>
  <c r="F900" i="7" s="1"/>
  <c r="E901" i="7" s="1"/>
  <c r="F901" i="7" s="1"/>
  <c r="E902" i="7" s="1"/>
  <c r="F902" i="7" s="1"/>
  <c r="E903" i="7" s="1"/>
  <c r="F903" i="7" s="1"/>
  <c r="E904" i="7" s="1"/>
  <c r="F904" i="7" s="1"/>
  <c r="E905" i="7" s="1"/>
  <c r="F905" i="7" s="1"/>
  <c r="E906" i="7" s="1"/>
  <c r="F906" i="7" s="1"/>
  <c r="E907" i="7" s="1"/>
  <c r="F907" i="7" s="1"/>
  <c r="E908" i="7" s="1"/>
  <c r="F908" i="7" s="1"/>
  <c r="E909" i="7" s="1"/>
  <c r="F909" i="7" s="1"/>
  <c r="E910" i="7" s="1"/>
  <c r="F910" i="7" s="1"/>
  <c r="E911" i="7" s="1"/>
  <c r="F911" i="7" s="1"/>
  <c r="E912" i="7" s="1"/>
  <c r="F912" i="7" s="1"/>
  <c r="E913" i="7" s="1"/>
  <c r="F913" i="7" s="1"/>
  <c r="E914" i="7" s="1"/>
  <c r="F914" i="7" s="1"/>
  <c r="E915" i="7" s="1"/>
  <c r="F915" i="7" s="1"/>
  <c r="E916" i="7" s="1"/>
  <c r="F916" i="7" s="1"/>
  <c r="E917" i="7" s="1"/>
  <c r="F917" i="7" s="1"/>
  <c r="E918" i="7" s="1"/>
  <c r="F918" i="7" s="1"/>
  <c r="E919" i="7" s="1"/>
  <c r="F919" i="7" s="1"/>
  <c r="E920" i="7" s="1"/>
  <c r="F920" i="7" s="1"/>
  <c r="E921" i="7" s="1"/>
  <c r="F921" i="7" s="1"/>
  <c r="E922" i="7" s="1"/>
  <c r="F922" i="7" s="1"/>
  <c r="E923" i="7" s="1"/>
  <c r="F923" i="7" s="1"/>
  <c r="E924" i="7" s="1"/>
  <c r="F924" i="7" s="1"/>
  <c r="E925" i="7" s="1"/>
  <c r="F925" i="7" s="1"/>
  <c r="E926" i="7" s="1"/>
  <c r="F926" i="7" s="1"/>
  <c r="E927" i="7" s="1"/>
  <c r="F927" i="7" s="1"/>
  <c r="E928" i="7" s="1"/>
  <c r="F928" i="7" s="1"/>
  <c r="E929" i="7" s="1"/>
  <c r="F929" i="7" s="1"/>
  <c r="E930" i="7" s="1"/>
  <c r="F930" i="7" s="1"/>
  <c r="E931" i="7" s="1"/>
  <c r="F931" i="7" s="1"/>
  <c r="E932" i="7" s="1"/>
  <c r="F932" i="7" s="1"/>
  <c r="E933" i="7" s="1"/>
  <c r="F933" i="7" s="1"/>
  <c r="E934" i="7" s="1"/>
  <c r="F934" i="7" s="1"/>
  <c r="E935" i="7" s="1"/>
  <c r="F935" i="7" s="1"/>
  <c r="E936" i="7" s="1"/>
  <c r="F936" i="7" s="1"/>
  <c r="E937" i="7" s="1"/>
  <c r="F937" i="7" s="1"/>
  <c r="E938" i="7" s="1"/>
  <c r="F938" i="7" s="1"/>
  <c r="E939" i="7" s="1"/>
  <c r="F939" i="7" s="1"/>
  <c r="E940" i="7" s="1"/>
  <c r="F940" i="7" s="1"/>
  <c r="E941" i="7" s="1"/>
  <c r="F941" i="7" s="1"/>
  <c r="E942" i="7" s="1"/>
  <c r="F942" i="7" s="1"/>
  <c r="E943" i="7" s="1"/>
  <c r="F943" i="7" s="1"/>
  <c r="E944" i="7" s="1"/>
  <c r="F944" i="7" s="1"/>
  <c r="E945" i="7" s="1"/>
  <c r="F945" i="7" s="1"/>
  <c r="E946" i="7" s="1"/>
  <c r="F946" i="7" s="1"/>
  <c r="E947" i="7" s="1"/>
  <c r="F947" i="7" s="1"/>
  <c r="E948" i="7" s="1"/>
  <c r="F948" i="7" s="1"/>
  <c r="E949" i="7" s="1"/>
  <c r="F949" i="7" s="1"/>
  <c r="E950" i="7" s="1"/>
  <c r="F950" i="7" s="1"/>
  <c r="E951" i="7" s="1"/>
  <c r="F951" i="7" s="1"/>
  <c r="E952" i="7" s="1"/>
  <c r="F952" i="7" s="1"/>
  <c r="E953" i="7" s="1"/>
  <c r="F953" i="7" s="1"/>
  <c r="E954" i="7" s="1"/>
  <c r="F954" i="7" s="1"/>
  <c r="E955" i="7" s="1"/>
  <c r="F955" i="7" s="1"/>
  <c r="E956" i="7" s="1"/>
  <c r="F956" i="7" s="1"/>
  <c r="E957" i="7" s="1"/>
  <c r="F957" i="7" s="1"/>
  <c r="E958" i="7" s="1"/>
  <c r="F958" i="7" s="1"/>
  <c r="E959" i="7" s="1"/>
  <c r="F959" i="7" s="1"/>
  <c r="E960" i="7" s="1"/>
  <c r="F960" i="7" s="1"/>
  <c r="E961" i="7" s="1"/>
  <c r="F961" i="7" s="1"/>
  <c r="E962" i="7" s="1"/>
  <c r="F962" i="7" s="1"/>
  <c r="E963" i="7" s="1"/>
  <c r="F963" i="7" s="1"/>
  <c r="E964" i="7" s="1"/>
  <c r="F964" i="7" s="1"/>
  <c r="E965" i="7" s="1"/>
  <c r="F965" i="7" s="1"/>
  <c r="E966" i="7" s="1"/>
  <c r="F966" i="7" s="1"/>
  <c r="E967" i="7" s="1"/>
  <c r="F967" i="7" s="1"/>
  <c r="E968" i="7" s="1"/>
  <c r="F968" i="7" s="1"/>
  <c r="E969" i="7" s="1"/>
  <c r="F969" i="7" s="1"/>
  <c r="E970" i="7" s="1"/>
  <c r="F970" i="7" s="1"/>
  <c r="E971" i="7" s="1"/>
  <c r="F971" i="7" s="1"/>
  <c r="E972" i="7" s="1"/>
  <c r="F972" i="7" s="1"/>
  <c r="E973" i="7" s="1"/>
  <c r="F973" i="7" s="1"/>
  <c r="E974" i="7" s="1"/>
  <c r="F974" i="7" s="1"/>
  <c r="E975" i="7" s="1"/>
  <c r="F975" i="7" s="1"/>
  <c r="E976" i="7" s="1"/>
  <c r="F976" i="7" s="1"/>
  <c r="E977" i="7" s="1"/>
  <c r="F977" i="7" s="1"/>
  <c r="E978" i="7" s="1"/>
  <c r="F978" i="7" s="1"/>
  <c r="E979" i="7" s="1"/>
  <c r="F979" i="7" s="1"/>
  <c r="E980" i="7" s="1"/>
  <c r="F980" i="7" s="1"/>
  <c r="E981" i="7" s="1"/>
  <c r="F981" i="7" s="1"/>
  <c r="E982" i="7" s="1"/>
  <c r="F982" i="7" s="1"/>
  <c r="E983" i="7" s="1"/>
  <c r="F983" i="7" s="1"/>
  <c r="E984" i="7" s="1"/>
  <c r="F984" i="7" s="1"/>
  <c r="E985" i="7" s="1"/>
  <c r="F985" i="7" s="1"/>
  <c r="E986" i="7" s="1"/>
  <c r="F986" i="7" s="1"/>
  <c r="E987" i="7" s="1"/>
  <c r="F987" i="7" s="1"/>
  <c r="E988" i="7" s="1"/>
  <c r="F988" i="7" s="1"/>
  <c r="E989" i="7" s="1"/>
  <c r="F989" i="7" s="1"/>
  <c r="E990" i="7" s="1"/>
  <c r="F990" i="7" s="1"/>
  <c r="E991" i="7" s="1"/>
  <c r="F991" i="7" s="1"/>
  <c r="E992" i="7" s="1"/>
  <c r="F992" i="7" s="1"/>
  <c r="E993" i="7" s="1"/>
  <c r="F993" i="7" s="1"/>
  <c r="E994" i="7" s="1"/>
  <c r="F994" i="7" s="1"/>
  <c r="E995" i="7" s="1"/>
  <c r="F995" i="7" s="1"/>
  <c r="E996" i="7" s="1"/>
  <c r="F996" i="7" s="1"/>
  <c r="E997" i="7" s="1"/>
  <c r="F997" i="7" s="1"/>
  <c r="E998" i="7" s="1"/>
  <c r="F998" i="7" s="1"/>
  <c r="E999" i="7" s="1"/>
  <c r="F999" i="7" s="1"/>
  <c r="E1000" i="7" s="1"/>
  <c r="F1000" i="7" s="1"/>
  <c r="E1001" i="7" s="1"/>
  <c r="F1001" i="7" s="1"/>
  <c r="E1002" i="7" s="1"/>
  <c r="F1002" i="7" s="1"/>
  <c r="E1003" i="7" s="1"/>
  <c r="F1003" i="7" s="1"/>
  <c r="E1004" i="7" s="1"/>
  <c r="F1004" i="7" s="1"/>
  <c r="E1005" i="7" s="1"/>
  <c r="F1005" i="7" s="1"/>
  <c r="E1006" i="7" s="1"/>
  <c r="F1006" i="7" s="1"/>
  <c r="E1007" i="7" s="1"/>
  <c r="F1007" i="7" s="1"/>
  <c r="C10" i="7"/>
  <c r="B11" i="7"/>
  <c r="C11" i="16" l="1"/>
  <c r="B12" i="16"/>
  <c r="C11" i="7"/>
  <c r="B12" i="7"/>
  <c r="B13" i="16" l="1"/>
  <c r="C12" i="16"/>
  <c r="C12" i="7"/>
  <c r="B13" i="7"/>
  <c r="B14" i="16" l="1"/>
  <c r="C13" i="16"/>
  <c r="C13" i="7"/>
  <c r="B14" i="7"/>
  <c r="B15" i="16" l="1"/>
  <c r="C14" i="16"/>
  <c r="C14" i="7"/>
  <c r="B15" i="7"/>
  <c r="C15" i="16" l="1"/>
  <c r="B16" i="16"/>
  <c r="C15" i="7"/>
  <c r="B16" i="7"/>
  <c r="B17" i="16" l="1"/>
  <c r="C16" i="16"/>
  <c r="B17" i="7"/>
  <c r="C16" i="7"/>
  <c r="B18" i="16" l="1"/>
  <c r="C17" i="16"/>
  <c r="C17" i="7"/>
  <c r="B18" i="7"/>
  <c r="B19" i="16" l="1"/>
  <c r="C18" i="16"/>
  <c r="C18" i="7"/>
  <c r="B19" i="7"/>
  <c r="C19" i="16" l="1"/>
  <c r="B20" i="16"/>
  <c r="C19" i="7"/>
  <c r="B20" i="7"/>
  <c r="B21" i="16" l="1"/>
  <c r="C20" i="16"/>
  <c r="B21" i="7"/>
  <c r="C20" i="7"/>
  <c r="C21" i="16" l="1"/>
  <c r="B22" i="16"/>
  <c r="C21" i="7"/>
  <c r="B22" i="7"/>
  <c r="B23" i="16" l="1"/>
  <c r="C22" i="16"/>
  <c r="B23" i="7"/>
  <c r="C22" i="7"/>
  <c r="C23" i="16" l="1"/>
  <c r="B24" i="16"/>
  <c r="B24" i="7"/>
  <c r="C23" i="7"/>
  <c r="B25" i="16" l="1"/>
  <c r="C24" i="16"/>
  <c r="C24" i="7"/>
  <c r="B25" i="7"/>
  <c r="C25" i="16" l="1"/>
  <c r="B26" i="16"/>
  <c r="C25" i="7"/>
  <c r="B26" i="7"/>
  <c r="T15" i="5"/>
  <c r="S15" i="5"/>
  <c r="R15" i="5"/>
  <c r="Q15" i="5"/>
  <c r="P15" i="5"/>
  <c r="O15" i="5"/>
  <c r="N15" i="5"/>
  <c r="M15" i="5"/>
  <c r="K15" i="5" s="1"/>
  <c r="B27" i="16" l="1"/>
  <c r="C26" i="16"/>
  <c r="B27" i="7"/>
  <c r="C26" i="7"/>
  <c r="K13" i="5"/>
  <c r="K12" i="5"/>
  <c r="K11" i="5"/>
  <c r="K10" i="5"/>
  <c r="K9" i="5"/>
  <c r="K8" i="5"/>
  <c r="K7" i="5"/>
  <c r="K6" i="5"/>
  <c r="K5" i="5"/>
  <c r="T14" i="5"/>
  <c r="S14" i="5"/>
  <c r="R14" i="5"/>
  <c r="Q14" i="5"/>
  <c r="P14" i="5"/>
  <c r="O14" i="5"/>
  <c r="K14" i="5" s="1"/>
  <c r="N14" i="5"/>
  <c r="M14" i="5"/>
  <c r="T13" i="5"/>
  <c r="S13" i="5"/>
  <c r="R13" i="5"/>
  <c r="Q13" i="5"/>
  <c r="P13" i="5"/>
  <c r="O13" i="5"/>
  <c r="N13" i="5"/>
  <c r="M13" i="5"/>
  <c r="T12" i="5"/>
  <c r="S12" i="5"/>
  <c r="R12" i="5"/>
  <c r="Q12" i="5"/>
  <c r="P12" i="5"/>
  <c r="O12" i="5"/>
  <c r="N12" i="5"/>
  <c r="M12" i="5"/>
  <c r="T11" i="5"/>
  <c r="S11" i="5"/>
  <c r="R11" i="5"/>
  <c r="Q11" i="5"/>
  <c r="P11" i="5"/>
  <c r="O11" i="5"/>
  <c r="N11" i="5"/>
  <c r="M11" i="5"/>
  <c r="T10" i="5"/>
  <c r="S10" i="5"/>
  <c r="R10" i="5"/>
  <c r="Q10" i="5"/>
  <c r="P10" i="5"/>
  <c r="O10" i="5"/>
  <c r="N10" i="5"/>
  <c r="M10" i="5"/>
  <c r="T9" i="5"/>
  <c r="S9" i="5"/>
  <c r="R9" i="5"/>
  <c r="Q9" i="5"/>
  <c r="P9" i="5"/>
  <c r="O9" i="5"/>
  <c r="N9" i="5"/>
  <c r="M9" i="5"/>
  <c r="T8" i="5"/>
  <c r="S8" i="5"/>
  <c r="R8" i="5"/>
  <c r="Q8" i="5"/>
  <c r="P8" i="5"/>
  <c r="O8" i="5"/>
  <c r="N8" i="5"/>
  <c r="M8" i="5"/>
  <c r="T7" i="5"/>
  <c r="S7" i="5"/>
  <c r="R7" i="5"/>
  <c r="Q7" i="5"/>
  <c r="P7" i="5"/>
  <c r="O7" i="5"/>
  <c r="N7" i="5"/>
  <c r="M7" i="5"/>
  <c r="T6" i="5"/>
  <c r="S6" i="5"/>
  <c r="R6" i="5"/>
  <c r="Q6" i="5"/>
  <c r="P6" i="5"/>
  <c r="O6" i="5"/>
  <c r="N6" i="5"/>
  <c r="M6" i="5"/>
  <c r="T5" i="5"/>
  <c r="S5" i="5"/>
  <c r="R5" i="5"/>
  <c r="Q5" i="5"/>
  <c r="P5" i="5"/>
  <c r="O5" i="5"/>
  <c r="N5" i="5"/>
  <c r="M5" i="5"/>
  <c r="T4" i="5"/>
  <c r="S4" i="5"/>
  <c r="R4" i="5"/>
  <c r="Q4" i="5"/>
  <c r="P4" i="5"/>
  <c r="K4" i="5" s="1"/>
  <c r="O4" i="5"/>
  <c r="N4" i="5"/>
  <c r="M4" i="5"/>
  <c r="T3" i="5"/>
  <c r="S3" i="5"/>
  <c r="R3" i="5"/>
  <c r="Q3" i="5"/>
  <c r="P3" i="5"/>
  <c r="K3" i="5" s="1"/>
  <c r="O3" i="5"/>
  <c r="N3" i="5"/>
  <c r="M3" i="5"/>
  <c r="C27" i="16" l="1"/>
  <c r="B28" i="16"/>
  <c r="B28" i="7"/>
  <c r="C27" i="7"/>
  <c r="B29" i="16" l="1"/>
  <c r="C28" i="16"/>
  <c r="C28" i="7"/>
  <c r="B29" i="7"/>
  <c r="B30" i="16" l="1"/>
  <c r="C29" i="16"/>
  <c r="C29" i="7"/>
  <c r="B30" i="7"/>
  <c r="B31" i="16" l="1"/>
  <c r="C30" i="16"/>
  <c r="C30" i="7"/>
  <c r="B31" i="7"/>
  <c r="C31" i="16" l="1"/>
  <c r="B32" i="16"/>
  <c r="C31" i="7"/>
  <c r="B32" i="7"/>
  <c r="B33" i="16" l="1"/>
  <c r="C32" i="16"/>
  <c r="C32" i="7"/>
  <c r="B33" i="7"/>
  <c r="B34" i="16" l="1"/>
  <c r="C33" i="16"/>
  <c r="C33" i="7"/>
  <c r="B34" i="7"/>
  <c r="B35" i="16" l="1"/>
  <c r="C34" i="16"/>
  <c r="C34" i="7"/>
  <c r="B35" i="7"/>
  <c r="C35" i="16" l="1"/>
  <c r="B36" i="16"/>
  <c r="C35" i="7"/>
  <c r="B36" i="7"/>
  <c r="B37" i="16" l="1"/>
  <c r="C36" i="16"/>
  <c r="C36" i="7"/>
  <c r="B37" i="7"/>
  <c r="C37" i="16" l="1"/>
  <c r="B38" i="16"/>
  <c r="C37" i="7"/>
  <c r="B38" i="7"/>
  <c r="B39" i="16" l="1"/>
  <c r="C38" i="16"/>
  <c r="C38" i="7"/>
  <c r="B39" i="7"/>
  <c r="C39" i="16" l="1"/>
  <c r="B40" i="16"/>
  <c r="B40" i="7"/>
  <c r="C39" i="7"/>
  <c r="B41" i="16" l="1"/>
  <c r="C40" i="16"/>
  <c r="B41" i="7"/>
  <c r="C40" i="7"/>
  <c r="B42" i="16" l="1"/>
  <c r="C41" i="16"/>
  <c r="C41" i="7"/>
  <c r="B42" i="7"/>
  <c r="B43" i="16" l="1"/>
  <c r="C42" i="16"/>
  <c r="B43" i="7"/>
  <c r="C42" i="7"/>
  <c r="C43" i="16" l="1"/>
  <c r="B44" i="16"/>
  <c r="B44" i="7"/>
  <c r="C43" i="7"/>
  <c r="B45" i="16" l="1"/>
  <c r="C44" i="16"/>
  <c r="C44" i="7"/>
  <c r="B45" i="7"/>
  <c r="C45" i="16" l="1"/>
  <c r="B46" i="16"/>
  <c r="C45" i="7"/>
  <c r="B46" i="7"/>
  <c r="B47" i="16" l="1"/>
  <c r="C46" i="16"/>
  <c r="C46" i="7"/>
  <c r="B47" i="7"/>
  <c r="C47" i="16" l="1"/>
  <c r="B48" i="16"/>
  <c r="B48" i="7"/>
  <c r="C47" i="7"/>
  <c r="B49" i="16" l="1"/>
  <c r="C48" i="16"/>
  <c r="B49" i="7"/>
  <c r="C48" i="7"/>
  <c r="B50" i="16" l="1"/>
  <c r="C49" i="16"/>
  <c r="C49" i="7"/>
  <c r="B50" i="7"/>
  <c r="B51" i="16" l="1"/>
  <c r="C50" i="16"/>
  <c r="C50" i="7"/>
  <c r="B51" i="7"/>
  <c r="C51" i="16" l="1"/>
  <c r="B52" i="16"/>
  <c r="C51" i="7"/>
  <c r="B52" i="7"/>
  <c r="B53" i="16" l="1"/>
  <c r="C52" i="16"/>
  <c r="B53" i="7"/>
  <c r="C52" i="7"/>
  <c r="C53" i="16" l="1"/>
  <c r="B54" i="16"/>
  <c r="C53" i="7"/>
  <c r="B54" i="7"/>
  <c r="B55" i="16" l="1"/>
  <c r="C54" i="16"/>
  <c r="C54" i="7"/>
  <c r="B55" i="7"/>
  <c r="C55" i="16" l="1"/>
  <c r="B56" i="16"/>
  <c r="B56" i="7"/>
  <c r="C55" i="7"/>
  <c r="B57" i="16" l="1"/>
  <c r="C56" i="16"/>
  <c r="C56" i="7"/>
  <c r="B57" i="7"/>
  <c r="C57" i="16" l="1"/>
  <c r="B58" i="16"/>
  <c r="C57" i="7"/>
  <c r="B58" i="7"/>
  <c r="B59" i="16" l="1"/>
  <c r="C58" i="16"/>
  <c r="B59" i="7"/>
  <c r="C58" i="7"/>
  <c r="C59" i="16" l="1"/>
  <c r="B60" i="16"/>
  <c r="B60" i="7"/>
  <c r="C59" i="7"/>
  <c r="B61" i="16" l="1"/>
  <c r="C60" i="16"/>
  <c r="B61" i="7"/>
  <c r="C60" i="7"/>
  <c r="B62" i="16" l="1"/>
  <c r="C61" i="16"/>
  <c r="C61" i="7"/>
  <c r="B62" i="7"/>
  <c r="B63" i="16" l="1"/>
  <c r="C62" i="16"/>
  <c r="C62" i="7"/>
  <c r="B63" i="7"/>
  <c r="C63" i="16" l="1"/>
  <c r="B64" i="16"/>
  <c r="B64" i="7"/>
  <c r="C63" i="7"/>
  <c r="B65" i="16" l="1"/>
  <c r="C64" i="16"/>
  <c r="C64" i="7"/>
  <c r="B65" i="7"/>
  <c r="B66" i="16" l="1"/>
  <c r="C65" i="16"/>
  <c r="C65" i="7"/>
  <c r="B66" i="7"/>
  <c r="B67" i="16" l="1"/>
  <c r="C66" i="16"/>
  <c r="C66" i="7"/>
  <c r="B67" i="7"/>
  <c r="C67" i="16" l="1"/>
  <c r="B68" i="16"/>
  <c r="B68" i="7"/>
  <c r="C67" i="7"/>
  <c r="B69" i="16" l="1"/>
  <c r="C68" i="16"/>
  <c r="C68" i="7"/>
  <c r="B69" i="7"/>
  <c r="C69" i="16" l="1"/>
  <c r="B70" i="16"/>
  <c r="C69" i="7"/>
  <c r="B70" i="7"/>
  <c r="B71" i="16" l="1"/>
  <c r="C70" i="16"/>
  <c r="B71" i="7"/>
  <c r="C70" i="7"/>
  <c r="C71" i="16" l="1"/>
  <c r="B72" i="16"/>
  <c r="B72" i="7"/>
  <c r="C71" i="7"/>
  <c r="B73" i="16" l="1"/>
  <c r="C72" i="16"/>
  <c r="C72" i="7"/>
  <c r="B73" i="7"/>
  <c r="B74" i="16" l="1"/>
  <c r="C73" i="16"/>
  <c r="C73" i="7"/>
  <c r="B74" i="7"/>
  <c r="B75" i="16" l="1"/>
  <c r="C74" i="16"/>
  <c r="C74" i="7"/>
  <c r="B75" i="7"/>
  <c r="C75" i="16" l="1"/>
  <c r="B76" i="16"/>
  <c r="C75" i="7"/>
  <c r="B76" i="7"/>
  <c r="B77" i="16" l="1"/>
  <c r="C76" i="16"/>
  <c r="B77" i="7"/>
  <c r="C76" i="7"/>
  <c r="B78" i="16" l="1"/>
  <c r="C77" i="16"/>
  <c r="C77" i="7"/>
  <c r="B78" i="7"/>
  <c r="B79" i="16" l="1"/>
  <c r="C78" i="16"/>
  <c r="C78" i="7"/>
  <c r="B79" i="7"/>
  <c r="C79" i="16" l="1"/>
  <c r="B80" i="16"/>
  <c r="B80" i="7"/>
  <c r="C79" i="7"/>
  <c r="B81" i="16" l="1"/>
  <c r="C80" i="16"/>
  <c r="C80" i="7"/>
  <c r="B81" i="7"/>
  <c r="B82" i="16" l="1"/>
  <c r="C81" i="16"/>
  <c r="C81" i="7"/>
  <c r="B82" i="7"/>
  <c r="B83" i="16" l="1"/>
  <c r="C82" i="16"/>
  <c r="C82" i="7"/>
  <c r="B83" i="7"/>
  <c r="C83" i="16" l="1"/>
  <c r="B84" i="16"/>
  <c r="C83" i="7"/>
  <c r="B84" i="7"/>
  <c r="B85" i="16" l="1"/>
  <c r="C84" i="16"/>
  <c r="B85" i="7"/>
  <c r="C84" i="7"/>
  <c r="C85" i="16" l="1"/>
  <c r="B86" i="16"/>
  <c r="C85" i="7"/>
  <c r="B86" i="7"/>
  <c r="B87" i="16" l="1"/>
  <c r="C86" i="16"/>
  <c r="C86" i="7"/>
  <c r="B87" i="7"/>
  <c r="C87" i="16" l="1"/>
  <c r="B88" i="16"/>
  <c r="C87" i="7"/>
  <c r="B88" i="7"/>
  <c r="B89" i="16" l="1"/>
  <c r="C88" i="16"/>
  <c r="C88" i="7"/>
  <c r="B89" i="7"/>
  <c r="B90" i="16" l="1"/>
  <c r="C89" i="16"/>
  <c r="C89" i="7"/>
  <c r="B90" i="7"/>
  <c r="B91" i="16" l="1"/>
  <c r="C90" i="16"/>
  <c r="C90" i="7"/>
  <c r="B91" i="7"/>
  <c r="C91" i="16" l="1"/>
  <c r="B92" i="16"/>
  <c r="B92" i="7"/>
  <c r="C91" i="7"/>
  <c r="B93" i="16" l="1"/>
  <c r="C92" i="16"/>
  <c r="B93" i="7"/>
  <c r="C92" i="7"/>
  <c r="B94" i="16" l="1"/>
  <c r="C93" i="16"/>
  <c r="C93" i="7"/>
  <c r="B94" i="7"/>
  <c r="B95" i="16" l="1"/>
  <c r="C94" i="16"/>
  <c r="C94" i="7"/>
  <c r="B95" i="7"/>
  <c r="C95" i="16" l="1"/>
  <c r="B96" i="16"/>
  <c r="B96" i="7"/>
  <c r="C95" i="7"/>
  <c r="B97" i="16" l="1"/>
  <c r="C96" i="16"/>
  <c r="C96" i="7"/>
  <c r="B97" i="7"/>
  <c r="B98" i="16" l="1"/>
  <c r="C97" i="16"/>
  <c r="C97" i="7"/>
  <c r="B98" i="7"/>
  <c r="B99" i="16" l="1"/>
  <c r="C98" i="16"/>
  <c r="C98" i="7"/>
  <c r="B99" i="7"/>
  <c r="C99" i="16" l="1"/>
  <c r="B100" i="16"/>
  <c r="B100" i="7"/>
  <c r="C99" i="7"/>
  <c r="B101" i="16" l="1"/>
  <c r="C100" i="16"/>
  <c r="B101" i="7"/>
  <c r="C100" i="7"/>
  <c r="C101" i="16" l="1"/>
  <c r="B102" i="16"/>
  <c r="C101" i="7"/>
  <c r="B102" i="7"/>
  <c r="B103" i="16" l="1"/>
  <c r="C102" i="16"/>
  <c r="B103" i="7"/>
  <c r="C102" i="7"/>
  <c r="C103" i="16" l="1"/>
  <c r="B104" i="16"/>
  <c r="B104" i="7"/>
  <c r="C103" i="7"/>
  <c r="B105" i="16" l="1"/>
  <c r="C104" i="16"/>
  <c r="C104" i="7"/>
  <c r="B105" i="7"/>
  <c r="B106" i="16" l="1"/>
  <c r="C105" i="16"/>
  <c r="B106" i="7"/>
  <c r="C105" i="7"/>
  <c r="B107" i="16" l="1"/>
  <c r="C106" i="16"/>
  <c r="C106" i="7"/>
  <c r="B107" i="7"/>
  <c r="C107" i="16" l="1"/>
  <c r="B108" i="16"/>
  <c r="C107" i="7"/>
  <c r="B108" i="7"/>
  <c r="B109" i="16" l="1"/>
  <c r="C108" i="16"/>
  <c r="B109" i="7"/>
  <c r="C108" i="7"/>
  <c r="B110" i="16" l="1"/>
  <c r="C109" i="16"/>
  <c r="C109" i="7"/>
  <c r="B110" i="7"/>
  <c r="B111" i="16" l="1"/>
  <c r="C110" i="16"/>
  <c r="C110" i="7"/>
  <c r="B111" i="7"/>
  <c r="C111" i="16" l="1"/>
  <c r="B112" i="16"/>
  <c r="C111" i="7"/>
  <c r="B112" i="7"/>
  <c r="B113" i="16" l="1"/>
  <c r="C112" i="16"/>
  <c r="C112" i="7"/>
  <c r="B113" i="7"/>
  <c r="B114" i="16" l="1"/>
  <c r="C113" i="16"/>
  <c r="C113" i="7"/>
  <c r="B114" i="7"/>
  <c r="B115" i="16" l="1"/>
  <c r="C114" i="16"/>
  <c r="C114" i="7"/>
  <c r="B115" i="7"/>
  <c r="C115" i="16" l="1"/>
  <c r="B116" i="16"/>
  <c r="B116" i="7"/>
  <c r="C115" i="7"/>
  <c r="B117" i="16" l="1"/>
  <c r="C116" i="16"/>
  <c r="B117" i="7"/>
  <c r="C116" i="7"/>
  <c r="B118" i="16" l="1"/>
  <c r="C117" i="16"/>
  <c r="C117" i="7"/>
  <c r="B118" i="7"/>
  <c r="B119" i="16" l="1"/>
  <c r="C118" i="16"/>
  <c r="C118" i="7"/>
  <c r="B119" i="7"/>
  <c r="C119" i="16" l="1"/>
  <c r="B120" i="16"/>
  <c r="B120" i="7"/>
  <c r="C119" i="7"/>
  <c r="B121" i="16" l="1"/>
  <c r="C120" i="16"/>
  <c r="C120" i="7"/>
  <c r="B121" i="7"/>
  <c r="B122" i="16" l="1"/>
  <c r="C121" i="16"/>
  <c r="C121" i="7"/>
  <c r="B122" i="7"/>
  <c r="B123" i="16" l="1"/>
  <c r="C122" i="16"/>
  <c r="C122" i="7"/>
  <c r="B123" i="7"/>
  <c r="C123" i="16" l="1"/>
  <c r="B124" i="16"/>
  <c r="C123" i="7"/>
  <c r="B124" i="7"/>
  <c r="B125" i="16" l="1"/>
  <c r="C124" i="16"/>
  <c r="B125" i="7"/>
  <c r="C124" i="7"/>
  <c r="B126" i="16" l="1"/>
  <c r="C125" i="16"/>
  <c r="C125" i="7"/>
  <c r="B126" i="7"/>
  <c r="B127" i="16" l="1"/>
  <c r="C126" i="16"/>
  <c r="C126" i="7"/>
  <c r="B127" i="7"/>
  <c r="C127" i="16" l="1"/>
  <c r="B128" i="16"/>
  <c r="B128" i="7"/>
  <c r="C127" i="7"/>
  <c r="B129" i="16" l="1"/>
  <c r="C128" i="16"/>
  <c r="C128" i="7"/>
  <c r="B129" i="7"/>
  <c r="B130" i="16" l="1"/>
  <c r="C129" i="16"/>
  <c r="B130" i="7"/>
  <c r="C129" i="7"/>
  <c r="B131" i="16" l="1"/>
  <c r="C130" i="16"/>
  <c r="C130" i="7"/>
  <c r="B131" i="7"/>
  <c r="C131" i="16" l="1"/>
  <c r="B132" i="16"/>
  <c r="B132" i="7"/>
  <c r="C131" i="7"/>
  <c r="B133" i="16" l="1"/>
  <c r="C132" i="16"/>
  <c r="B133" i="7"/>
  <c r="C132" i="7"/>
  <c r="B134" i="16" l="1"/>
  <c r="C133" i="16"/>
  <c r="B134" i="7"/>
  <c r="C133" i="7"/>
  <c r="B135" i="16" l="1"/>
  <c r="C134" i="16"/>
  <c r="B135" i="7"/>
  <c r="C134" i="7"/>
  <c r="C135" i="16" l="1"/>
  <c r="B136" i="16"/>
  <c r="B136" i="7"/>
  <c r="C135" i="7"/>
  <c r="B137" i="16" l="1"/>
  <c r="C136" i="16"/>
  <c r="C136" i="7"/>
  <c r="B137" i="7"/>
  <c r="B138" i="16" l="1"/>
  <c r="C137" i="16"/>
  <c r="C137" i="7"/>
  <c r="B138" i="7"/>
  <c r="B139" i="16" l="1"/>
  <c r="C138" i="16"/>
  <c r="C138" i="7"/>
  <c r="B139" i="7"/>
  <c r="C139" i="16" l="1"/>
  <c r="B140" i="16"/>
  <c r="C139" i="7"/>
  <c r="B140" i="7"/>
  <c r="B141" i="16" l="1"/>
  <c r="C140" i="16"/>
  <c r="B141" i="7"/>
  <c r="C140" i="7"/>
  <c r="B142" i="16" l="1"/>
  <c r="C141" i="16"/>
  <c r="C141" i="7"/>
  <c r="B142" i="7"/>
  <c r="B143" i="16" l="1"/>
  <c r="C142" i="16"/>
  <c r="C142" i="7"/>
  <c r="B143" i="7"/>
  <c r="C143" i="16" l="1"/>
  <c r="B144" i="16"/>
  <c r="B144" i="7"/>
  <c r="C143" i="7"/>
  <c r="B145" i="16" l="1"/>
  <c r="C144" i="16"/>
  <c r="C144" i="7"/>
  <c r="B145" i="7"/>
  <c r="B146" i="16" l="1"/>
  <c r="C145" i="16"/>
  <c r="B146" i="7"/>
  <c r="C145" i="7"/>
  <c r="B147" i="16" l="1"/>
  <c r="C146" i="16"/>
  <c r="C146" i="7"/>
  <c r="B147" i="7"/>
  <c r="C147" i="16" l="1"/>
  <c r="B148" i="16"/>
  <c r="C147" i="7"/>
  <c r="B148" i="7"/>
  <c r="B149" i="16" l="1"/>
  <c r="C148" i="16"/>
  <c r="B149" i="7"/>
  <c r="C148" i="7"/>
  <c r="B150" i="16" l="1"/>
  <c r="C149" i="16"/>
  <c r="C149" i="7"/>
  <c r="B150" i="7"/>
  <c r="B151" i="16" l="1"/>
  <c r="C150" i="16"/>
  <c r="C150" i="7"/>
  <c r="B151" i="7"/>
  <c r="C151" i="16" l="1"/>
  <c r="B152" i="16"/>
  <c r="C151" i="7"/>
  <c r="B152" i="7"/>
  <c r="B153" i="16" l="1"/>
  <c r="C152" i="16"/>
  <c r="C152" i="7"/>
  <c r="B153" i="7"/>
  <c r="B154" i="16" l="1"/>
  <c r="C153" i="16"/>
  <c r="C153" i="7"/>
  <c r="B154" i="7"/>
  <c r="B155" i="16" l="1"/>
  <c r="C154" i="16"/>
  <c r="C154" i="7"/>
  <c r="B155" i="7"/>
  <c r="C155" i="16" l="1"/>
  <c r="B156" i="16"/>
  <c r="C155" i="7"/>
  <c r="B156" i="7"/>
  <c r="B157" i="16" l="1"/>
  <c r="C156" i="16"/>
  <c r="B157" i="7"/>
  <c r="C156" i="7"/>
  <c r="B158" i="16" l="1"/>
  <c r="C157" i="16"/>
  <c r="C157" i="7"/>
  <c r="B158" i="7"/>
  <c r="B159" i="16" l="1"/>
  <c r="C158" i="16"/>
  <c r="C158" i="7"/>
  <c r="B159" i="7"/>
  <c r="C159" i="16" l="1"/>
  <c r="B160" i="16"/>
  <c r="B160" i="7"/>
  <c r="C159" i="7"/>
  <c r="B161" i="16" l="1"/>
  <c r="C160" i="16"/>
  <c r="C160" i="7"/>
  <c r="B161" i="7"/>
  <c r="B162" i="16" l="1"/>
  <c r="C161" i="16"/>
  <c r="C161" i="7"/>
  <c r="B162" i="7"/>
  <c r="B163" i="16" l="1"/>
  <c r="C162" i="16"/>
  <c r="C162" i="7"/>
  <c r="B163" i="7"/>
  <c r="C163" i="16" l="1"/>
  <c r="B164" i="16"/>
  <c r="C163" i="7"/>
  <c r="B164" i="7"/>
  <c r="B165" i="16" l="1"/>
  <c r="C164" i="16"/>
  <c r="B165" i="7"/>
  <c r="C164" i="7"/>
  <c r="B166" i="16" l="1"/>
  <c r="C165" i="16"/>
  <c r="C165" i="7"/>
  <c r="B166" i="7"/>
  <c r="B167" i="16" l="1"/>
  <c r="C166" i="16"/>
  <c r="B167" i="7"/>
  <c r="C166" i="7"/>
  <c r="C167" i="16" l="1"/>
  <c r="B168" i="16"/>
  <c r="B168" i="7"/>
  <c r="C167" i="7"/>
  <c r="B169" i="16" l="1"/>
  <c r="C168" i="16"/>
  <c r="C168" i="7"/>
  <c r="B169" i="7"/>
  <c r="B170" i="16" l="1"/>
  <c r="C169" i="16"/>
  <c r="B170" i="7"/>
  <c r="C169" i="7"/>
  <c r="B171" i="16" l="1"/>
  <c r="C170" i="16"/>
  <c r="C170" i="7"/>
  <c r="B171" i="7"/>
  <c r="C171" i="16" l="1"/>
  <c r="B172" i="16"/>
  <c r="C171" i="7"/>
  <c r="B172" i="7"/>
  <c r="B173" i="16" l="1"/>
  <c r="C172" i="16"/>
  <c r="B173" i="7"/>
  <c r="C172" i="7"/>
  <c r="B174" i="16" l="1"/>
  <c r="C173" i="16"/>
  <c r="B174" i="7"/>
  <c r="C173" i="7"/>
  <c r="B175" i="16" l="1"/>
  <c r="C174" i="16"/>
  <c r="C174" i="7"/>
  <c r="B175" i="7"/>
  <c r="C175" i="16" l="1"/>
  <c r="B176" i="16"/>
  <c r="B176" i="7"/>
  <c r="C175" i="7"/>
  <c r="B177" i="16" l="1"/>
  <c r="C176" i="16"/>
  <c r="C176" i="7"/>
  <c r="B177" i="7"/>
  <c r="B178" i="16" l="1"/>
  <c r="C177" i="16"/>
  <c r="C177" i="7"/>
  <c r="B178" i="7"/>
  <c r="B179" i="16" l="1"/>
  <c r="C178" i="16"/>
  <c r="C178" i="7"/>
  <c r="B179" i="7"/>
  <c r="C179" i="16" l="1"/>
  <c r="B180" i="16"/>
  <c r="B180" i="7"/>
  <c r="C179" i="7"/>
  <c r="B181" i="16" l="1"/>
  <c r="C180" i="16"/>
  <c r="C180" i="7"/>
  <c r="B181" i="7"/>
  <c r="B182" i="16" l="1"/>
  <c r="C181" i="16"/>
  <c r="C181" i="7"/>
  <c r="B182" i="7"/>
  <c r="B183" i="16" l="1"/>
  <c r="C182" i="16"/>
  <c r="C182" i="7"/>
  <c r="B183" i="7"/>
  <c r="C183" i="16" l="1"/>
  <c r="B184" i="16"/>
  <c r="B184" i="7"/>
  <c r="C183" i="7"/>
  <c r="B185" i="16" l="1"/>
  <c r="C184" i="16"/>
  <c r="C184" i="7"/>
  <c r="B185" i="7"/>
  <c r="B186" i="16" l="1"/>
  <c r="C185" i="16"/>
  <c r="B186" i="7"/>
  <c r="C185" i="7"/>
  <c r="B187" i="16" l="1"/>
  <c r="C186" i="16"/>
  <c r="C186" i="7"/>
  <c r="B187" i="7"/>
  <c r="C187" i="16" l="1"/>
  <c r="B188" i="16"/>
  <c r="C187" i="7"/>
  <c r="B188" i="7"/>
  <c r="B189" i="16" l="1"/>
  <c r="C188" i="16"/>
  <c r="B189" i="7"/>
  <c r="C188" i="7"/>
  <c r="B190" i="16" l="1"/>
  <c r="C189" i="16"/>
  <c r="C189" i="7"/>
  <c r="B190" i="7"/>
  <c r="B191" i="16" l="1"/>
  <c r="C190" i="16"/>
  <c r="B191" i="7"/>
  <c r="C190" i="7"/>
  <c r="C191" i="16" l="1"/>
  <c r="B192" i="16"/>
  <c r="B192" i="7"/>
  <c r="C191" i="7"/>
  <c r="B193" i="16" l="1"/>
  <c r="C192" i="16"/>
  <c r="C192" i="7"/>
  <c r="B193" i="7"/>
  <c r="B194" i="16" l="1"/>
  <c r="C193" i="16"/>
  <c r="C193" i="7"/>
  <c r="B194" i="7"/>
  <c r="B195" i="16" l="1"/>
  <c r="C194" i="16"/>
  <c r="B195" i="7"/>
  <c r="C194" i="7"/>
  <c r="C195" i="16" l="1"/>
  <c r="B196" i="16"/>
  <c r="B196" i="7"/>
  <c r="C195" i="7"/>
  <c r="B197" i="16" l="1"/>
  <c r="C196" i="16"/>
  <c r="B197" i="7"/>
  <c r="C196" i="7"/>
  <c r="B198" i="16" l="1"/>
  <c r="C197" i="16"/>
  <c r="B198" i="7"/>
  <c r="C197" i="7"/>
  <c r="B199" i="16" l="1"/>
  <c r="C198" i="16"/>
  <c r="C198" i="7"/>
  <c r="B199" i="7"/>
  <c r="C199" i="16" l="1"/>
  <c r="B200" i="16"/>
  <c r="B200" i="7"/>
  <c r="C199" i="7"/>
  <c r="B201" i="16" l="1"/>
  <c r="C200" i="16"/>
  <c r="C200" i="7"/>
  <c r="B201" i="7"/>
  <c r="B202" i="16" l="1"/>
  <c r="C201" i="16"/>
  <c r="C201" i="7"/>
  <c r="B202" i="7"/>
  <c r="B203" i="16" l="1"/>
  <c r="C202" i="16"/>
  <c r="C202" i="7"/>
  <c r="B203" i="7"/>
  <c r="C203" i="16" l="1"/>
  <c r="B204" i="16"/>
  <c r="C203" i="7"/>
  <c r="B204" i="7"/>
  <c r="B205" i="16" l="1"/>
  <c r="C204" i="16"/>
  <c r="C204" i="7"/>
  <c r="B205" i="7"/>
  <c r="B206" i="16" l="1"/>
  <c r="C205" i="16"/>
  <c r="C205" i="7"/>
  <c r="B206" i="7"/>
  <c r="B207" i="16" l="1"/>
  <c r="C206" i="16"/>
  <c r="B207" i="7"/>
  <c r="C206" i="7"/>
  <c r="C207" i="16" l="1"/>
  <c r="B208" i="16"/>
  <c r="B208" i="7"/>
  <c r="C207" i="7"/>
  <c r="B209" i="16" l="1"/>
  <c r="C208" i="16"/>
  <c r="B209" i="7"/>
  <c r="C208" i="7"/>
  <c r="B210" i="16" l="1"/>
  <c r="C209" i="16"/>
  <c r="C209" i="7"/>
  <c r="B210" i="7"/>
  <c r="B211" i="16" l="1"/>
  <c r="C210" i="16"/>
  <c r="B211" i="7"/>
  <c r="C210" i="7"/>
  <c r="C211" i="16" l="1"/>
  <c r="B212" i="16"/>
  <c r="B212" i="7"/>
  <c r="C211" i="7"/>
  <c r="B213" i="16" l="1"/>
  <c r="C212" i="16"/>
  <c r="B213" i="7"/>
  <c r="C212" i="7"/>
  <c r="B214" i="16" l="1"/>
  <c r="C213" i="16"/>
  <c r="B214" i="7"/>
  <c r="C213" i="7"/>
  <c r="B215" i="16" l="1"/>
  <c r="C214" i="16"/>
  <c r="C214" i="7"/>
  <c r="B215" i="7"/>
  <c r="C215" i="16" l="1"/>
  <c r="B216" i="16"/>
  <c r="B216" i="7"/>
  <c r="C215" i="7"/>
  <c r="B217" i="16" l="1"/>
  <c r="C216" i="16"/>
  <c r="C216" i="7"/>
  <c r="B217" i="7"/>
  <c r="B218" i="16" l="1"/>
  <c r="C217" i="16"/>
  <c r="C217" i="7"/>
  <c r="B218" i="7"/>
  <c r="B219" i="16" l="1"/>
  <c r="C218" i="16"/>
  <c r="C218" i="7"/>
  <c r="B219" i="7"/>
  <c r="C219" i="16" l="1"/>
  <c r="B220" i="16"/>
  <c r="B220" i="7"/>
  <c r="C219" i="7"/>
  <c r="B221" i="16" l="1"/>
  <c r="C220" i="16"/>
  <c r="B221" i="7"/>
  <c r="C220" i="7"/>
  <c r="B222" i="16" l="1"/>
  <c r="C221" i="16"/>
  <c r="C221" i="7"/>
  <c r="B222" i="7"/>
  <c r="B223" i="16" l="1"/>
  <c r="C222" i="16"/>
  <c r="B223" i="7"/>
  <c r="C222" i="7"/>
  <c r="C223" i="16" l="1"/>
  <c r="B224" i="16"/>
  <c r="C223" i="7"/>
  <c r="B224" i="7"/>
  <c r="B225" i="16" l="1"/>
  <c r="C224" i="16"/>
  <c r="C224" i="7"/>
  <c r="B225" i="7"/>
  <c r="B226" i="16" l="1"/>
  <c r="C225" i="16"/>
  <c r="C225" i="7"/>
  <c r="B226" i="7"/>
  <c r="B227" i="16" l="1"/>
  <c r="C226" i="16"/>
  <c r="C226" i="7"/>
  <c r="B227" i="7"/>
  <c r="C227" i="16" l="1"/>
  <c r="B228" i="16"/>
  <c r="B228" i="7"/>
  <c r="C227" i="7"/>
  <c r="B229" i="16" l="1"/>
  <c r="C228" i="16"/>
  <c r="B229" i="7"/>
  <c r="C228" i="7"/>
  <c r="B230" i="16" l="1"/>
  <c r="C229" i="16"/>
  <c r="C229" i="7"/>
  <c r="B230" i="7"/>
  <c r="B231" i="16" l="1"/>
  <c r="C230" i="16"/>
  <c r="C230" i="7"/>
  <c r="B231" i="7"/>
  <c r="C231" i="16" l="1"/>
  <c r="B232" i="16"/>
  <c r="B232" i="7"/>
  <c r="C231" i="7"/>
  <c r="B233" i="16" l="1"/>
  <c r="C232" i="16"/>
  <c r="C232" i="7"/>
  <c r="B233" i="7"/>
  <c r="B234" i="16" l="1"/>
  <c r="C233" i="16"/>
  <c r="C233" i="7"/>
  <c r="B234" i="7"/>
  <c r="B235" i="16" l="1"/>
  <c r="C234" i="16"/>
  <c r="C234" i="7"/>
  <c r="B235" i="7"/>
  <c r="C235" i="16" l="1"/>
  <c r="B236" i="16"/>
  <c r="C235" i="7"/>
  <c r="B236" i="7"/>
  <c r="B237" i="16" l="1"/>
  <c r="C236" i="16"/>
  <c r="C236" i="7"/>
  <c r="B237" i="7"/>
  <c r="B238" i="16" l="1"/>
  <c r="C237" i="16"/>
  <c r="C237" i="7"/>
  <c r="B238" i="7"/>
  <c r="B239" i="16" l="1"/>
  <c r="C238" i="16"/>
  <c r="C238" i="7"/>
  <c r="B239" i="7"/>
  <c r="C239" i="16" l="1"/>
  <c r="B240" i="16"/>
  <c r="B240" i="7"/>
  <c r="C239" i="7"/>
  <c r="B241" i="16" l="1"/>
  <c r="C240" i="16"/>
  <c r="C240" i="7"/>
  <c r="B241" i="7"/>
  <c r="B242" i="16" l="1"/>
  <c r="C241" i="16"/>
  <c r="B242" i="7"/>
  <c r="C241" i="7"/>
  <c r="B243" i="16" l="1"/>
  <c r="C242" i="16"/>
  <c r="C242" i="7"/>
  <c r="B243" i="7"/>
  <c r="C243" i="16" l="1"/>
  <c r="B244" i="16"/>
  <c r="C243" i="7"/>
  <c r="B244" i="7"/>
  <c r="B245" i="16" l="1"/>
  <c r="C244" i="16"/>
  <c r="C244" i="7"/>
  <c r="B245" i="7"/>
  <c r="B246" i="16" l="1"/>
  <c r="C245" i="16"/>
  <c r="C245" i="7"/>
  <c r="B246" i="7"/>
  <c r="B247" i="16" l="1"/>
  <c r="C246" i="16"/>
  <c r="C246" i="7"/>
  <c r="B247" i="7"/>
  <c r="C247" i="16" l="1"/>
  <c r="B248" i="16"/>
  <c r="B248" i="7"/>
  <c r="C247" i="7"/>
  <c r="B249" i="16" l="1"/>
  <c r="C248" i="16"/>
  <c r="C248" i="7"/>
  <c r="B249" i="7"/>
  <c r="B250" i="16" l="1"/>
  <c r="C249" i="16"/>
  <c r="B250" i="7"/>
  <c r="C249" i="7"/>
  <c r="B251" i="16" l="1"/>
  <c r="C250" i="16"/>
  <c r="C250" i="7"/>
  <c r="B251" i="7"/>
  <c r="C251" i="16" l="1"/>
  <c r="B252" i="16"/>
  <c r="C251" i="7"/>
  <c r="B252" i="7"/>
  <c r="B253" i="16" l="1"/>
  <c r="C252" i="16"/>
  <c r="C252" i="7"/>
  <c r="B253" i="7"/>
  <c r="B254" i="16" l="1"/>
  <c r="C253" i="16"/>
  <c r="C253" i="7"/>
  <c r="B254" i="7"/>
  <c r="B255" i="16" l="1"/>
  <c r="C254" i="16"/>
  <c r="C254" i="7"/>
  <c r="B255" i="7"/>
  <c r="C255" i="16" l="1"/>
  <c r="B256" i="16"/>
  <c r="B256" i="7"/>
  <c r="C255" i="7"/>
  <c r="B257" i="16" l="1"/>
  <c r="C256" i="16"/>
  <c r="C256" i="7"/>
  <c r="B257" i="7"/>
  <c r="B258" i="16" l="1"/>
  <c r="C257" i="16"/>
  <c r="C257" i="7"/>
  <c r="B258" i="7"/>
  <c r="B259" i="16" l="1"/>
  <c r="C258" i="16"/>
  <c r="C258" i="7"/>
  <c r="B259" i="7"/>
  <c r="C259" i="16" l="1"/>
  <c r="B260" i="16"/>
  <c r="C259" i="7"/>
  <c r="B260" i="7"/>
  <c r="B261" i="16" l="1"/>
  <c r="C260" i="16"/>
  <c r="C260" i="7"/>
  <c r="B261" i="7"/>
  <c r="B262" i="16" l="1"/>
  <c r="C261" i="16"/>
  <c r="C261" i="7"/>
  <c r="B262" i="7"/>
  <c r="B263" i="16" l="1"/>
  <c r="C262" i="16"/>
  <c r="C262" i="7"/>
  <c r="B263" i="7"/>
  <c r="C263" i="16" l="1"/>
  <c r="B264" i="16"/>
  <c r="B264" i="7"/>
  <c r="C263" i="7"/>
  <c r="B265" i="16" l="1"/>
  <c r="C264" i="16"/>
  <c r="C264" i="7"/>
  <c r="B265" i="7"/>
  <c r="B266" i="16" l="1"/>
  <c r="C265" i="16"/>
  <c r="C265" i="7"/>
  <c r="B266" i="7"/>
  <c r="B267" i="16" l="1"/>
  <c r="C266" i="16"/>
  <c r="B267" i="7"/>
  <c r="C266" i="7"/>
  <c r="C267" i="16" l="1"/>
  <c r="B268" i="16"/>
  <c r="C267" i="7"/>
  <c r="B268" i="7"/>
  <c r="B269" i="16" l="1"/>
  <c r="C268" i="16"/>
  <c r="C268" i="7"/>
  <c r="B269" i="7"/>
  <c r="B270" i="16" l="1"/>
  <c r="C269" i="16"/>
  <c r="C269" i="7"/>
  <c r="B270" i="7"/>
  <c r="B271" i="16" l="1"/>
  <c r="C270" i="16"/>
  <c r="B271" i="7"/>
  <c r="C270" i="7"/>
  <c r="C271" i="16" l="1"/>
  <c r="B272" i="16"/>
  <c r="C271" i="7"/>
  <c r="B272" i="7"/>
  <c r="B273" i="16" l="1"/>
  <c r="C272" i="16"/>
  <c r="C272" i="7"/>
  <c r="B273" i="7"/>
  <c r="B274" i="16" l="1"/>
  <c r="C273" i="16"/>
  <c r="C273" i="7"/>
  <c r="B274" i="7"/>
  <c r="B275" i="16" l="1"/>
  <c r="C274" i="16"/>
  <c r="C274" i="7"/>
  <c r="B275" i="7"/>
  <c r="C275" i="16" l="1"/>
  <c r="B276" i="16"/>
  <c r="C275" i="7"/>
  <c r="B276" i="7"/>
  <c r="B277" i="16" l="1"/>
  <c r="C276" i="16"/>
  <c r="C276" i="7"/>
  <c r="B277" i="7"/>
  <c r="B278" i="16" l="1"/>
  <c r="C277" i="16"/>
  <c r="B278" i="7"/>
  <c r="C277" i="7"/>
  <c r="B279" i="16" l="1"/>
  <c r="C278" i="16"/>
  <c r="C278" i="7"/>
  <c r="B279" i="7"/>
  <c r="C279" i="16" l="1"/>
  <c r="B280" i="16"/>
  <c r="C279" i="7"/>
  <c r="B280" i="7"/>
  <c r="B281" i="16" l="1"/>
  <c r="C280" i="16"/>
  <c r="C280" i="7"/>
  <c r="B281" i="7"/>
  <c r="B282" i="16" l="1"/>
  <c r="C281" i="16"/>
  <c r="C281" i="7"/>
  <c r="B282" i="7"/>
  <c r="B283" i="16" l="1"/>
  <c r="C282" i="16"/>
  <c r="B283" i="7"/>
  <c r="C282" i="7"/>
  <c r="C283" i="16" l="1"/>
  <c r="B284" i="16"/>
  <c r="B284" i="7"/>
  <c r="C283" i="7"/>
  <c r="B285" i="16" l="1"/>
  <c r="C284" i="16"/>
  <c r="C284" i="7"/>
  <c r="B285" i="7"/>
  <c r="B286" i="16" l="1"/>
  <c r="C285" i="16"/>
  <c r="C285" i="7"/>
  <c r="B286" i="7"/>
  <c r="B287" i="16" l="1"/>
  <c r="C286" i="16"/>
  <c r="B287" i="7"/>
  <c r="C286" i="7"/>
  <c r="C287" i="16" l="1"/>
  <c r="B288" i="16"/>
  <c r="B288" i="7"/>
  <c r="C287" i="7"/>
  <c r="B289" i="16" l="1"/>
  <c r="C288" i="16"/>
  <c r="B289" i="7"/>
  <c r="C288" i="7"/>
  <c r="B290" i="16" l="1"/>
  <c r="C289" i="16"/>
  <c r="C289" i="7"/>
  <c r="B290" i="7"/>
  <c r="B291" i="16" l="1"/>
  <c r="C290" i="16"/>
  <c r="C290" i="7"/>
  <c r="B291" i="7"/>
  <c r="C291" i="16" l="1"/>
  <c r="B292" i="16"/>
  <c r="B292" i="7"/>
  <c r="C291" i="7"/>
  <c r="B293" i="16" l="1"/>
  <c r="C292" i="16"/>
  <c r="C292" i="7"/>
  <c r="B293" i="7"/>
  <c r="B294" i="16" l="1"/>
  <c r="C293" i="16"/>
  <c r="B294" i="7"/>
  <c r="C293" i="7"/>
  <c r="B295" i="16" l="1"/>
  <c r="C294" i="16"/>
  <c r="B295" i="7"/>
  <c r="C294" i="7"/>
  <c r="C295" i="16" l="1"/>
  <c r="B296" i="16"/>
  <c r="B296" i="7"/>
  <c r="C295" i="7"/>
  <c r="B297" i="16" l="1"/>
  <c r="C296" i="16"/>
  <c r="C296" i="7"/>
  <c r="B297" i="7"/>
  <c r="B298" i="16" l="1"/>
  <c r="C297" i="16"/>
  <c r="B298" i="7"/>
  <c r="C297" i="7"/>
  <c r="B299" i="16" l="1"/>
  <c r="C298" i="16"/>
  <c r="B299" i="7"/>
  <c r="C298" i="7"/>
  <c r="C299" i="16" l="1"/>
  <c r="B300" i="16"/>
  <c r="C299" i="7"/>
  <c r="B300" i="7"/>
  <c r="B301" i="16" l="1"/>
  <c r="C300" i="16"/>
  <c r="B301" i="7"/>
  <c r="C300" i="7"/>
  <c r="B302" i="16" l="1"/>
  <c r="C301" i="16"/>
  <c r="C301" i="7"/>
  <c r="B302" i="7"/>
  <c r="B303" i="16" l="1"/>
  <c r="C303" i="16" s="1"/>
  <c r="C302" i="16"/>
  <c r="B303" i="7"/>
  <c r="C302" i="7"/>
  <c r="B304" i="7" l="1"/>
  <c r="C303" i="7"/>
  <c r="B305" i="7" l="1"/>
  <c r="C304" i="7"/>
  <c r="B306" i="7" l="1"/>
  <c r="C305" i="7"/>
  <c r="B307" i="7" l="1"/>
  <c r="C306" i="7"/>
  <c r="C307" i="7" l="1"/>
  <c r="B308" i="7"/>
  <c r="B309" i="7" l="1"/>
  <c r="C308" i="7"/>
  <c r="C309" i="7" l="1"/>
  <c r="B310" i="7"/>
  <c r="B311" i="7" l="1"/>
  <c r="C310" i="7"/>
  <c r="B312" i="7" l="1"/>
  <c r="C311" i="7"/>
  <c r="B313" i="7" l="1"/>
  <c r="C312" i="7"/>
  <c r="B314" i="7" l="1"/>
  <c r="C313" i="7"/>
  <c r="B315" i="7" l="1"/>
  <c r="C314" i="7"/>
  <c r="C315" i="7" l="1"/>
  <c r="B316" i="7"/>
  <c r="B317" i="7" l="1"/>
  <c r="C316" i="7"/>
  <c r="C317" i="7" l="1"/>
  <c r="B318" i="7"/>
  <c r="B319" i="7" l="1"/>
  <c r="C318" i="7"/>
  <c r="B320" i="7" l="1"/>
  <c r="C319" i="7"/>
  <c r="B321" i="7" l="1"/>
  <c r="C320" i="7"/>
  <c r="C321" i="7" l="1"/>
  <c r="B322" i="7"/>
  <c r="B323" i="7" l="1"/>
  <c r="C322" i="7"/>
  <c r="C323" i="7" l="1"/>
  <c r="B324" i="7"/>
  <c r="B325" i="7" l="1"/>
  <c r="C324" i="7"/>
  <c r="C325" i="7" l="1"/>
  <c r="B326" i="7"/>
  <c r="B327" i="7" l="1"/>
  <c r="C326" i="7"/>
  <c r="B328" i="7" l="1"/>
  <c r="C327" i="7"/>
  <c r="B329" i="7" l="1"/>
  <c r="C328" i="7"/>
  <c r="C329" i="7" l="1"/>
  <c r="B330" i="7"/>
  <c r="B331" i="7" l="1"/>
  <c r="C330" i="7"/>
  <c r="C331" i="7" l="1"/>
  <c r="B332" i="7"/>
  <c r="B333" i="7" l="1"/>
  <c r="C332" i="7"/>
  <c r="C333" i="7" l="1"/>
  <c r="B334" i="7"/>
  <c r="B335" i="7" l="1"/>
  <c r="C334" i="7"/>
  <c r="B336" i="7" l="1"/>
  <c r="C335" i="7"/>
  <c r="B337" i="7" l="1"/>
  <c r="C336" i="7"/>
  <c r="C337" i="7" l="1"/>
  <c r="B338" i="7"/>
  <c r="B339" i="7" l="1"/>
  <c r="C338" i="7"/>
  <c r="C339" i="7" l="1"/>
  <c r="B340" i="7"/>
  <c r="B341" i="7" l="1"/>
  <c r="C340" i="7"/>
  <c r="C341" i="7" l="1"/>
  <c r="B342" i="7"/>
  <c r="B343" i="7" l="1"/>
  <c r="C342" i="7"/>
  <c r="B344" i="7" l="1"/>
  <c r="C343" i="7"/>
  <c r="B345" i="7" l="1"/>
  <c r="C344" i="7"/>
  <c r="C345" i="7" l="1"/>
  <c r="B346" i="7"/>
  <c r="B347" i="7" l="1"/>
  <c r="C346" i="7"/>
  <c r="C347" i="7" l="1"/>
  <c r="B348" i="7"/>
  <c r="B349" i="7" l="1"/>
  <c r="C348" i="7"/>
  <c r="C349" i="7" l="1"/>
  <c r="B350" i="7"/>
  <c r="B351" i="7" l="1"/>
  <c r="C350" i="7"/>
  <c r="B352" i="7" l="1"/>
  <c r="C351" i="7"/>
  <c r="B353" i="7" l="1"/>
  <c r="C352" i="7"/>
  <c r="C353" i="7" l="1"/>
  <c r="B354" i="7"/>
  <c r="B355" i="7" l="1"/>
  <c r="C354" i="7"/>
  <c r="C355" i="7" l="1"/>
  <c r="B356" i="7"/>
  <c r="B357" i="7" l="1"/>
  <c r="C356" i="7"/>
  <c r="C357" i="7" l="1"/>
  <c r="B358" i="7"/>
  <c r="B359" i="7" l="1"/>
  <c r="C358" i="7"/>
  <c r="B360" i="7" l="1"/>
  <c r="C359" i="7"/>
  <c r="B361" i="7" l="1"/>
  <c r="C360" i="7"/>
  <c r="C361" i="7" l="1"/>
  <c r="B362" i="7"/>
  <c r="B363" i="7" l="1"/>
  <c r="C362" i="7"/>
  <c r="C363" i="7" l="1"/>
  <c r="B364" i="7"/>
  <c r="B365" i="7" l="1"/>
  <c r="C364" i="7"/>
  <c r="C365" i="7" l="1"/>
  <c r="B366" i="7"/>
  <c r="B367" i="7" l="1"/>
  <c r="C366" i="7"/>
  <c r="B368" i="7" l="1"/>
  <c r="C367" i="7"/>
  <c r="B369" i="7" l="1"/>
  <c r="C368" i="7"/>
  <c r="C369" i="7" l="1"/>
  <c r="B370" i="7"/>
  <c r="B371" i="7" l="1"/>
  <c r="C370" i="7"/>
  <c r="C371" i="7" l="1"/>
  <c r="B372" i="7"/>
  <c r="B373" i="7" l="1"/>
  <c r="C372" i="7"/>
  <c r="C373" i="7" l="1"/>
  <c r="B374" i="7"/>
  <c r="B375" i="7" l="1"/>
  <c r="C374" i="7"/>
  <c r="B376" i="7" l="1"/>
  <c r="C375" i="7"/>
  <c r="B377" i="7" l="1"/>
  <c r="C376" i="7"/>
  <c r="C377" i="7" l="1"/>
  <c r="B378" i="7"/>
  <c r="B379" i="7" l="1"/>
  <c r="C378" i="7"/>
  <c r="C379" i="7" l="1"/>
  <c r="B380" i="7"/>
  <c r="B381" i="7" l="1"/>
  <c r="C380" i="7"/>
  <c r="B382" i="7" l="1"/>
  <c r="C381" i="7"/>
  <c r="B383" i="7" l="1"/>
  <c r="C382" i="7"/>
  <c r="B384" i="7" l="1"/>
  <c r="C383" i="7"/>
  <c r="B385" i="7" l="1"/>
  <c r="C384" i="7"/>
  <c r="C385" i="7" l="1"/>
  <c r="B386" i="7"/>
  <c r="B387" i="7" l="1"/>
  <c r="C386" i="7"/>
  <c r="C387" i="7" l="1"/>
  <c r="B388" i="7"/>
  <c r="B389" i="7" l="1"/>
  <c r="C388" i="7"/>
  <c r="C389" i="7" l="1"/>
  <c r="B390" i="7"/>
  <c r="B391" i="7" l="1"/>
  <c r="C390" i="7"/>
  <c r="B392" i="7" l="1"/>
  <c r="C391" i="7"/>
  <c r="B393" i="7" l="1"/>
  <c r="C392" i="7"/>
  <c r="C393" i="7" l="1"/>
  <c r="B394" i="7"/>
  <c r="B395" i="7" l="1"/>
  <c r="C394" i="7"/>
  <c r="C395" i="7" l="1"/>
  <c r="B396" i="7"/>
  <c r="B397" i="7" l="1"/>
  <c r="C396" i="7"/>
  <c r="B398" i="7" l="1"/>
  <c r="C397" i="7"/>
  <c r="B399" i="7" l="1"/>
  <c r="C398" i="7"/>
  <c r="B400" i="7" l="1"/>
  <c r="C399" i="7"/>
  <c r="B401" i="7" l="1"/>
  <c r="C400" i="7"/>
  <c r="C401" i="7" l="1"/>
  <c r="B402" i="7"/>
  <c r="B403" i="7" l="1"/>
  <c r="C402" i="7"/>
  <c r="C403" i="7" l="1"/>
  <c r="B404" i="7"/>
  <c r="B405" i="7" l="1"/>
  <c r="C404" i="7"/>
  <c r="B406" i="7" l="1"/>
  <c r="C405" i="7"/>
  <c r="B407" i="7" l="1"/>
  <c r="C406" i="7"/>
  <c r="C407" i="7" l="1"/>
  <c r="B408" i="7"/>
  <c r="B409" i="7" l="1"/>
  <c r="C408" i="7"/>
  <c r="C409" i="7" l="1"/>
  <c r="B410" i="7"/>
  <c r="B411" i="7" l="1"/>
  <c r="C410" i="7"/>
  <c r="C411" i="7" l="1"/>
  <c r="B412" i="7"/>
  <c r="B413" i="7" l="1"/>
  <c r="C412" i="7"/>
  <c r="B414" i="7" l="1"/>
  <c r="C413" i="7"/>
  <c r="B415" i="7" l="1"/>
  <c r="C414" i="7"/>
  <c r="C415" i="7" l="1"/>
  <c r="B416" i="7"/>
  <c r="B417" i="7" l="1"/>
  <c r="C416" i="7"/>
  <c r="C417" i="7" l="1"/>
  <c r="B418" i="7"/>
  <c r="B419" i="7" l="1"/>
  <c r="C418" i="7"/>
  <c r="C419" i="7" l="1"/>
  <c r="B420" i="7"/>
  <c r="B421" i="7" l="1"/>
  <c r="C420" i="7"/>
  <c r="B422" i="7" l="1"/>
  <c r="C421" i="7"/>
  <c r="B423" i="7" l="1"/>
  <c r="C422" i="7"/>
  <c r="C423" i="7" l="1"/>
  <c r="B424" i="7"/>
  <c r="B425" i="7" l="1"/>
  <c r="C424" i="7"/>
  <c r="C425" i="7" l="1"/>
  <c r="B426" i="7"/>
  <c r="B427" i="7" l="1"/>
  <c r="C426" i="7"/>
  <c r="C427" i="7" l="1"/>
  <c r="B428" i="7"/>
  <c r="B429" i="7" l="1"/>
  <c r="C428" i="7"/>
  <c r="C429" i="7" l="1"/>
  <c r="B430" i="7"/>
  <c r="B431" i="7" l="1"/>
  <c r="C430" i="7"/>
  <c r="B432" i="7" l="1"/>
  <c r="C431" i="7"/>
  <c r="B433" i="7" l="1"/>
  <c r="C432" i="7"/>
  <c r="C433" i="7" l="1"/>
  <c r="B434" i="7"/>
  <c r="B435" i="7" l="1"/>
  <c r="C434" i="7"/>
  <c r="C435" i="7" l="1"/>
  <c r="B436" i="7"/>
  <c r="B437" i="7" l="1"/>
  <c r="C436" i="7"/>
  <c r="C437" i="7" l="1"/>
  <c r="B438" i="7"/>
  <c r="B439" i="7" l="1"/>
  <c r="C438" i="7"/>
  <c r="B440" i="7" l="1"/>
  <c r="C439" i="7"/>
  <c r="B441" i="7" l="1"/>
  <c r="C440" i="7"/>
  <c r="C441" i="7" l="1"/>
  <c r="B442" i="7"/>
  <c r="B443" i="7" l="1"/>
  <c r="C442" i="7"/>
  <c r="C443" i="7" l="1"/>
  <c r="B444" i="7"/>
  <c r="C444" i="7" l="1"/>
  <c r="B445" i="7"/>
  <c r="B446" i="7" l="1"/>
  <c r="C445" i="7"/>
  <c r="C446" i="7" l="1"/>
  <c r="B447" i="7"/>
  <c r="B448" i="7" l="1"/>
  <c r="C447" i="7"/>
  <c r="C448" i="7" l="1"/>
  <c r="B449" i="7"/>
  <c r="B450" i="7" l="1"/>
  <c r="C449" i="7"/>
  <c r="C450" i="7" l="1"/>
  <c r="B451" i="7"/>
  <c r="B452" i="7" l="1"/>
  <c r="C451" i="7"/>
  <c r="C452" i="7" l="1"/>
  <c r="B453" i="7"/>
  <c r="C453" i="7" l="1"/>
  <c r="B454" i="7"/>
  <c r="C454" i="7" l="1"/>
  <c r="B455" i="7"/>
  <c r="C455" i="7" l="1"/>
  <c r="B456" i="7"/>
  <c r="B457" i="7" l="1"/>
  <c r="C456" i="7"/>
  <c r="C457" i="7" l="1"/>
  <c r="B458" i="7"/>
  <c r="C458" i="7" l="1"/>
  <c r="B459" i="7"/>
  <c r="C459" i="7" l="1"/>
  <c r="B460" i="7"/>
  <c r="B461" i="7" l="1"/>
  <c r="C460" i="7"/>
  <c r="B462" i="7" l="1"/>
  <c r="C461" i="7"/>
  <c r="C462" i="7" l="1"/>
  <c r="B463" i="7"/>
  <c r="C463" i="7" l="1"/>
  <c r="B464" i="7"/>
  <c r="C464" i="7" l="1"/>
  <c r="B465" i="7"/>
  <c r="B466" i="7" l="1"/>
  <c r="C465" i="7"/>
  <c r="B467" i="7" l="1"/>
  <c r="C466" i="7"/>
  <c r="B468" i="7" l="1"/>
  <c r="C467" i="7"/>
  <c r="C468" i="7" l="1"/>
  <c r="B469" i="7"/>
  <c r="C469" i="7" l="1"/>
  <c r="B470" i="7"/>
  <c r="C470" i="7" l="1"/>
  <c r="B471" i="7"/>
  <c r="C471" i="7" l="1"/>
  <c r="B472" i="7"/>
  <c r="B473" i="7" l="1"/>
  <c r="C472" i="7"/>
  <c r="B474" i="7" l="1"/>
  <c r="C473" i="7"/>
  <c r="C474" i="7" l="1"/>
  <c r="B475" i="7"/>
  <c r="C475" i="7" l="1"/>
  <c r="B476" i="7"/>
  <c r="B477" i="7" l="1"/>
  <c r="C476" i="7"/>
  <c r="B478" i="7" l="1"/>
  <c r="C477" i="7"/>
  <c r="C478" i="7" l="1"/>
  <c r="B479" i="7"/>
  <c r="B480" i="7" l="1"/>
  <c r="C479" i="7"/>
  <c r="C480" i="7" l="1"/>
  <c r="B481" i="7"/>
  <c r="B482" i="7" l="1"/>
  <c r="C481" i="7"/>
  <c r="B483" i="7" l="1"/>
  <c r="C482" i="7"/>
  <c r="C483" i="7" l="1"/>
  <c r="B484" i="7"/>
  <c r="C484" i="7" l="1"/>
  <c r="B485" i="7"/>
  <c r="B486" i="7" l="1"/>
  <c r="C485" i="7"/>
  <c r="C486" i="7" l="1"/>
  <c r="B487" i="7"/>
  <c r="B488" i="7" l="1"/>
  <c r="C487" i="7"/>
  <c r="C488" i="7" l="1"/>
  <c r="B489" i="7"/>
  <c r="B490" i="7" l="1"/>
  <c r="C489" i="7"/>
  <c r="C490" i="7" l="1"/>
  <c r="B491" i="7"/>
  <c r="C491" i="7" l="1"/>
  <c r="B492" i="7"/>
  <c r="C492" i="7" l="1"/>
  <c r="B493" i="7"/>
  <c r="B494" i="7" l="1"/>
  <c r="C493" i="7"/>
  <c r="C494" i="7" l="1"/>
  <c r="B495" i="7"/>
  <c r="B496" i="7" l="1"/>
  <c r="C495" i="7"/>
  <c r="C496" i="7" l="1"/>
  <c r="B497" i="7"/>
  <c r="C497" i="7" l="1"/>
  <c r="B498" i="7"/>
  <c r="C498" i="7" l="1"/>
  <c r="B499" i="7"/>
  <c r="C499" i="7" l="1"/>
  <c r="B500" i="7"/>
  <c r="C500" i="7" l="1"/>
  <c r="B501" i="7"/>
  <c r="B502" i="7" l="1"/>
  <c r="C501" i="7"/>
  <c r="C502" i="7" l="1"/>
  <c r="B503" i="7"/>
  <c r="B504" i="7" l="1"/>
  <c r="C503" i="7"/>
  <c r="C504" i="7" l="1"/>
  <c r="B505" i="7"/>
  <c r="C505" i="7" l="1"/>
  <c r="B506" i="7"/>
  <c r="C506" i="7" l="1"/>
  <c r="B507" i="7"/>
  <c r="C507" i="7" l="1"/>
  <c r="B508" i="7"/>
  <c r="C508" i="7" l="1"/>
  <c r="B509" i="7"/>
  <c r="B510" i="7" l="1"/>
  <c r="C509" i="7"/>
  <c r="C510" i="7" l="1"/>
  <c r="B511" i="7"/>
  <c r="B512" i="7" l="1"/>
  <c r="C511" i="7"/>
  <c r="C512" i="7" l="1"/>
  <c r="B513" i="7"/>
  <c r="C513" i="7" l="1"/>
  <c r="B514" i="7"/>
  <c r="C514" i="7" l="1"/>
  <c r="B515" i="7"/>
  <c r="C515" i="7" l="1"/>
  <c r="B516" i="7"/>
  <c r="C516" i="7" l="1"/>
  <c r="B517" i="7"/>
  <c r="B518" i="7" l="1"/>
  <c r="C517" i="7"/>
  <c r="C518" i="7" l="1"/>
  <c r="B519" i="7"/>
  <c r="B520" i="7" l="1"/>
  <c r="C519" i="7"/>
  <c r="C520" i="7" l="1"/>
  <c r="B521" i="7"/>
  <c r="C521" i="7" l="1"/>
  <c r="B522" i="7"/>
  <c r="C522" i="7" l="1"/>
  <c r="B523" i="7"/>
  <c r="C523" i="7" l="1"/>
  <c r="B524" i="7"/>
  <c r="C524" i="7" l="1"/>
  <c r="B525" i="7"/>
  <c r="C525" i="7" l="1"/>
  <c r="B526" i="7"/>
  <c r="C526" i="7" l="1"/>
  <c r="B527" i="7"/>
  <c r="B528" i="7" l="1"/>
  <c r="C527" i="7"/>
  <c r="C528" i="7" l="1"/>
  <c r="B529" i="7"/>
  <c r="C529" i="7" l="1"/>
  <c r="B530" i="7"/>
  <c r="C530" i="7" l="1"/>
  <c r="B531" i="7"/>
  <c r="C531" i="7" l="1"/>
  <c r="B532" i="7"/>
  <c r="C532" i="7" l="1"/>
  <c r="B533" i="7"/>
  <c r="C533" i="7" l="1"/>
  <c r="B534" i="7"/>
  <c r="C534" i="7" l="1"/>
  <c r="B535" i="7"/>
  <c r="B536" i="7" l="1"/>
  <c r="C535" i="7"/>
  <c r="C536" i="7" l="1"/>
  <c r="B537" i="7"/>
  <c r="B538" i="7" l="1"/>
  <c r="C537" i="7"/>
  <c r="C538" i="7" l="1"/>
  <c r="B539" i="7"/>
  <c r="C539" i="7" l="1"/>
  <c r="B540" i="7"/>
  <c r="C540" i="7" l="1"/>
  <c r="B541" i="7"/>
  <c r="C541" i="7" l="1"/>
  <c r="B542" i="7"/>
  <c r="C542" i="7" l="1"/>
  <c r="B543" i="7"/>
  <c r="B544" i="7" l="1"/>
  <c r="C543" i="7"/>
  <c r="C544" i="7" l="1"/>
  <c r="B545" i="7"/>
  <c r="C545" i="7" l="1"/>
  <c r="B546" i="7"/>
  <c r="C546" i="7" l="1"/>
  <c r="B547" i="7"/>
  <c r="C547" i="7" l="1"/>
  <c r="B548" i="7"/>
  <c r="C548" i="7" l="1"/>
  <c r="B549" i="7"/>
  <c r="C549" i="7" l="1"/>
  <c r="B550" i="7"/>
  <c r="C550" i="7" l="1"/>
  <c r="B551" i="7"/>
  <c r="B552" i="7" l="1"/>
  <c r="C551" i="7"/>
  <c r="C552" i="7" l="1"/>
  <c r="B553" i="7"/>
  <c r="C553" i="7" l="1"/>
  <c r="B554" i="7"/>
  <c r="C554" i="7" l="1"/>
  <c r="B555" i="7"/>
  <c r="C555" i="7" l="1"/>
  <c r="B556" i="7"/>
  <c r="C556" i="7" l="1"/>
  <c r="B557" i="7"/>
  <c r="C557" i="7" l="1"/>
  <c r="B558" i="7"/>
  <c r="C558" i="7" l="1"/>
  <c r="B559" i="7"/>
  <c r="B560" i="7" l="1"/>
  <c r="C559" i="7"/>
  <c r="C560" i="7" l="1"/>
  <c r="B561" i="7"/>
  <c r="C561" i="7" l="1"/>
  <c r="B562" i="7"/>
  <c r="C562" i="7" l="1"/>
  <c r="B563" i="7"/>
  <c r="C563" i="7" l="1"/>
  <c r="B564" i="7"/>
  <c r="C564" i="7" l="1"/>
  <c r="B565" i="7"/>
  <c r="C565" i="7" l="1"/>
  <c r="B566" i="7"/>
  <c r="C566" i="7" l="1"/>
  <c r="B567" i="7"/>
  <c r="B568" i="7" l="1"/>
  <c r="C567" i="7"/>
  <c r="C568" i="7" l="1"/>
  <c r="B569" i="7"/>
  <c r="B570" i="7" l="1"/>
  <c r="C569" i="7"/>
  <c r="C570" i="7" l="1"/>
  <c r="B571" i="7"/>
  <c r="B572" i="7" l="1"/>
  <c r="C571" i="7"/>
  <c r="C572" i="7" l="1"/>
  <c r="B573" i="7"/>
  <c r="B574" i="7" l="1"/>
  <c r="C573" i="7"/>
  <c r="C574" i="7" l="1"/>
  <c r="B575" i="7"/>
  <c r="B576" i="7" l="1"/>
  <c r="C575" i="7"/>
  <c r="C576" i="7" l="1"/>
  <c r="B577" i="7"/>
  <c r="B578" i="7" l="1"/>
  <c r="C577" i="7"/>
  <c r="C578" i="7" l="1"/>
  <c r="B579" i="7"/>
  <c r="B580" i="7" l="1"/>
  <c r="C579" i="7"/>
  <c r="C580" i="7" l="1"/>
  <c r="B581" i="7"/>
  <c r="B582" i="7" l="1"/>
  <c r="C581" i="7"/>
  <c r="C582" i="7" l="1"/>
  <c r="B583" i="7"/>
  <c r="B584" i="7" l="1"/>
  <c r="C583" i="7"/>
  <c r="C584" i="7" l="1"/>
  <c r="B585" i="7"/>
  <c r="B586" i="7" l="1"/>
  <c r="C585" i="7"/>
  <c r="C586" i="7" l="1"/>
  <c r="B587" i="7"/>
  <c r="B588" i="7" l="1"/>
  <c r="C587" i="7"/>
  <c r="C588" i="7" l="1"/>
  <c r="B589" i="7"/>
  <c r="B590" i="7" l="1"/>
  <c r="C589" i="7"/>
  <c r="C590" i="7" l="1"/>
  <c r="B591" i="7"/>
  <c r="B592" i="7" l="1"/>
  <c r="C591" i="7"/>
  <c r="C592" i="7" l="1"/>
  <c r="B593" i="7"/>
  <c r="B594" i="7" l="1"/>
  <c r="C593" i="7"/>
  <c r="C594" i="7" l="1"/>
  <c r="B595" i="7"/>
  <c r="B596" i="7" l="1"/>
  <c r="C595" i="7"/>
  <c r="C596" i="7" l="1"/>
  <c r="B597" i="7"/>
  <c r="B598" i="7" l="1"/>
  <c r="C597" i="7"/>
  <c r="C598" i="7" l="1"/>
  <c r="B599" i="7"/>
  <c r="B600" i="7" l="1"/>
  <c r="C599" i="7"/>
  <c r="C600" i="7" l="1"/>
  <c r="B601" i="7"/>
  <c r="B602" i="7" l="1"/>
  <c r="C601" i="7"/>
  <c r="C602" i="7" l="1"/>
  <c r="B603" i="7"/>
  <c r="B604" i="7" l="1"/>
  <c r="C603" i="7"/>
  <c r="C604" i="7" l="1"/>
  <c r="B605" i="7"/>
  <c r="B606" i="7" l="1"/>
  <c r="C605" i="7"/>
  <c r="C606" i="7" l="1"/>
  <c r="B607" i="7"/>
  <c r="B608" i="7" l="1"/>
  <c r="C607" i="7"/>
  <c r="C608" i="7" l="1"/>
  <c r="B609" i="7"/>
  <c r="B610" i="7" l="1"/>
  <c r="C609" i="7"/>
  <c r="C610" i="7" l="1"/>
  <c r="B611" i="7"/>
  <c r="B612" i="7" l="1"/>
  <c r="C611" i="7"/>
  <c r="C612" i="7" l="1"/>
  <c r="B613" i="7"/>
  <c r="B614" i="7" l="1"/>
  <c r="C613" i="7"/>
  <c r="C614" i="7" l="1"/>
  <c r="B615" i="7"/>
  <c r="B616" i="7" l="1"/>
  <c r="C615" i="7"/>
  <c r="C616" i="7" l="1"/>
  <c r="B617" i="7"/>
  <c r="B618" i="7" l="1"/>
  <c r="C617" i="7"/>
  <c r="C618" i="7" l="1"/>
  <c r="B619" i="7"/>
  <c r="B620" i="7" l="1"/>
  <c r="C619" i="7"/>
  <c r="C620" i="7" l="1"/>
  <c r="B621" i="7"/>
  <c r="B622" i="7" l="1"/>
  <c r="C621" i="7"/>
  <c r="C622" i="7" l="1"/>
  <c r="B623" i="7"/>
  <c r="B624" i="7" l="1"/>
  <c r="C623" i="7"/>
  <c r="C624" i="7" l="1"/>
  <c r="B625" i="7"/>
  <c r="B626" i="7" l="1"/>
  <c r="C625" i="7"/>
  <c r="C626" i="7" l="1"/>
  <c r="B627" i="7"/>
  <c r="B628" i="7" l="1"/>
  <c r="C627" i="7"/>
  <c r="C628" i="7" l="1"/>
  <c r="B629" i="7"/>
  <c r="B630" i="7" l="1"/>
  <c r="C629" i="7"/>
  <c r="C630" i="7" l="1"/>
  <c r="B631" i="7"/>
  <c r="B632" i="7" l="1"/>
  <c r="C631" i="7"/>
  <c r="C632" i="7" l="1"/>
  <c r="B633" i="7"/>
  <c r="B634" i="7" l="1"/>
  <c r="C633" i="7"/>
  <c r="C634" i="7" l="1"/>
  <c r="B635" i="7"/>
  <c r="B636" i="7" l="1"/>
  <c r="C635" i="7"/>
  <c r="C636" i="7" l="1"/>
  <c r="B637" i="7"/>
  <c r="B638" i="7" l="1"/>
  <c r="C637" i="7"/>
  <c r="C638" i="7" l="1"/>
  <c r="B639" i="7"/>
  <c r="B640" i="7" l="1"/>
  <c r="C639" i="7"/>
  <c r="C640" i="7" l="1"/>
  <c r="B641" i="7"/>
  <c r="B642" i="7" l="1"/>
  <c r="C641" i="7"/>
  <c r="C642" i="7" l="1"/>
  <c r="B643" i="7"/>
  <c r="B644" i="7" l="1"/>
  <c r="C643" i="7"/>
  <c r="C644" i="7" l="1"/>
  <c r="B645" i="7"/>
  <c r="B646" i="7" l="1"/>
  <c r="C645" i="7"/>
  <c r="C646" i="7" l="1"/>
  <c r="B647" i="7"/>
  <c r="B648" i="7" l="1"/>
  <c r="C647" i="7"/>
  <c r="C648" i="7" l="1"/>
  <c r="B649" i="7"/>
  <c r="B650" i="7" l="1"/>
  <c r="C649" i="7"/>
  <c r="C650" i="7" l="1"/>
  <c r="B651" i="7"/>
  <c r="B652" i="7" l="1"/>
  <c r="C651" i="7"/>
  <c r="C652" i="7" l="1"/>
  <c r="B653" i="7"/>
  <c r="B654" i="7" l="1"/>
  <c r="C653" i="7"/>
  <c r="C654" i="7" l="1"/>
  <c r="B655" i="7"/>
  <c r="B656" i="7" l="1"/>
  <c r="C655" i="7"/>
  <c r="C656" i="7" l="1"/>
  <c r="B657" i="7"/>
  <c r="B658" i="7" l="1"/>
  <c r="C657" i="7"/>
  <c r="C658" i="7" l="1"/>
  <c r="B659" i="7"/>
  <c r="B660" i="7" l="1"/>
  <c r="C659" i="7"/>
  <c r="C660" i="7" l="1"/>
  <c r="B661" i="7"/>
  <c r="B662" i="7" l="1"/>
  <c r="C661" i="7"/>
  <c r="C662" i="7" l="1"/>
  <c r="B663" i="7"/>
  <c r="B664" i="7" l="1"/>
  <c r="C663" i="7"/>
  <c r="C664" i="7" l="1"/>
  <c r="B665" i="7"/>
  <c r="B666" i="7" l="1"/>
  <c r="C665" i="7"/>
  <c r="C666" i="7" l="1"/>
  <c r="B667" i="7"/>
  <c r="B668" i="7" l="1"/>
  <c r="C667" i="7"/>
  <c r="C668" i="7" l="1"/>
  <c r="B669" i="7"/>
  <c r="B670" i="7" l="1"/>
  <c r="C669" i="7"/>
  <c r="C670" i="7" l="1"/>
  <c r="B671" i="7"/>
  <c r="B672" i="7" l="1"/>
  <c r="C671" i="7"/>
  <c r="C672" i="7" l="1"/>
  <c r="B673" i="7"/>
  <c r="B674" i="7" l="1"/>
  <c r="C673" i="7"/>
  <c r="C674" i="7" l="1"/>
  <c r="B675" i="7"/>
  <c r="B676" i="7" l="1"/>
  <c r="C675" i="7"/>
  <c r="C676" i="7" l="1"/>
  <c r="B677" i="7"/>
  <c r="B678" i="7" l="1"/>
  <c r="C677" i="7"/>
  <c r="C678" i="7" l="1"/>
  <c r="B679" i="7"/>
  <c r="B680" i="7" l="1"/>
  <c r="C679" i="7"/>
  <c r="C680" i="7" l="1"/>
  <c r="B681" i="7"/>
  <c r="B682" i="7" l="1"/>
  <c r="C681" i="7"/>
  <c r="C682" i="7" l="1"/>
  <c r="B683" i="7"/>
  <c r="B684" i="7" l="1"/>
  <c r="C683" i="7"/>
  <c r="C684" i="7" l="1"/>
  <c r="B685" i="7"/>
  <c r="B686" i="7" l="1"/>
  <c r="C685" i="7"/>
  <c r="C686" i="7" l="1"/>
  <c r="B687" i="7"/>
  <c r="B688" i="7" l="1"/>
  <c r="C687" i="7"/>
  <c r="C688" i="7" l="1"/>
  <c r="B689" i="7"/>
  <c r="B690" i="7" l="1"/>
  <c r="C689" i="7"/>
  <c r="C690" i="7" l="1"/>
  <c r="B691" i="7"/>
  <c r="B692" i="7" l="1"/>
  <c r="C691" i="7"/>
  <c r="C692" i="7" l="1"/>
  <c r="B693" i="7"/>
  <c r="B694" i="7" l="1"/>
  <c r="C693" i="7"/>
  <c r="C694" i="7" l="1"/>
  <c r="B695" i="7"/>
  <c r="B696" i="7" l="1"/>
  <c r="C695" i="7"/>
  <c r="C696" i="7" l="1"/>
  <c r="B697" i="7"/>
  <c r="B698" i="7" l="1"/>
  <c r="C697" i="7"/>
  <c r="C698" i="7" l="1"/>
  <c r="B699" i="7"/>
  <c r="B700" i="7" l="1"/>
  <c r="C699" i="7"/>
  <c r="C700" i="7" l="1"/>
  <c r="B701" i="7"/>
  <c r="B702" i="7" l="1"/>
  <c r="C701" i="7"/>
  <c r="C702" i="7" l="1"/>
  <c r="B703" i="7"/>
  <c r="B704" i="7" l="1"/>
  <c r="C703" i="7"/>
  <c r="C704" i="7" l="1"/>
  <c r="B705" i="7"/>
  <c r="B706" i="7" l="1"/>
  <c r="C705" i="7"/>
  <c r="C706" i="7" l="1"/>
  <c r="B707" i="7"/>
  <c r="B708" i="7" l="1"/>
  <c r="C707" i="7"/>
  <c r="C708" i="7" l="1"/>
  <c r="B709" i="7"/>
  <c r="B710" i="7" l="1"/>
  <c r="C709" i="7"/>
  <c r="C710" i="7" l="1"/>
  <c r="B711" i="7"/>
  <c r="B712" i="7" l="1"/>
  <c r="C711" i="7"/>
  <c r="C712" i="7" l="1"/>
  <c r="B713" i="7"/>
  <c r="B714" i="7" l="1"/>
  <c r="C713" i="7"/>
  <c r="C714" i="7" l="1"/>
  <c r="B715" i="7"/>
  <c r="B716" i="7" l="1"/>
  <c r="C715" i="7"/>
  <c r="C716" i="7" l="1"/>
  <c r="B717" i="7"/>
  <c r="B718" i="7" l="1"/>
  <c r="C717" i="7"/>
  <c r="C718" i="7" l="1"/>
  <c r="B719" i="7"/>
  <c r="B720" i="7" l="1"/>
  <c r="C719" i="7"/>
  <c r="C720" i="7" l="1"/>
  <c r="B721" i="7"/>
  <c r="B722" i="7" l="1"/>
  <c r="C721" i="7"/>
  <c r="C722" i="7" l="1"/>
  <c r="B723" i="7"/>
  <c r="B724" i="7" l="1"/>
  <c r="C723" i="7"/>
  <c r="C724" i="7" l="1"/>
  <c r="B725" i="7"/>
  <c r="B726" i="7" l="1"/>
  <c r="C725" i="7"/>
  <c r="C726" i="7" l="1"/>
  <c r="B727" i="7"/>
  <c r="B728" i="7" l="1"/>
  <c r="C727" i="7"/>
  <c r="C728" i="7" l="1"/>
  <c r="B729" i="7"/>
  <c r="B730" i="7" l="1"/>
  <c r="C729" i="7"/>
  <c r="C730" i="7" l="1"/>
  <c r="B731" i="7"/>
  <c r="B732" i="7" l="1"/>
  <c r="C731" i="7"/>
  <c r="C732" i="7" l="1"/>
  <c r="B733" i="7"/>
  <c r="B734" i="7" l="1"/>
  <c r="C733" i="7"/>
  <c r="C734" i="7" l="1"/>
  <c r="B735" i="7"/>
  <c r="B736" i="7" l="1"/>
  <c r="C735" i="7"/>
  <c r="C736" i="7" l="1"/>
  <c r="B737" i="7"/>
  <c r="B738" i="7" l="1"/>
  <c r="C737" i="7"/>
  <c r="C738" i="7" l="1"/>
  <c r="B739" i="7"/>
  <c r="B740" i="7" l="1"/>
  <c r="C739" i="7"/>
  <c r="C740" i="7" l="1"/>
  <c r="B741" i="7"/>
  <c r="B742" i="7" l="1"/>
  <c r="C741" i="7"/>
  <c r="C742" i="7" l="1"/>
  <c r="B743" i="7"/>
  <c r="B744" i="7" l="1"/>
  <c r="C743" i="7"/>
  <c r="C744" i="7" l="1"/>
  <c r="B745" i="7"/>
  <c r="B746" i="7" l="1"/>
  <c r="C745" i="7"/>
  <c r="C746" i="7" l="1"/>
  <c r="B747" i="7"/>
  <c r="B748" i="7" l="1"/>
  <c r="C747" i="7"/>
  <c r="C748" i="7" l="1"/>
  <c r="B749" i="7"/>
  <c r="C749" i="7" l="1"/>
  <c r="B750" i="7"/>
  <c r="C750" i="7" l="1"/>
  <c r="B751" i="7"/>
  <c r="C751" i="7" l="1"/>
  <c r="B752" i="7"/>
  <c r="B753" i="7" l="1"/>
  <c r="C752" i="7"/>
  <c r="C753" i="7" l="1"/>
  <c r="B754" i="7"/>
  <c r="B755" i="7" l="1"/>
  <c r="C754" i="7"/>
  <c r="C755" i="7" l="1"/>
  <c r="B756" i="7"/>
  <c r="C756" i="7" l="1"/>
  <c r="B757" i="7"/>
  <c r="C757" i="7" l="1"/>
  <c r="B758" i="7"/>
  <c r="C758" i="7" l="1"/>
  <c r="B759" i="7"/>
  <c r="B760" i="7" l="1"/>
  <c r="C759" i="7"/>
  <c r="C760" i="7" l="1"/>
  <c r="B761" i="7"/>
  <c r="B762" i="7" l="1"/>
  <c r="C761" i="7"/>
  <c r="C762" i="7" l="1"/>
  <c r="B763" i="7"/>
  <c r="B764" i="7" l="1"/>
  <c r="C763" i="7"/>
  <c r="B765" i="7" l="1"/>
  <c r="C764" i="7"/>
  <c r="C765" i="7" l="1"/>
  <c r="B766" i="7"/>
  <c r="C766" i="7" l="1"/>
  <c r="B767" i="7"/>
  <c r="C767" i="7" l="1"/>
  <c r="B768" i="7"/>
  <c r="C768" i="7" l="1"/>
  <c r="B769" i="7"/>
  <c r="C769" i="7" l="1"/>
  <c r="B770" i="7"/>
  <c r="B771" i="7" l="1"/>
  <c r="C770" i="7"/>
  <c r="B772" i="7" l="1"/>
  <c r="C771" i="7"/>
  <c r="C772" i="7" l="1"/>
  <c r="B773" i="7"/>
  <c r="C773" i="7" l="1"/>
  <c r="B774" i="7"/>
  <c r="C774" i="7" l="1"/>
  <c r="B775" i="7"/>
  <c r="B776" i="7" l="1"/>
  <c r="C775" i="7"/>
  <c r="C776" i="7" l="1"/>
  <c r="B777" i="7"/>
  <c r="B778" i="7" l="1"/>
  <c r="C777" i="7"/>
  <c r="C778" i="7" l="1"/>
  <c r="B779" i="7"/>
  <c r="C779" i="7" l="1"/>
  <c r="B780" i="7"/>
  <c r="B781" i="7" l="1"/>
  <c r="C780" i="7"/>
  <c r="C781" i="7" l="1"/>
  <c r="B782" i="7"/>
  <c r="B783" i="7" l="1"/>
  <c r="C782" i="7"/>
  <c r="C783" i="7" l="1"/>
  <c r="B784" i="7"/>
  <c r="B785" i="7" l="1"/>
  <c r="C784" i="7"/>
  <c r="C785" i="7" l="1"/>
  <c r="B786" i="7"/>
  <c r="C786" i="7" l="1"/>
  <c r="B787" i="7"/>
  <c r="B788" i="7" l="1"/>
  <c r="C787" i="7"/>
  <c r="B789" i="7" l="1"/>
  <c r="C788" i="7"/>
  <c r="B790" i="7" l="1"/>
  <c r="C789" i="7"/>
  <c r="C790" i="7" l="1"/>
  <c r="B791" i="7"/>
  <c r="B792" i="7" l="1"/>
  <c r="C791" i="7"/>
  <c r="C792" i="7" l="1"/>
  <c r="B793" i="7"/>
  <c r="C793" i="7" l="1"/>
  <c r="B794" i="7"/>
  <c r="C794" i="7" l="1"/>
  <c r="B795" i="7"/>
  <c r="B796" i="7" l="1"/>
  <c r="C795" i="7"/>
  <c r="C796" i="7" l="1"/>
  <c r="B797" i="7"/>
  <c r="C797" i="7" l="1"/>
  <c r="B798" i="7"/>
  <c r="C798" i="7" l="1"/>
  <c r="B799" i="7"/>
  <c r="C799" i="7" l="1"/>
  <c r="B800" i="7"/>
  <c r="C800" i="7" l="1"/>
  <c r="B801" i="7"/>
  <c r="B802" i="7" l="1"/>
  <c r="C801" i="7"/>
  <c r="C802" i="7" l="1"/>
  <c r="B803" i="7"/>
  <c r="C803" i="7" l="1"/>
  <c r="B804" i="7"/>
  <c r="C804" i="7" l="1"/>
  <c r="B805" i="7"/>
  <c r="B806" i="7" l="1"/>
  <c r="C805" i="7"/>
  <c r="C806" i="7" l="1"/>
  <c r="B807" i="7"/>
  <c r="C807" i="7" l="1"/>
  <c r="B808" i="7"/>
  <c r="C808" i="7" l="1"/>
  <c r="B809" i="7"/>
  <c r="C809" i="7" l="1"/>
  <c r="B810" i="7"/>
  <c r="C810" i="7" l="1"/>
  <c r="B811" i="7"/>
  <c r="B812" i="7" l="1"/>
  <c r="C811" i="7"/>
  <c r="C812" i="7" l="1"/>
  <c r="B813" i="7"/>
  <c r="C813" i="7" l="1"/>
  <c r="B814" i="7"/>
  <c r="C814" i="7" l="1"/>
  <c r="B815" i="7"/>
  <c r="C815" i="7" l="1"/>
  <c r="B816" i="7"/>
  <c r="C816" i="7" l="1"/>
  <c r="B817" i="7"/>
  <c r="B818" i="7" l="1"/>
  <c r="C817" i="7"/>
  <c r="C818" i="7" l="1"/>
  <c r="B819" i="7"/>
  <c r="C819" i="7" l="1"/>
  <c r="B820" i="7"/>
  <c r="C820" i="7" l="1"/>
  <c r="B821" i="7"/>
  <c r="B822" i="7" l="1"/>
  <c r="C821" i="7"/>
  <c r="C822" i="7" l="1"/>
  <c r="B823" i="7"/>
  <c r="C823" i="7" l="1"/>
  <c r="B824" i="7"/>
  <c r="C824" i="7" l="1"/>
  <c r="B825" i="7"/>
  <c r="C825" i="7" l="1"/>
  <c r="B826" i="7"/>
  <c r="C826" i="7" l="1"/>
  <c r="B827" i="7"/>
  <c r="B828" i="7" l="1"/>
  <c r="C827" i="7"/>
  <c r="C828" i="7" l="1"/>
  <c r="B829" i="7"/>
  <c r="C829" i="7" l="1"/>
  <c r="B830" i="7"/>
  <c r="C830" i="7" l="1"/>
  <c r="B831" i="7"/>
  <c r="C831" i="7" l="1"/>
  <c r="B832" i="7"/>
  <c r="C832" i="7" l="1"/>
  <c r="B833" i="7"/>
  <c r="B834" i="7" l="1"/>
  <c r="C833" i="7"/>
  <c r="C834" i="7" l="1"/>
  <c r="B835" i="7"/>
  <c r="C835" i="7" l="1"/>
  <c r="B836" i="7"/>
  <c r="C836" i="7" l="1"/>
  <c r="B837" i="7"/>
  <c r="B838" i="7" l="1"/>
  <c r="C837" i="7"/>
  <c r="C838" i="7" l="1"/>
  <c r="B839" i="7"/>
  <c r="C839" i="7" l="1"/>
  <c r="B840" i="7"/>
  <c r="C840" i="7" l="1"/>
  <c r="B841" i="7"/>
  <c r="C841" i="7" l="1"/>
  <c r="B842" i="7"/>
  <c r="C842" i="7" l="1"/>
  <c r="B843" i="7"/>
  <c r="B844" i="7" l="1"/>
  <c r="C843" i="7"/>
  <c r="C844" i="7" l="1"/>
  <c r="B845" i="7"/>
  <c r="C845" i="7" l="1"/>
  <c r="B846" i="7"/>
  <c r="C846" i="7" l="1"/>
  <c r="B847" i="7"/>
  <c r="C847" i="7" l="1"/>
  <c r="B848" i="7"/>
  <c r="C848" i="7" l="1"/>
  <c r="B849" i="7"/>
  <c r="B850" i="7" l="1"/>
  <c r="C849" i="7"/>
  <c r="C850" i="7" l="1"/>
  <c r="B851" i="7"/>
  <c r="C851" i="7" l="1"/>
  <c r="B852" i="7"/>
  <c r="C852" i="7" l="1"/>
  <c r="B853" i="7"/>
  <c r="B854" i="7" l="1"/>
  <c r="C853" i="7"/>
  <c r="C854" i="7" l="1"/>
  <c r="B855" i="7"/>
  <c r="C855" i="7" l="1"/>
  <c r="B856" i="7"/>
  <c r="C856" i="7" l="1"/>
  <c r="B857" i="7"/>
  <c r="C857" i="7" l="1"/>
  <c r="B858" i="7"/>
  <c r="C858" i="7" l="1"/>
  <c r="B859" i="7"/>
  <c r="B860" i="7" l="1"/>
  <c r="C859" i="7"/>
  <c r="C860" i="7" l="1"/>
  <c r="B861" i="7"/>
  <c r="C861" i="7" l="1"/>
  <c r="B862" i="7"/>
  <c r="C862" i="7" l="1"/>
  <c r="B863" i="7"/>
  <c r="C863" i="7" l="1"/>
  <c r="B864" i="7"/>
  <c r="C864" i="7" l="1"/>
  <c r="B865" i="7"/>
  <c r="B866" i="7" l="1"/>
  <c r="C865" i="7"/>
  <c r="C866" i="7" l="1"/>
  <c r="B867" i="7"/>
  <c r="C867" i="7" l="1"/>
  <c r="B868" i="7"/>
  <c r="C868" i="7" l="1"/>
  <c r="B869" i="7"/>
  <c r="C869" i="7" l="1"/>
  <c r="B870" i="7"/>
  <c r="C870" i="7" l="1"/>
  <c r="B871" i="7"/>
  <c r="C871" i="7" l="1"/>
  <c r="B872" i="7"/>
  <c r="C872" i="7" l="1"/>
  <c r="B873" i="7"/>
  <c r="C873" i="7" l="1"/>
  <c r="B874" i="7"/>
  <c r="C874" i="7" l="1"/>
  <c r="B875" i="7"/>
  <c r="C875" i="7" l="1"/>
  <c r="B876" i="7"/>
  <c r="C876" i="7" l="1"/>
  <c r="B877" i="7"/>
  <c r="C877" i="7" l="1"/>
  <c r="B878" i="7"/>
  <c r="C878" i="7" l="1"/>
  <c r="B879" i="7"/>
  <c r="C879" i="7" l="1"/>
  <c r="B880" i="7"/>
  <c r="C880" i="7" l="1"/>
  <c r="B881" i="7"/>
  <c r="C881" i="7" l="1"/>
  <c r="B882" i="7"/>
  <c r="C882" i="7" l="1"/>
  <c r="B883" i="7"/>
  <c r="C883" i="7" l="1"/>
  <c r="B884" i="7"/>
  <c r="C884" i="7" l="1"/>
  <c r="B885" i="7"/>
  <c r="C885" i="7" l="1"/>
  <c r="B886" i="7"/>
  <c r="C886" i="7" l="1"/>
  <c r="B887" i="7"/>
  <c r="C887" i="7" l="1"/>
  <c r="B888" i="7"/>
  <c r="C888" i="7" l="1"/>
  <c r="B889" i="7"/>
  <c r="C889" i="7" l="1"/>
  <c r="B890" i="7"/>
  <c r="C890" i="7" l="1"/>
  <c r="B891" i="7"/>
  <c r="C891" i="7" l="1"/>
  <c r="B892" i="7"/>
  <c r="C892" i="7" l="1"/>
  <c r="B893" i="7"/>
  <c r="C893" i="7" l="1"/>
  <c r="B894" i="7"/>
  <c r="C894" i="7" l="1"/>
  <c r="B895" i="7"/>
  <c r="C895" i="7" l="1"/>
  <c r="B896" i="7"/>
  <c r="C896" i="7" l="1"/>
  <c r="B897" i="7"/>
  <c r="C897" i="7" l="1"/>
  <c r="B898" i="7"/>
  <c r="C898" i="7" l="1"/>
  <c r="B899" i="7"/>
  <c r="C899" i="7" l="1"/>
  <c r="B900" i="7"/>
  <c r="C900" i="7" l="1"/>
  <c r="B901" i="7"/>
  <c r="C901" i="7" l="1"/>
  <c r="B902" i="7"/>
  <c r="C902" i="7" l="1"/>
  <c r="B903" i="7"/>
  <c r="C903" i="7" l="1"/>
  <c r="B904" i="7"/>
  <c r="C904" i="7" l="1"/>
  <c r="B905" i="7"/>
  <c r="C905" i="7" l="1"/>
  <c r="B906" i="7"/>
  <c r="C906" i="7" l="1"/>
  <c r="B907" i="7"/>
  <c r="C907" i="7" l="1"/>
  <c r="B908" i="7"/>
  <c r="C908" i="7" l="1"/>
  <c r="B909" i="7"/>
  <c r="C909" i="7" l="1"/>
  <c r="B910" i="7"/>
  <c r="C910" i="7" l="1"/>
  <c r="B911" i="7"/>
  <c r="C911" i="7" l="1"/>
  <c r="B912" i="7"/>
  <c r="C912" i="7" l="1"/>
  <c r="B913" i="7"/>
  <c r="C913" i="7" l="1"/>
  <c r="B914" i="7"/>
  <c r="C914" i="7" l="1"/>
  <c r="B915" i="7"/>
  <c r="C915" i="7" l="1"/>
  <c r="B916" i="7"/>
  <c r="C916" i="7" l="1"/>
  <c r="B917" i="7"/>
  <c r="C917" i="7" l="1"/>
  <c r="B918" i="7"/>
  <c r="C918" i="7" l="1"/>
  <c r="B919" i="7"/>
  <c r="C919" i="7" l="1"/>
  <c r="B920" i="7"/>
  <c r="B921" i="7" l="1"/>
  <c r="C920" i="7"/>
  <c r="C921" i="7" l="1"/>
  <c r="B922" i="7"/>
  <c r="B923" i="7" l="1"/>
  <c r="C922" i="7"/>
  <c r="C923" i="7" l="1"/>
  <c r="B924" i="7"/>
  <c r="B925" i="7" l="1"/>
  <c r="C924" i="7"/>
  <c r="C925" i="7" l="1"/>
  <c r="B926" i="7"/>
  <c r="B927" i="7" l="1"/>
  <c r="C926" i="7"/>
  <c r="C927" i="7" l="1"/>
  <c r="B928" i="7"/>
  <c r="B929" i="7" l="1"/>
  <c r="C928" i="7"/>
  <c r="C929" i="7" l="1"/>
  <c r="B930" i="7"/>
  <c r="B931" i="7" l="1"/>
  <c r="C930" i="7"/>
  <c r="C931" i="7" l="1"/>
  <c r="B932" i="7"/>
  <c r="B933" i="7" l="1"/>
  <c r="C932" i="7"/>
  <c r="C933" i="7" l="1"/>
  <c r="B934" i="7"/>
  <c r="B935" i="7" l="1"/>
  <c r="C934" i="7"/>
  <c r="C935" i="7" l="1"/>
  <c r="B936" i="7"/>
  <c r="B937" i="7" l="1"/>
  <c r="C936" i="7"/>
  <c r="C937" i="7" l="1"/>
  <c r="B938" i="7"/>
  <c r="B939" i="7" l="1"/>
  <c r="C938" i="7"/>
  <c r="C939" i="7" l="1"/>
  <c r="B940" i="7"/>
  <c r="B941" i="7" l="1"/>
  <c r="C940" i="7"/>
  <c r="C941" i="7" l="1"/>
  <c r="B942" i="7"/>
  <c r="B943" i="7" l="1"/>
  <c r="C942" i="7"/>
  <c r="C943" i="7" l="1"/>
  <c r="B944" i="7"/>
  <c r="B945" i="7" l="1"/>
  <c r="C944" i="7"/>
  <c r="C945" i="7" l="1"/>
  <c r="B946" i="7"/>
  <c r="B947" i="7" l="1"/>
  <c r="C946" i="7"/>
  <c r="C947" i="7" l="1"/>
  <c r="B948" i="7"/>
  <c r="B949" i="7" l="1"/>
  <c r="C948" i="7"/>
  <c r="C949" i="7" l="1"/>
  <c r="B950" i="7"/>
  <c r="B951" i="7" l="1"/>
  <c r="C950" i="7"/>
  <c r="C951" i="7" l="1"/>
  <c r="B952" i="7"/>
  <c r="B953" i="7" l="1"/>
  <c r="C952" i="7"/>
  <c r="C953" i="7" l="1"/>
  <c r="B954" i="7"/>
  <c r="B955" i="7" l="1"/>
  <c r="C954" i="7"/>
  <c r="C955" i="7" l="1"/>
  <c r="B956" i="7"/>
  <c r="B957" i="7" l="1"/>
  <c r="C956" i="7"/>
  <c r="C957" i="7" l="1"/>
  <c r="B958" i="7"/>
  <c r="B959" i="7" l="1"/>
  <c r="C958" i="7"/>
  <c r="C959" i="7" l="1"/>
  <c r="B960" i="7"/>
  <c r="B961" i="7" l="1"/>
  <c r="C960" i="7"/>
  <c r="C961" i="7" l="1"/>
  <c r="B962" i="7"/>
  <c r="B963" i="7" l="1"/>
  <c r="C962" i="7"/>
  <c r="C963" i="7" l="1"/>
  <c r="B964" i="7"/>
  <c r="B965" i="7" l="1"/>
  <c r="C964" i="7"/>
  <c r="C965" i="7" l="1"/>
  <c r="B966" i="7"/>
  <c r="B967" i="7" l="1"/>
  <c r="C966" i="7"/>
  <c r="C967" i="7" l="1"/>
  <c r="B968" i="7"/>
  <c r="B969" i="7" l="1"/>
  <c r="C968" i="7"/>
  <c r="C969" i="7" l="1"/>
  <c r="B970" i="7"/>
  <c r="B971" i="7" l="1"/>
  <c r="C970" i="7"/>
  <c r="C971" i="7" l="1"/>
  <c r="B972" i="7"/>
  <c r="B973" i="7" l="1"/>
  <c r="C972" i="7"/>
  <c r="C973" i="7" l="1"/>
  <c r="B974" i="7"/>
  <c r="B975" i="7" l="1"/>
  <c r="C974" i="7"/>
  <c r="C975" i="7" l="1"/>
  <c r="B976" i="7"/>
  <c r="B977" i="7" l="1"/>
  <c r="C976" i="7"/>
  <c r="C977" i="7" l="1"/>
  <c r="B978" i="7"/>
  <c r="B979" i="7" l="1"/>
  <c r="C978" i="7"/>
  <c r="C979" i="7" l="1"/>
  <c r="B980" i="7"/>
  <c r="B981" i="7" l="1"/>
  <c r="C980" i="7"/>
  <c r="C981" i="7" l="1"/>
  <c r="B982" i="7"/>
  <c r="B983" i="7" l="1"/>
  <c r="C982" i="7"/>
  <c r="C983" i="7" l="1"/>
  <c r="B984" i="7"/>
  <c r="B985" i="7" l="1"/>
  <c r="C984" i="7"/>
  <c r="C985" i="7" l="1"/>
  <c r="B986" i="7"/>
  <c r="B987" i="7" l="1"/>
  <c r="C986" i="7"/>
  <c r="C987" i="7" l="1"/>
  <c r="B988" i="7"/>
  <c r="B989" i="7" l="1"/>
  <c r="C988" i="7"/>
  <c r="C989" i="7" l="1"/>
  <c r="B990" i="7"/>
  <c r="B991" i="7" l="1"/>
  <c r="C990" i="7"/>
  <c r="C991" i="7" l="1"/>
  <c r="B992" i="7"/>
  <c r="B993" i="7" l="1"/>
  <c r="C992" i="7"/>
  <c r="C993" i="7" l="1"/>
  <c r="B994" i="7"/>
  <c r="B995" i="7" l="1"/>
  <c r="C994" i="7"/>
  <c r="C995" i="7" l="1"/>
  <c r="B996" i="7"/>
  <c r="B997" i="7" l="1"/>
  <c r="C996" i="7"/>
  <c r="C997" i="7" l="1"/>
  <c r="B998" i="7"/>
  <c r="B999" i="7" l="1"/>
  <c r="C998" i="7"/>
  <c r="C999" i="7" l="1"/>
  <c r="B1000" i="7"/>
  <c r="B1001" i="7" l="1"/>
  <c r="C1000" i="7"/>
  <c r="C1001" i="7" l="1"/>
  <c r="B1002" i="7"/>
  <c r="B1003" i="7" l="1"/>
  <c r="C1002" i="7"/>
  <c r="C1003" i="7" l="1"/>
  <c r="B1004" i="7"/>
  <c r="B1005" i="7" l="1"/>
  <c r="C1004" i="7"/>
  <c r="C1005" i="7" l="1"/>
  <c r="B1006" i="7"/>
  <c r="C1006" i="7" l="1"/>
  <c r="B1007" i="7"/>
  <c r="C1007" i="7" l="1"/>
  <c r="I14" i="10" l="1"/>
  <c r="J14" i="10" s="1"/>
  <c r="N14" i="10" l="1"/>
  <c r="P14" i="10" s="1"/>
  <c r="M14" i="10"/>
  <c r="O14" i="10" s="1"/>
  <c r="G14" i="10" s="1"/>
  <c r="H15" i="10" s="1"/>
  <c r="I15" i="10" s="1"/>
  <c r="J15" i="10" s="1"/>
  <c r="M15" i="10" s="1"/>
  <c r="O15" i="10" s="1"/>
  <c r="N15" i="10" l="1"/>
  <c r="P15" i="10" s="1"/>
  <c r="G15" i="10" s="1"/>
  <c r="H16" i="10" s="1"/>
  <c r="I16" i="10" s="1"/>
  <c r="J16" i="10" s="1"/>
  <c r="M16" i="10" l="1"/>
  <c r="O16" i="10" s="1"/>
  <c r="N16" i="10"/>
  <c r="P16" i="10" s="1"/>
  <c r="G16" i="10" s="1"/>
  <c r="H17" i="10" s="1"/>
  <c r="I17" i="10" s="1"/>
  <c r="J17" i="10" s="1"/>
  <c r="M17" i="10" l="1"/>
  <c r="O17" i="10" s="1"/>
  <c r="N17" i="10"/>
  <c r="P17" i="10" s="1"/>
  <c r="G17" i="10" l="1"/>
  <c r="H18" i="10" s="1"/>
  <c r="I18" i="10" s="1"/>
  <c r="J18" i="10" s="1"/>
  <c r="N18" i="10" l="1"/>
  <c r="P18" i="10" s="1"/>
  <c r="M18" i="10"/>
  <c r="O18" i="10" s="1"/>
  <c r="G18" i="10" s="1"/>
  <c r="H19" i="10" s="1"/>
  <c r="I19" i="10" s="1"/>
  <c r="J19" i="10" s="1"/>
  <c r="N19" i="10" l="1"/>
  <c r="P19" i="10" s="1"/>
  <c r="M19" i="10"/>
  <c r="O19" i="10" s="1"/>
  <c r="G19" i="10" s="1"/>
  <c r="H20" i="10" s="1"/>
  <c r="I20" i="10" s="1"/>
  <c r="J20" i="10" s="1"/>
  <c r="M20" i="10" l="1"/>
  <c r="O20" i="10" s="1"/>
  <c r="N20" i="10"/>
  <c r="P20" i="10" s="1"/>
  <c r="G20" i="10" l="1"/>
  <c r="H21" i="10" s="1"/>
  <c r="I21" i="10" s="1"/>
  <c r="J21" i="10" s="1"/>
  <c r="N21" i="10" l="1"/>
  <c r="P21" i="10" s="1"/>
  <c r="M21" i="10"/>
  <c r="O21" i="10" s="1"/>
  <c r="G21" i="10" s="1"/>
  <c r="H22" i="10" s="1"/>
  <c r="I22" i="10" s="1"/>
  <c r="J22" i="10" s="1"/>
  <c r="N22" i="10" l="1"/>
  <c r="P22" i="10" s="1"/>
  <c r="M22" i="10"/>
  <c r="O22" i="10" s="1"/>
  <c r="G22" i="10" s="1"/>
  <c r="H23" i="10" s="1"/>
  <c r="I23" i="10" s="1"/>
  <c r="J23" i="10" s="1"/>
  <c r="N23" i="10" l="1"/>
  <c r="P23" i="10" s="1"/>
  <c r="M23" i="10"/>
  <c r="O23" i="10" s="1"/>
  <c r="G23" i="10" s="1"/>
  <c r="H24" i="10" s="1"/>
  <c r="I24" i="10" s="1"/>
  <c r="J24" i="10" s="1"/>
  <c r="N24" i="10" l="1"/>
  <c r="P24" i="10" s="1"/>
  <c r="M24" i="10"/>
  <c r="O24" i="10" s="1"/>
  <c r="G24" i="10" s="1"/>
  <c r="H25" i="10" s="1"/>
  <c r="I25" i="10" s="1"/>
  <c r="J25" i="10" s="1"/>
  <c r="M25" i="10" l="1"/>
  <c r="O25" i="10" s="1"/>
  <c r="N25" i="10"/>
  <c r="P25" i="10" s="1"/>
  <c r="G25" i="10" l="1"/>
  <c r="H26" i="10" s="1"/>
  <c r="I26" i="10" s="1"/>
  <c r="J26" i="10" s="1"/>
  <c r="N26" i="10" l="1"/>
  <c r="P26" i="10" s="1"/>
  <c r="M26" i="10"/>
  <c r="O26" i="10" s="1"/>
  <c r="G26" i="10" s="1"/>
  <c r="H27" i="10" s="1"/>
  <c r="I27" i="10" s="1"/>
  <c r="J27" i="10" s="1"/>
  <c r="N27" i="10" l="1"/>
  <c r="P27" i="10" s="1"/>
  <c r="M27" i="10"/>
  <c r="O27" i="10" s="1"/>
  <c r="G27" i="10" s="1"/>
  <c r="H28" i="10" s="1"/>
  <c r="I28" i="10" s="1"/>
  <c r="J28" i="10" s="1"/>
  <c r="N28" i="10" l="1"/>
  <c r="P28" i="10" s="1"/>
  <c r="M28" i="10"/>
  <c r="O28" i="10" s="1"/>
  <c r="G28" i="10" s="1"/>
  <c r="H29" i="10" s="1"/>
  <c r="I29" i="10" s="1"/>
  <c r="J29" i="10" s="1"/>
  <c r="N29" i="10" l="1"/>
  <c r="P29" i="10" s="1"/>
  <c r="M29" i="10"/>
  <c r="O29" i="10" s="1"/>
  <c r="G29" i="10" s="1"/>
  <c r="H30" i="10" s="1"/>
  <c r="I30" i="10" s="1"/>
  <c r="J30" i="10" s="1"/>
  <c r="N30" i="10" l="1"/>
  <c r="P30" i="10" s="1"/>
  <c r="M30" i="10"/>
  <c r="O30" i="10" s="1"/>
  <c r="G30" i="10" s="1"/>
  <c r="H31" i="10" s="1"/>
  <c r="I31" i="10" s="1"/>
  <c r="J31" i="10" s="1"/>
  <c r="N31" i="10" l="1"/>
  <c r="P31" i="10" s="1"/>
  <c r="M31" i="10"/>
  <c r="O31" i="10" s="1"/>
  <c r="G31" i="10" s="1"/>
  <c r="H32" i="10" s="1"/>
  <c r="I32" i="10" s="1"/>
  <c r="J32" i="10" s="1"/>
  <c r="N32" i="10" l="1"/>
  <c r="P32" i="10" s="1"/>
  <c r="M32" i="10"/>
  <c r="O32" i="10" s="1"/>
  <c r="G32" i="10" s="1"/>
  <c r="H33" i="10" s="1"/>
  <c r="I33" i="10" s="1"/>
  <c r="J33" i="10" s="1"/>
  <c r="N33" i="10" l="1"/>
  <c r="P33" i="10" s="1"/>
  <c r="M33" i="10"/>
  <c r="O33" i="10" s="1"/>
  <c r="G33" i="10" s="1"/>
  <c r="H34" i="10" s="1"/>
  <c r="I34" i="10" s="1"/>
  <c r="J34" i="10" s="1"/>
  <c r="N34" i="10" l="1"/>
  <c r="P34" i="10" s="1"/>
  <c r="M34" i="10"/>
  <c r="O34" i="10" s="1"/>
  <c r="G34" i="10" s="1"/>
  <c r="H35" i="10" s="1"/>
  <c r="I35" i="10" s="1"/>
  <c r="J35" i="10" s="1"/>
  <c r="N35" i="10" l="1"/>
  <c r="P35" i="10" s="1"/>
  <c r="M35" i="10"/>
  <c r="O35" i="10" s="1"/>
  <c r="G35" i="10" s="1"/>
  <c r="H36" i="10" s="1"/>
  <c r="I36" i="10" s="1"/>
  <c r="J36" i="10" s="1"/>
  <c r="N36" i="10" l="1"/>
  <c r="P36" i="10" s="1"/>
  <c r="M36" i="10"/>
  <c r="O36" i="10" s="1"/>
  <c r="G36" i="10" s="1"/>
  <c r="H37" i="10" s="1"/>
  <c r="I37" i="10" s="1"/>
  <c r="J37" i="10" s="1"/>
  <c r="N37" i="10" l="1"/>
  <c r="P37" i="10" s="1"/>
  <c r="M37" i="10"/>
  <c r="O37" i="10" s="1"/>
  <c r="G37" i="10" s="1"/>
  <c r="H38" i="10" s="1"/>
  <c r="I38" i="10" s="1"/>
  <c r="J38" i="10" s="1"/>
  <c r="N38" i="10" l="1"/>
  <c r="P38" i="10" s="1"/>
  <c r="M38" i="10"/>
  <c r="O38" i="10" s="1"/>
  <c r="G38" i="10" s="1"/>
  <c r="H39" i="10" s="1"/>
  <c r="I39" i="10" s="1"/>
  <c r="J39" i="10" s="1"/>
  <c r="N39" i="10" l="1"/>
  <c r="P39" i="10" s="1"/>
  <c r="M39" i="10"/>
  <c r="O39" i="10" s="1"/>
  <c r="G39" i="10" s="1"/>
  <c r="H40" i="10" s="1"/>
  <c r="I40" i="10" s="1"/>
  <c r="J40" i="10" s="1"/>
  <c r="N40" i="10" l="1"/>
  <c r="P40" i="10" s="1"/>
  <c r="M40" i="10"/>
  <c r="O40" i="10" s="1"/>
  <c r="G40" i="10" s="1"/>
  <c r="H41" i="10" s="1"/>
  <c r="I41" i="10" s="1"/>
  <c r="J41" i="10" s="1"/>
  <c r="N41" i="10" l="1"/>
  <c r="P41" i="10" s="1"/>
  <c r="M41" i="10"/>
  <c r="O41" i="10" s="1"/>
  <c r="G41" i="10" s="1"/>
  <c r="H42" i="10" s="1"/>
  <c r="I42" i="10" s="1"/>
  <c r="J42" i="10" s="1"/>
  <c r="N42" i="10" l="1"/>
  <c r="P42" i="10" s="1"/>
  <c r="M42" i="10"/>
  <c r="O42" i="10" s="1"/>
  <c r="G42" i="10" s="1"/>
  <c r="H43" i="10" s="1"/>
  <c r="I43" i="10" s="1"/>
  <c r="J43" i="10" s="1"/>
  <c r="N43" i="10" l="1"/>
  <c r="P43" i="10" s="1"/>
  <c r="M43" i="10"/>
  <c r="O43" i="10" s="1"/>
  <c r="G43" i="10" s="1"/>
  <c r="H44" i="10" s="1"/>
  <c r="I44" i="10" s="1"/>
  <c r="J44" i="10" s="1"/>
  <c r="N44" i="10" l="1"/>
  <c r="P44" i="10" s="1"/>
  <c r="M44" i="10"/>
  <c r="O44" i="10" s="1"/>
  <c r="G44" i="10" s="1"/>
  <c r="H45" i="10" s="1"/>
  <c r="I45" i="10" s="1"/>
  <c r="J45" i="10" s="1"/>
  <c r="N45" i="10" l="1"/>
  <c r="P45" i="10" s="1"/>
  <c r="M45" i="10"/>
  <c r="O45" i="10" s="1"/>
  <c r="G45" i="10" s="1"/>
  <c r="H46" i="10" s="1"/>
  <c r="I46" i="10" s="1"/>
  <c r="J46" i="10" s="1"/>
  <c r="N46" i="10" l="1"/>
  <c r="P46" i="10" s="1"/>
  <c r="M46" i="10"/>
  <c r="O46" i="10" s="1"/>
  <c r="G46" i="10" s="1"/>
  <c r="H47" i="10" s="1"/>
  <c r="I47" i="10" s="1"/>
  <c r="J47" i="10" s="1"/>
  <c r="N47" i="10" l="1"/>
  <c r="P47" i="10" s="1"/>
  <c r="M47" i="10"/>
  <c r="O47" i="10" s="1"/>
  <c r="G47" i="10" s="1"/>
  <c r="H48" i="10" s="1"/>
  <c r="I48" i="10" s="1"/>
  <c r="J48" i="10" s="1"/>
  <c r="N48" i="10" l="1"/>
  <c r="P48" i="10" s="1"/>
  <c r="M48" i="10"/>
  <c r="O48" i="10" s="1"/>
  <c r="G48" i="10" s="1"/>
  <c r="H49" i="10" s="1"/>
  <c r="I49" i="10" s="1"/>
  <c r="J49" i="10" s="1"/>
  <c r="N49" i="10" l="1"/>
  <c r="P49" i="10" s="1"/>
  <c r="M49" i="10"/>
  <c r="O49" i="10" s="1"/>
  <c r="G49" i="10" s="1"/>
  <c r="H50" i="10" s="1"/>
  <c r="I50" i="10" s="1"/>
  <c r="J50" i="10" s="1"/>
  <c r="N50" i="10" l="1"/>
  <c r="P50" i="10" s="1"/>
  <c r="M50" i="10"/>
  <c r="O50" i="10" s="1"/>
  <c r="G50" i="10" s="1"/>
  <c r="H51" i="10" s="1"/>
  <c r="I51" i="10" s="1"/>
  <c r="J51" i="10" s="1"/>
  <c r="N51" i="10" l="1"/>
  <c r="P51" i="10" s="1"/>
  <c r="M51" i="10"/>
  <c r="O51" i="10" s="1"/>
  <c r="G51" i="10" s="1"/>
  <c r="H52" i="10" s="1"/>
  <c r="I52" i="10" s="1"/>
  <c r="J52" i="10" s="1"/>
  <c r="N52" i="10" l="1"/>
  <c r="P52" i="10" s="1"/>
  <c r="M52" i="10"/>
  <c r="O52" i="10" s="1"/>
  <c r="G52" i="10" s="1"/>
  <c r="H53" i="10" s="1"/>
  <c r="I53" i="10" s="1"/>
  <c r="J53" i="10" s="1"/>
  <c r="N53" i="10" l="1"/>
  <c r="P53" i="10" s="1"/>
  <c r="M53" i="10"/>
  <c r="O53" i="10" s="1"/>
  <c r="G53" i="10" s="1"/>
  <c r="H54" i="10" s="1"/>
  <c r="I54" i="10" s="1"/>
  <c r="J54" i="10" s="1"/>
  <c r="N54" i="10" l="1"/>
  <c r="P54" i="10" s="1"/>
  <c r="M54" i="10"/>
  <c r="O54" i="10" s="1"/>
  <c r="G54" i="10" s="1"/>
  <c r="H55" i="10" s="1"/>
  <c r="I55" i="10" s="1"/>
  <c r="J55" i="10" s="1"/>
  <c r="N55" i="10" l="1"/>
  <c r="P55" i="10" s="1"/>
  <c r="M55" i="10"/>
  <c r="O55" i="10" s="1"/>
  <c r="G55" i="10" s="1"/>
  <c r="H56" i="10" s="1"/>
  <c r="I56" i="10" s="1"/>
  <c r="J56" i="10" s="1"/>
  <c r="N56" i="10" l="1"/>
  <c r="P56" i="10" s="1"/>
  <c r="M56" i="10"/>
  <c r="O56" i="10" s="1"/>
  <c r="G56" i="10" s="1"/>
  <c r="H57" i="10" s="1"/>
  <c r="I57" i="10" s="1"/>
  <c r="J57" i="10" s="1"/>
  <c r="M57" i="10" l="1"/>
  <c r="O57" i="10" s="1"/>
  <c r="N57" i="10"/>
  <c r="P57" i="10" s="1"/>
  <c r="G57" i="10" l="1"/>
  <c r="H58" i="10" s="1"/>
  <c r="I58" i="10" s="1"/>
  <c r="J58" i="10" s="1"/>
  <c r="N58" i="10" l="1"/>
  <c r="P58" i="10" s="1"/>
  <c r="M58" i="10"/>
  <c r="O58" i="10" s="1"/>
  <c r="G58" i="10" s="1"/>
  <c r="H59" i="10" s="1"/>
  <c r="I59" i="10" s="1"/>
  <c r="J59" i="10" s="1"/>
  <c r="N59" i="10" l="1"/>
  <c r="P59" i="10" s="1"/>
  <c r="M59" i="10"/>
  <c r="O59" i="10" s="1"/>
  <c r="G59" i="10" s="1"/>
  <c r="H60" i="10" s="1"/>
  <c r="I60" i="10" s="1"/>
  <c r="J60" i="10" s="1"/>
  <c r="N60" i="10" l="1"/>
  <c r="P60" i="10" s="1"/>
  <c r="M60" i="10"/>
  <c r="O60" i="10" s="1"/>
  <c r="G60" i="10" s="1"/>
  <c r="H61" i="10" s="1"/>
  <c r="I61" i="10" s="1"/>
  <c r="J61" i="10" s="1"/>
  <c r="M61" i="10" l="1"/>
  <c r="O61" i="10" s="1"/>
  <c r="N61" i="10"/>
  <c r="P61" i="10" s="1"/>
  <c r="G61" i="10" l="1"/>
  <c r="H62" i="10" s="1"/>
  <c r="I62" i="10" s="1"/>
  <c r="J62" i="10" s="1"/>
  <c r="N62" i="10" l="1"/>
  <c r="P62" i="10" s="1"/>
  <c r="M62" i="10"/>
  <c r="O62" i="10" s="1"/>
  <c r="G62" i="10" s="1"/>
  <c r="H63" i="10" s="1"/>
  <c r="I63" i="10" s="1"/>
  <c r="J63" i="10" s="1"/>
  <c r="N63" i="10" l="1"/>
  <c r="P63" i="10" s="1"/>
  <c r="M63" i="10"/>
  <c r="O63" i="10" s="1"/>
  <c r="G63" i="10" s="1"/>
  <c r="H64" i="10" s="1"/>
  <c r="I64" i="10" s="1"/>
  <c r="J64" i="10" s="1"/>
  <c r="M64" i="10" l="1"/>
  <c r="O64" i="10" s="1"/>
  <c r="N64" i="10"/>
  <c r="P64" i="10" s="1"/>
  <c r="G64" i="10" l="1"/>
  <c r="H65" i="10" s="1"/>
  <c r="I65" i="10" s="1"/>
  <c r="J65" i="10" s="1"/>
  <c r="N65" i="10" l="1"/>
  <c r="P65" i="10" s="1"/>
  <c r="M65" i="10"/>
  <c r="O65" i="10" s="1"/>
  <c r="G65" i="10" s="1"/>
  <c r="H66" i="10" s="1"/>
  <c r="I66" i="10" s="1"/>
  <c r="J66" i="10" s="1"/>
  <c r="N66" i="10" l="1"/>
  <c r="P66" i="10" s="1"/>
  <c r="M66" i="10"/>
  <c r="O66" i="10" s="1"/>
  <c r="G66" i="10" s="1"/>
  <c r="H67" i="10" s="1"/>
  <c r="I67" i="10" s="1"/>
  <c r="J67" i="10" s="1"/>
  <c r="N67" i="10" l="1"/>
  <c r="P67" i="10" s="1"/>
  <c r="M67" i="10"/>
  <c r="O67" i="10" s="1"/>
  <c r="G67" i="10" l="1"/>
  <c r="H68" i="10" s="1"/>
  <c r="I68" i="10" s="1"/>
  <c r="J68" i="10" s="1"/>
  <c r="N68" i="10"/>
  <c r="P68" i="10" s="1"/>
  <c r="M68" i="10"/>
  <c r="O68" i="10" s="1"/>
  <c r="G68" i="10" l="1"/>
  <c r="H69" i="10" s="1"/>
  <c r="I69" i="10" s="1"/>
  <c r="J69" i="10" s="1"/>
  <c r="N69" i="10"/>
  <c r="P69" i="10" s="1"/>
  <c r="M69" i="10"/>
  <c r="O69" i="10" s="1"/>
  <c r="G69" i="10" l="1"/>
  <c r="H70" i="10" s="1"/>
  <c r="I70" i="10" s="1"/>
  <c r="J70" i="10" s="1"/>
  <c r="N70" i="10"/>
  <c r="P70" i="10" s="1"/>
  <c r="M70" i="10"/>
  <c r="O70" i="10" s="1"/>
  <c r="G70" i="10" l="1"/>
  <c r="H71" i="10" s="1"/>
  <c r="I71" i="10" s="1"/>
  <c r="J71" i="10" s="1"/>
  <c r="N71" i="10"/>
  <c r="P71" i="10" s="1"/>
  <c r="M71" i="10"/>
  <c r="O71" i="10" s="1"/>
  <c r="G71" i="10" l="1"/>
  <c r="H72" i="10" s="1"/>
  <c r="I72" i="10" s="1"/>
  <c r="J72" i="10" s="1"/>
  <c r="M72" i="10"/>
  <c r="O72" i="10" s="1"/>
  <c r="N72" i="10"/>
  <c r="P72" i="10" s="1"/>
  <c r="G72" i="10" l="1"/>
  <c r="H73" i="10" s="1"/>
  <c r="I73" i="10" s="1"/>
  <c r="J73" i="10" s="1"/>
  <c r="M73" i="10" l="1"/>
  <c r="O73" i="10" s="1"/>
  <c r="N73" i="10"/>
  <c r="P73" i="10" s="1"/>
  <c r="G73" i="10" l="1"/>
  <c r="H74" i="10" s="1"/>
  <c r="I74" i="10" s="1"/>
  <c r="J74" i="10" s="1"/>
  <c r="N74" i="10" l="1"/>
  <c r="P74" i="10" s="1"/>
  <c r="M74" i="10"/>
  <c r="O74" i="10" s="1"/>
  <c r="G74" i="10" s="1"/>
  <c r="H75" i="10" s="1"/>
  <c r="I75" i="10" s="1"/>
  <c r="J75" i="10" s="1"/>
  <c r="N75" i="10" l="1"/>
  <c r="P75" i="10" s="1"/>
  <c r="M75" i="10"/>
  <c r="O75" i="10" s="1"/>
  <c r="G75" i="10" s="1"/>
  <c r="H76" i="10" s="1"/>
  <c r="I76" i="10" s="1"/>
  <c r="J76" i="10" s="1"/>
  <c r="N76" i="10" l="1"/>
  <c r="P76" i="10" s="1"/>
  <c r="M76" i="10"/>
  <c r="O76" i="10" s="1"/>
  <c r="G76" i="10" s="1"/>
  <c r="H77" i="10" s="1"/>
  <c r="I77" i="10" s="1"/>
  <c r="J77" i="10" s="1"/>
  <c r="N77" i="10" l="1"/>
  <c r="P77" i="10" s="1"/>
  <c r="M77" i="10"/>
  <c r="O77" i="10" s="1"/>
  <c r="G77" i="10" s="1"/>
  <c r="H78" i="10" s="1"/>
  <c r="I78" i="10" s="1"/>
  <c r="J78" i="10" s="1"/>
  <c r="N78" i="10" l="1"/>
  <c r="P78" i="10" s="1"/>
  <c r="M78" i="10"/>
  <c r="O78" i="10" s="1"/>
  <c r="G78" i="10" s="1"/>
  <c r="H79" i="10" s="1"/>
  <c r="I79" i="10" s="1"/>
  <c r="J79" i="10" s="1"/>
  <c r="N79" i="10" l="1"/>
  <c r="P79" i="10" s="1"/>
  <c r="M79" i="10"/>
  <c r="O79" i="10" s="1"/>
  <c r="G79" i="10" s="1"/>
  <c r="H80" i="10" s="1"/>
  <c r="I80" i="10" s="1"/>
  <c r="J80" i="10" s="1"/>
  <c r="N80" i="10" l="1"/>
  <c r="P80" i="10" s="1"/>
  <c r="M80" i="10"/>
  <c r="O80" i="10" s="1"/>
  <c r="G80" i="10" s="1"/>
  <c r="H81" i="10" s="1"/>
  <c r="I81" i="10" s="1"/>
  <c r="J81" i="10" s="1"/>
  <c r="N81" i="10" l="1"/>
  <c r="P81" i="10" s="1"/>
  <c r="M81" i="10"/>
  <c r="O81" i="10" s="1"/>
  <c r="G81" i="10" s="1"/>
  <c r="H82" i="10" s="1"/>
  <c r="I82" i="10" s="1"/>
  <c r="J82" i="10" s="1"/>
  <c r="N82" i="10" l="1"/>
  <c r="P82" i="10" s="1"/>
  <c r="M82" i="10"/>
  <c r="O82" i="10" s="1"/>
  <c r="G82" i="10" s="1"/>
  <c r="H83" i="10" s="1"/>
  <c r="I83" i="10" s="1"/>
  <c r="J83" i="10" s="1"/>
  <c r="N83" i="10" l="1"/>
  <c r="P83" i="10" s="1"/>
  <c r="M83" i="10"/>
  <c r="O83" i="10" s="1"/>
  <c r="G83" i="10" s="1"/>
  <c r="H84" i="10" s="1"/>
  <c r="I84" i="10" s="1"/>
  <c r="J84" i="10" s="1"/>
  <c r="N84" i="10" l="1"/>
  <c r="P84" i="10" s="1"/>
  <c r="M84" i="10"/>
  <c r="O84" i="10" s="1"/>
  <c r="G84" i="10" s="1"/>
  <c r="H85" i="10" s="1"/>
  <c r="I85" i="10" s="1"/>
  <c r="J85" i="10" s="1"/>
  <c r="N85" i="10" l="1"/>
  <c r="P85" i="10" s="1"/>
  <c r="M85" i="10"/>
  <c r="O85" i="10" s="1"/>
  <c r="G85" i="10" s="1"/>
  <c r="H86" i="10" s="1"/>
  <c r="I86" i="10" s="1"/>
  <c r="J86" i="10" s="1"/>
  <c r="N86" i="10" l="1"/>
  <c r="P86" i="10" s="1"/>
  <c r="M86" i="10"/>
  <c r="O86" i="10" s="1"/>
  <c r="G86" i="10" s="1"/>
  <c r="H87" i="10" s="1"/>
  <c r="I87" i="10" s="1"/>
  <c r="J87" i="10" s="1"/>
  <c r="N87" i="10" l="1"/>
  <c r="P87" i="10" s="1"/>
  <c r="M87" i="10"/>
  <c r="O87" i="10" s="1"/>
  <c r="G87" i="10" s="1"/>
  <c r="H88" i="10" s="1"/>
  <c r="I88" i="10" s="1"/>
  <c r="J88" i="10" s="1"/>
  <c r="M88" i="10" l="1"/>
  <c r="O88" i="10" s="1"/>
  <c r="N88" i="10"/>
  <c r="P88" i="10" s="1"/>
  <c r="G88" i="10" l="1"/>
  <c r="H89" i="10" s="1"/>
  <c r="I89" i="10" s="1"/>
  <c r="J89" i="10" s="1"/>
  <c r="N89" i="10" l="1"/>
  <c r="P89" i="10" s="1"/>
  <c r="M89" i="10"/>
  <c r="O89" i="10" s="1"/>
  <c r="G89" i="10" s="1"/>
  <c r="H90" i="10" s="1"/>
  <c r="I90" i="10" s="1"/>
  <c r="J90" i="10" s="1"/>
  <c r="N90" i="10" l="1"/>
  <c r="P90" i="10" s="1"/>
  <c r="M90" i="10"/>
  <c r="O90" i="10" s="1"/>
  <c r="G90" i="10" s="1"/>
  <c r="H91" i="10" s="1"/>
  <c r="I91" i="10" s="1"/>
  <c r="J91" i="10" s="1"/>
  <c r="N91" i="10" l="1"/>
  <c r="P91" i="10" s="1"/>
  <c r="M91" i="10"/>
  <c r="O91" i="10" s="1"/>
  <c r="G91" i="10" s="1"/>
  <c r="H92" i="10" s="1"/>
  <c r="I92" i="10" s="1"/>
  <c r="J92" i="10" s="1"/>
  <c r="N92" i="10" l="1"/>
  <c r="P92" i="10" s="1"/>
  <c r="M92" i="10"/>
  <c r="O92" i="10" s="1"/>
  <c r="G92" i="10" s="1"/>
  <c r="H93" i="10" s="1"/>
  <c r="I93" i="10" s="1"/>
  <c r="J93" i="10" s="1"/>
  <c r="N93" i="10" l="1"/>
  <c r="P93" i="10" s="1"/>
  <c r="M93" i="10"/>
  <c r="O93" i="10" s="1"/>
  <c r="G93" i="10" s="1"/>
  <c r="H94" i="10" s="1"/>
  <c r="I94" i="10" s="1"/>
  <c r="J94" i="10" s="1"/>
  <c r="N94" i="10" l="1"/>
  <c r="P94" i="10" s="1"/>
  <c r="M94" i="10"/>
  <c r="O94" i="10" s="1"/>
  <c r="G94" i="10" s="1"/>
  <c r="H95" i="10" s="1"/>
  <c r="I95" i="10" s="1"/>
  <c r="J95" i="10" s="1"/>
  <c r="N95" i="10" l="1"/>
  <c r="P95" i="10" s="1"/>
  <c r="M95" i="10"/>
  <c r="O95" i="10" s="1"/>
  <c r="G95" i="10" s="1"/>
  <c r="H96" i="10" s="1"/>
  <c r="I96" i="10" s="1"/>
  <c r="J96" i="10" s="1"/>
  <c r="M96" i="10" l="1"/>
  <c r="O96" i="10" s="1"/>
  <c r="N96" i="10"/>
  <c r="P96" i="10" s="1"/>
  <c r="G96" i="10" l="1"/>
  <c r="H97" i="10" s="1"/>
  <c r="I97" i="10" s="1"/>
  <c r="J97" i="10" s="1"/>
  <c r="N97" i="10" l="1"/>
  <c r="P97" i="10" s="1"/>
  <c r="M97" i="10"/>
  <c r="O97" i="10" s="1"/>
  <c r="G97" i="10" s="1"/>
  <c r="H98" i="10" s="1"/>
  <c r="I98" i="10" s="1"/>
  <c r="J98" i="10" s="1"/>
  <c r="N98" i="10" l="1"/>
  <c r="P98" i="10" s="1"/>
  <c r="M98" i="10"/>
  <c r="O98" i="10" s="1"/>
  <c r="G98" i="10" s="1"/>
  <c r="H99" i="10" s="1"/>
  <c r="I99" i="10" s="1"/>
  <c r="J99" i="10" s="1"/>
  <c r="N99" i="10" l="1"/>
  <c r="P99" i="10" s="1"/>
  <c r="M99" i="10"/>
  <c r="O99" i="10" s="1"/>
  <c r="G99" i="10" s="1"/>
  <c r="H100" i="10" s="1"/>
  <c r="I100" i="10" s="1"/>
  <c r="J100" i="10" s="1"/>
  <c r="N100" i="10" l="1"/>
  <c r="P100" i="10" s="1"/>
  <c r="M100" i="10"/>
  <c r="O100" i="10" s="1"/>
  <c r="G100" i="10" l="1"/>
  <c r="H101" i="10" s="1"/>
  <c r="I101" i="10" s="1"/>
  <c r="J101" i="10" s="1"/>
  <c r="N101" i="10" s="1"/>
  <c r="P101" i="10" s="1"/>
  <c r="M101" i="10" l="1"/>
  <c r="O101" i="10" s="1"/>
  <c r="G101" i="10" s="1"/>
  <c r="H102" i="10" s="1"/>
  <c r="I102" i="10" s="1"/>
  <c r="J102" i="10" s="1"/>
  <c r="N102" i="10" s="1"/>
  <c r="P102" i="10" s="1"/>
  <c r="M102" i="10" l="1"/>
  <c r="O102" i="10" s="1"/>
  <c r="G102" i="10" s="1"/>
  <c r="H103" i="10" s="1"/>
  <c r="I103" i="10" s="1"/>
  <c r="J103" i="10" s="1"/>
  <c r="N103" i="10" s="1"/>
  <c r="P103" i="10" s="1"/>
  <c r="M103" i="10" l="1"/>
  <c r="O103" i="10" s="1"/>
  <c r="G103" i="10"/>
  <c r="H104" i="10" s="1"/>
  <c r="I104" i="10" s="1"/>
  <c r="J104" i="10" s="1"/>
  <c r="N104" i="10" s="1"/>
  <c r="P104" i="10" s="1"/>
  <c r="M104" i="10" l="1"/>
  <c r="O104" i="10" s="1"/>
  <c r="G104" i="10"/>
  <c r="H105" i="10" s="1"/>
  <c r="I105" i="10" s="1"/>
  <c r="J105" i="10" s="1"/>
  <c r="N105" i="10" s="1"/>
  <c r="P105" i="10" s="1"/>
  <c r="M105" i="10" l="1"/>
  <c r="O105" i="10" s="1"/>
  <c r="G105" i="10"/>
  <c r="H106" i="10" s="1"/>
  <c r="I106" i="10" s="1"/>
  <c r="J106" i="10" s="1"/>
  <c r="N106" i="10" s="1"/>
  <c r="P106" i="10" s="1"/>
  <c r="M106" i="10" l="1"/>
  <c r="O106" i="10" s="1"/>
  <c r="G106" i="10" s="1"/>
  <c r="H107" i="10" s="1"/>
  <c r="I107" i="10" s="1"/>
  <c r="J107" i="10" s="1"/>
  <c r="N107" i="10" s="1"/>
  <c r="P107" i="10" s="1"/>
  <c r="M107" i="10" l="1"/>
  <c r="O107" i="10" s="1"/>
  <c r="G107" i="10" s="1"/>
  <c r="H108" i="10" s="1"/>
  <c r="I108" i="10" s="1"/>
  <c r="J108" i="10" s="1"/>
  <c r="N108" i="10" s="1"/>
  <c r="P108" i="10" s="1"/>
  <c r="M108" i="10" l="1"/>
  <c r="O108" i="10" s="1"/>
  <c r="G108" i="10" s="1"/>
  <c r="H109" i="10" s="1"/>
  <c r="I109" i="10" s="1"/>
  <c r="J109" i="10" s="1"/>
  <c r="N109" i="10" s="1"/>
  <c r="P109" i="10" s="1"/>
  <c r="M109" i="10" l="1"/>
  <c r="O109" i="10" s="1"/>
  <c r="G109" i="10" s="1"/>
  <c r="H110" i="10" s="1"/>
  <c r="I110" i="10" s="1"/>
  <c r="J110" i="10" s="1"/>
  <c r="N110" i="10" s="1"/>
  <c r="P110" i="10" s="1"/>
  <c r="M110" i="10" l="1"/>
  <c r="O110" i="10" s="1"/>
  <c r="G110" i="10" s="1"/>
  <c r="H111" i="10" s="1"/>
  <c r="I111" i="10" s="1"/>
  <c r="J111" i="10" s="1"/>
  <c r="N111" i="10" s="1"/>
  <c r="P111" i="10" s="1"/>
  <c r="M111" i="10" l="1"/>
  <c r="O111" i="10" s="1"/>
  <c r="G111" i="10" s="1"/>
  <c r="H112" i="10" s="1"/>
  <c r="I112" i="10" s="1"/>
  <c r="J112" i="10" s="1"/>
  <c r="N112" i="10" s="1"/>
  <c r="P112" i="10" s="1"/>
  <c r="M112" i="10" l="1"/>
  <c r="O112" i="10" s="1"/>
  <c r="G112" i="10" s="1"/>
  <c r="H113" i="10" s="1"/>
  <c r="I113" i="10" s="1"/>
  <c r="J113" i="10" s="1"/>
  <c r="N113" i="10" s="1"/>
  <c r="P113" i="10" s="1"/>
  <c r="M113" i="10" l="1"/>
  <c r="O113" i="10" s="1"/>
  <c r="G113" i="10" s="1"/>
</calcChain>
</file>

<file path=xl/comments1.xml><?xml version="1.0" encoding="utf-8"?>
<comments xmlns="http://schemas.openxmlformats.org/spreadsheetml/2006/main">
  <authors>
    <author>jjonkman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jjonkman:</t>
        </r>
        <r>
          <rPr>
            <sz val="9"/>
            <color indexed="81"/>
            <rFont val="Tahoma"/>
            <family val="2"/>
          </rPr>
          <t xml:space="preserve">
We may want to change this to be the number of rotor diameters (&gt; 3 recommended)
For a wind farm with different rotor diameters, would it be better to have one wake plane radius, or multiple?</t>
        </r>
      </text>
    </comment>
  </commentList>
</comments>
</file>

<file path=xl/sharedStrings.xml><?xml version="1.0" encoding="utf-8"?>
<sst xmlns="http://schemas.openxmlformats.org/spreadsheetml/2006/main" count="442" uniqueCount="282">
  <si>
    <t>x</t>
  </si>
  <si>
    <t>Jason</t>
  </si>
  <si>
    <t>Bonnie</t>
  </si>
  <si>
    <t>FAST.Farm (suggested by Jason)</t>
  </si>
  <si>
    <t>FAST-WP or FAST-WF (Jason)</t>
  </si>
  <si>
    <t>WP-Engineering or WF-Engineering (Jason)</t>
  </si>
  <si>
    <t>FarmSim (Paul)</t>
  </si>
  <si>
    <t>FarmDyn (Paul)</t>
  </si>
  <si>
    <t>FAlSIFy - FastSImulationFloris (Paul)</t>
  </si>
  <si>
    <t>SimWindFAST (Avi)</t>
  </si>
  <si>
    <t>ParaFAST - for parallel version of FAST (Sang)</t>
  </si>
  <si>
    <t>ParaWake (Sang)</t>
  </si>
  <si>
    <t>ParaWind (Sang)</t>
  </si>
  <si>
    <t>WakeDyn (Sang)</t>
  </si>
  <si>
    <t>WakeSim (Sang)</t>
  </si>
  <si>
    <t>Score</t>
  </si>
  <si>
    <t>Scratch</t>
  </si>
  <si>
    <t>Sang</t>
  </si>
  <si>
    <t>ROWSIM - Reduced-Order Wind farm SIMulator</t>
  </si>
  <si>
    <t>Paul</t>
  </si>
  <si>
    <t>Replace FLORIS base wake with thin shear-layer approximation of N-S (as currently used in DWM)</t>
  </si>
  <si>
    <t>Add wake shape /redirection as a result of yaw/tilt</t>
  </si>
  <si>
    <t>Verify that wake recovery is correct for different turbulence levels</t>
  </si>
  <si>
    <t>This requires 3 tuning factors</t>
  </si>
  <si>
    <t>Should the base wake also be effected by yaw, as in FLORIS?</t>
  </si>
  <si>
    <t>Verify</t>
  </si>
  <si>
    <t>Rework wake propagation approach of FLORIDyn (which is 2D only) for the above model, perhaps by neglecting the different zones by averaging velocity across the wake</t>
  </si>
  <si>
    <t>Rework wake merging based on FLORIS approach but a more advanced base wake</t>
  </si>
  <si>
    <t>Should the wake merging differ below and above rated?</t>
  </si>
  <si>
    <t>See recent DTU papers</t>
  </si>
  <si>
    <t>Neglect skew as a result of veer and initial shape (FLORIS-Ellipse effects) (this was not part of the original scope anyway, can be added in the future)</t>
  </si>
  <si>
    <t>Neglect non-symmetric profile horizontally (this was not part of the original scope anway, can be added in the future)</t>
  </si>
  <si>
    <t>Neglect wake-added turbulence for now</t>
  </si>
  <si>
    <t>Add meandering</t>
  </si>
  <si>
    <t xml:space="preserve">DT = </t>
  </si>
  <si>
    <r>
      <t xml:space="preserve">xd[n+1] = alpha*xd[n] + (1-alpha)*u[n] </t>
    </r>
    <r>
      <rPr>
        <sz val="11"/>
        <color rgb="FF365F91"/>
        <rFont val="Wingdings"/>
        <charset val="2"/>
      </rPr>
      <t>ß</t>
    </r>
    <r>
      <rPr>
        <sz val="11"/>
        <color rgb="FF365F91"/>
        <rFont val="Calibri"/>
        <family val="2"/>
        <scheme val="minor"/>
      </rPr>
      <t xml:space="preserve"> Update States</t>
    </r>
  </si>
  <si>
    <r>
      <t xml:space="preserve">      y[n] = alpha*xd[n] + (1-alpha)*u[n] </t>
    </r>
    <r>
      <rPr>
        <sz val="11"/>
        <color rgb="FF365F91"/>
        <rFont val="Wingdings"/>
        <charset val="2"/>
      </rPr>
      <t>ß</t>
    </r>
    <r>
      <rPr>
        <sz val="11"/>
        <color rgb="FF365F91"/>
        <rFont val="Calibri"/>
        <family val="2"/>
        <scheme val="minor"/>
      </rPr>
      <t xml:space="preserve"> Calculate Output</t>
    </r>
  </si>
  <si>
    <t>where,</t>
  </si>
  <si>
    <t>u[n] – the input to the filter, in this case alphadot (or q), alphadotdot (or qdot), and perhaps alpha, depending on what we want to filter</t>
  </si>
  <si>
    <t>xd[n] – state of the filter</t>
  </si>
  <si>
    <t>y[n] – the output of the filter, which is the filtered value of u[n]</t>
  </si>
  <si>
    <t>alpha = EXP( -2*pi*DTAero*f_c ) = a filter parameter with a value between 0 and 1; the higher the cut-off frequency, the smaller the value, and the less effect the filter will have</t>
  </si>
  <si>
    <t>f_c = the cut-off frequency of the low-pass filter (in Hz), also known as the corner frequency or frequency associated with -3 dB of the filter</t>
  </si>
  <si>
    <t>f_c =</t>
  </si>
  <si>
    <t>Hz</t>
  </si>
  <si>
    <t>s</t>
  </si>
  <si>
    <t>Time step</t>
  </si>
  <si>
    <t>Cut-off frequency (corner frequency associated with -3 dB)</t>
  </si>
  <si>
    <t>n</t>
  </si>
  <si>
    <t>xd[n]</t>
  </si>
  <si>
    <t>u[n]</t>
  </si>
  <si>
    <t>y[n]</t>
  </si>
  <si>
    <t>alpha =</t>
  </si>
  <si>
    <t>Filter parameter with a value between 0 and 1; the higher the cut-off frequency, the smaller the value, and the less effect the filter will have</t>
  </si>
  <si>
    <t>t</t>
  </si>
  <si>
    <t>\</t>
  </si>
  <si>
    <t>A1</t>
  </si>
  <si>
    <t>A2</t>
  </si>
  <si>
    <t>V2</t>
  </si>
  <si>
    <t>V1=1</t>
  </si>
  <si>
    <t>A3 = F(A1,V2)</t>
  </si>
  <si>
    <t>V^Wake_i</t>
  </si>
  <si>
    <t>Turbine_i</t>
  </si>
  <si>
    <t>V^amb=</t>
  </si>
  <si>
    <t>(-V^Wake)^2</t>
  </si>
  <si>
    <t>SUM</t>
  </si>
  <si>
    <t>MIN</t>
  </si>
  <si>
    <t>V^Downwind - SUM</t>
  </si>
  <si>
    <t>V^Downwind - MIN</t>
  </si>
  <si>
    <t>V^Downwind - Indepenedent</t>
  </si>
  <si>
    <t>RSS</t>
  </si>
  <si>
    <t>V^Downwind - RSS</t>
  </si>
  <si>
    <t>a  =</t>
  </si>
  <si>
    <t>C_T =</t>
  </si>
  <si>
    <t>V^Wind</t>
  </si>
  <si>
    <t>D =</t>
  </si>
  <si>
    <t>yaw =</t>
  </si>
  <si>
    <t>xi_init =</t>
  </si>
  <si>
    <t>k_d =</t>
  </si>
  <si>
    <t>FLORIS/Jimenez</t>
  </si>
  <si>
    <t>FAST.Farm</t>
  </si>
  <si>
    <t>p</t>
  </si>
  <si>
    <t xml:space="preserve">dt = </t>
  </si>
  <si>
    <t>V_X^Wind</t>
  </si>
  <si>
    <t>V_Y^Wind</t>
  </si>
  <si>
    <t>V_X^Plane</t>
  </si>
  <si>
    <t>pAvg^V_x^Wake</t>
  </si>
  <si>
    <t>kappa =</t>
  </si>
  <si>
    <t>dV_w</t>
  </si>
  <si>
    <t>X/D</t>
  </si>
  <si>
    <t>X</t>
  </si>
  <si>
    <t>Y</t>
  </si>
  <si>
    <t>D_w</t>
  </si>
  <si>
    <t>Inputs</t>
  </si>
  <si>
    <t>Outputs</t>
  </si>
  <si>
    <t>Ambient Wind</t>
  </si>
  <si>
    <t>N</t>
  </si>
  <si>
    <t>Output depends on input? (Y/N)</t>
  </si>
  <si>
    <t>AW</t>
  </si>
  <si>
    <t>SC</t>
  </si>
  <si>
    <t>F</t>
  </si>
  <si>
    <t>WADM</t>
  </si>
  <si>
    <t>WM</t>
  </si>
  <si>
    <t>WD</t>
  </si>
  <si>
    <t>Data Flow (stopping when reaching "N")</t>
  </si>
  <si>
    <t>Thus, F--&gt;SC--&gt;F--&gt;SC… would require a nonlinaer solve, unless a time delay is introduced in F or SC</t>
  </si>
  <si>
    <t>Mapping of Outputs to Inputs in FAST.Farm</t>
  </si>
  <si>
    <t>…</t>
  </si>
  <si>
    <t>Read-in input file</t>
  </si>
  <si>
    <t>Initialization</t>
  </si>
  <si>
    <t>AW = Ambient Wind</t>
  </si>
  <si>
    <t>SC = Super Controller</t>
  </si>
  <si>
    <t>F = FAST</t>
  </si>
  <si>
    <t>WD = Wake Deficit</t>
  </si>
  <si>
    <t>WADM = Wake Advection, Deflection, &amp; Meandering</t>
  </si>
  <si>
    <t>WM = Wake Merging</t>
  </si>
  <si>
    <t>FAST.Farm Driver</t>
  </si>
  <si>
    <t>F_Init</t>
  </si>
  <si>
    <t>F_t0</t>
  </si>
  <si>
    <t>F_Increment</t>
  </si>
  <si>
    <t>F_End</t>
  </si>
  <si>
    <t>F_Restart</t>
  </si>
  <si>
    <t>Controller gains?</t>
  </si>
  <si>
    <t>Controller limits?</t>
  </si>
  <si>
    <t>Xi (m)</t>
  </si>
  <si>
    <t>Yi (m)</t>
  </si>
  <si>
    <t>Zi (m)</t>
  </si>
  <si>
    <t>Number of radial nodes (-) [&gt;=2]</t>
  </si>
  <si>
    <t>Number of wind turbines (-) [&gt;=1]</t>
  </si>
  <si>
    <t>Number of wake planes (-) [&gt;=2]</t>
  </si>
  <si>
    <t xml:space="preserve">2 CFD-calibrated parameters for near-wake correction </t>
  </si>
  <si>
    <t>4 CFD-calibrated parameters for wake-deficit increment</t>
  </si>
  <si>
    <t>Radius of wake planes (m) [&gt;3*R_Rotor]</t>
  </si>
  <si>
    <t>Time step (s) [&gt;0]</t>
  </si>
  <si>
    <t>Simulation length (s) [&gt;0, &lt;=TMax in FAST]</t>
  </si>
  <si>
    <t>TStart (s)</t>
  </si>
  <si>
    <t>FAST Primary Input Filename (quoted string)</t>
  </si>
  <si>
    <t>OutFileFmt (switch)</t>
  </si>
  <si>
    <t>TabDelim (flag)</t>
  </si>
  <si>
    <t>OutFmt (quoted string)</t>
  </si>
  <si>
    <t>OutList (-)</t>
  </si>
  <si>
    <t>Wind input filename(s) (quoted string)</t>
  </si>
  <si>
    <t>Echo (flag)</t>
  </si>
  <si>
    <t>Simulation Control</t>
  </si>
  <si>
    <t>Output</t>
  </si>
  <si>
    <t>Wind Turbine(s)</t>
  </si>
  <si>
    <t>Wake(s)</t>
  </si>
  <si>
    <t>Super Controller?</t>
  </si>
  <si>
    <t>ChkptTime (s)</t>
  </si>
  <si>
    <t>AbortLevel (quoted string)</t>
  </si>
  <si>
    <t>Cut-off frequency of low-pass filter for advection (Hz)</t>
  </si>
  <si>
    <t>Number of wake diameters in the cut-off frequency of low-pass filter for deflection &amp; meandering (-) [2 is recommended]</t>
  </si>
  <si>
    <t>t=0</t>
  </si>
  <si>
    <t>Calculates outputs at t=0 based on inputs at 0</t>
  </si>
  <si>
    <t>Increment states and outputs to t+dt based on inputs at t (this has an inherent time-step delay on outputs)</t>
  </si>
  <si>
    <t>In the current SOWFA-F interface, there is a time-step delay in the FAST outputs.  Therefore:</t>
  </si>
  <si>
    <t>Thus, no nonlinear solves are required</t>
  </si>
  <si>
    <t>Time Increment</t>
  </si>
  <si>
    <t>End</t>
  </si>
  <si>
    <t>CALL AW_Init</t>
  </si>
  <si>
    <t>CALL SC_Init</t>
  </si>
  <si>
    <t>CALL F_Init</t>
  </si>
  <si>
    <t>CALL WD_Init</t>
  </si>
  <si>
    <t>CALL WADM_Init</t>
  </si>
  <si>
    <t>CALL WM_Init</t>
  </si>
  <si>
    <t>CALL SC_US</t>
  </si>
  <si>
    <t>CALL WADM_US</t>
  </si>
  <si>
    <t>t=t+dt</t>
  </si>
  <si>
    <t>CALL AW_End</t>
  </si>
  <si>
    <t>CALL SC_End</t>
  </si>
  <si>
    <t>CALL F_End</t>
  </si>
  <si>
    <t>CALL WD_End</t>
  </si>
  <si>
    <t>CALL WADM_End</t>
  </si>
  <si>
    <t>CALL WM_End</t>
  </si>
  <si>
    <t>Order Not Important</t>
  </si>
  <si>
    <t>Write output to file</t>
  </si>
  <si>
    <t>CALL AW_CO</t>
  </si>
  <si>
    <t>CALL F_Increment (subcycled)</t>
  </si>
  <si>
    <t>Assume that F is like it is in SOWFA (see below), but all other FAST.Farm modules follow the FAST modularization framework with _Init, _US, _CO, and _End</t>
  </si>
  <si>
    <t>Update States</t>
  </si>
  <si>
    <t>Calculate Output</t>
  </si>
  <si>
    <t>Initial Calculate Output</t>
  </si>
  <si>
    <t>CALL WD_CO</t>
  </si>
  <si>
    <t>CALL WADM_CO</t>
  </si>
  <si>
    <t>CALL WM_CO</t>
  </si>
  <si>
    <t>Transfer y_WD, y_WADM, and y_AW to u_WM</t>
  </si>
  <si>
    <t>Transfer y_WM and y_F to u_SC</t>
  </si>
  <si>
    <t>CALL SC_CO</t>
  </si>
  <si>
    <t>Transfer remaining y to u</t>
  </si>
  <si>
    <t>Transfer y_WM to u_F</t>
  </si>
  <si>
    <t>CALL F_t0</t>
  </si>
  <si>
    <t>Extra CO step needed at t=0, not needed at other times</t>
  </si>
  <si>
    <t>Close output file</t>
  </si>
  <si>
    <t>Open output file</t>
  </si>
  <si>
    <t>Cx</t>
  </si>
  <si>
    <t>a</t>
  </si>
  <si>
    <t>CALL WD_US</t>
  </si>
  <si>
    <t>Order Not Important, and actually, this can start after WD_US is completed</t>
  </si>
  <si>
    <t>Order Not Important, and actually, this can start after WADM_US is completed</t>
  </si>
  <si>
    <t>Order Not Important, and actually, this can happen in parallel to US</t>
  </si>
  <si>
    <t>Check inputs and set parameters</t>
  </si>
  <si>
    <t>N/A</t>
  </si>
  <si>
    <t>Ambient wind velocities on various x,y,z grids</t>
  </si>
  <si>
    <t>Simulation Length</t>
  </si>
  <si>
    <t>sec</t>
  </si>
  <si>
    <t>Fine Grids around Turbines</t>
  </si>
  <si>
    <t>ASSUMPTIONS:</t>
  </si>
  <si>
    <t>Wake regions are not included in fine-scale grids</t>
  </si>
  <si>
    <t>Turbine Rotor Diameter</t>
  </si>
  <si>
    <t>m</t>
  </si>
  <si>
    <t>Maximum X-motion</t>
  </si>
  <si>
    <t>Maximum Y-motion</t>
  </si>
  <si>
    <t>Maximum Z-motion</t>
  </si>
  <si>
    <t>Grid Spacing</t>
  </si>
  <si>
    <t>Temporal Sampling</t>
  </si>
  <si>
    <t>Grid Dimensions (number of points )</t>
  </si>
  <si>
    <t>X:</t>
  </si>
  <si>
    <t>points</t>
  </si>
  <si>
    <t>Y:</t>
  </si>
  <si>
    <t>Z:</t>
  </si>
  <si>
    <t>T:</t>
  </si>
  <si>
    <t>Total Points per turbine grid per timestep:</t>
  </si>
  <si>
    <t>Quantities per grid point</t>
  </si>
  <si>
    <t>Bytes per quantity</t>
  </si>
  <si>
    <t>kB</t>
  </si>
  <si>
    <t>MB</t>
  </si>
  <si>
    <t>Total memory for entire simulation data for one turbine</t>
  </si>
  <si>
    <t>Total memory for entire simulation data for all turbines</t>
  </si>
  <si>
    <t>Coarse Wind Grid over entire farm</t>
  </si>
  <si>
    <t>Farm Dimensions</t>
  </si>
  <si>
    <t>change in Z across farm:</t>
  </si>
  <si>
    <t>need to include wake planes for this example Jason was thinking 500m</t>
  </si>
  <si>
    <t>Total Points for farm grid:</t>
  </si>
  <si>
    <t>Total memory for farm grid per timestep</t>
  </si>
  <si>
    <t>Total memory for farm grid for entire simulation</t>
  </si>
  <si>
    <t>Number of Turbines in X-direction</t>
  </si>
  <si>
    <t>Number of Turbines in Y-direction</t>
  </si>
  <si>
    <t>5MW Turbine as a reference</t>
  </si>
  <si>
    <t>This is the rate of the FAST sub-cycling</t>
  </si>
  <si>
    <t>Total Turbines</t>
  </si>
  <si>
    <t>Turbine Specifications</t>
  </si>
  <si>
    <t>FAST sub-cycles per farm dT</t>
  </si>
  <si>
    <t>Total memory of data for one turbine per farm timestep</t>
  </si>
  <si>
    <t>Total memory for all turbine grids per FAST timestep</t>
  </si>
  <si>
    <t>Total memory of data for one turbine per FAST timestep</t>
  </si>
  <si>
    <t>Total memory for all turbine grids per farm  timestep</t>
  </si>
  <si>
    <t xml:space="preserve"> </t>
  </si>
  <si>
    <t>FROM / TO Module</t>
  </si>
  <si>
    <t>Default Value (if scalar)</t>
  </si>
  <si>
    <t>Units</t>
  </si>
  <si>
    <t>Dim 1</t>
  </si>
  <si>
    <t>Dim 2</t>
  </si>
  <si>
    <t>Dim 3</t>
  </si>
  <si>
    <t>Dim 4</t>
  </si>
  <si>
    <t>Size per element</t>
  </si>
  <si>
    <t>Total Memory</t>
  </si>
  <si>
    <t>Comments / Questions</t>
  </si>
  <si>
    <t>Parameters</t>
  </si>
  <si>
    <t>Number of wake planes</t>
  </si>
  <si>
    <t>Bytes</t>
  </si>
  <si>
    <t>Is this a scalar and it seems to imply that where the points are (radially) change as the rotor diameter changes.  Is this true?</t>
  </si>
  <si>
    <t>Discrete States</t>
  </si>
  <si>
    <t>Axial Wake deficits @ wake planes</t>
  </si>
  <si>
    <t>Radial Wake deficits @ wake planes</t>
  </si>
  <si>
    <t>Ambient Turbulence Intensity (scalar)</t>
  </si>
  <si>
    <t>Downwind increments of wake planes (array)</t>
  </si>
  <si>
    <t>Wake Advection</t>
  </si>
  <si>
    <t>Rotor disk-avg ambient wind speed of wake planes (normal to wake planes)</t>
  </si>
  <si>
    <t>Rotor diameter</t>
  </si>
  <si>
    <t>Rotor disk-averaged relative wind speed, normal to disk</t>
  </si>
  <si>
    <t>Azimuth-averaged normal force coefficient, distributed radially</t>
  </si>
  <si>
    <t>How does the driver know this spacing and the number of points to send?</t>
  </si>
  <si>
    <t>Wake Merging</t>
  </si>
  <si>
    <t>Wake diameters at wake planes</t>
  </si>
  <si>
    <t>Wave Advection</t>
  </si>
  <si>
    <t>Seems like Wake Advection and Wake Deficit are off by DT because the of output/input dependency</t>
  </si>
  <si>
    <t>Questions</t>
  </si>
  <si>
    <t>Are all wake planes parallel to rotor plane?</t>
  </si>
  <si>
    <t>Do the individual wake planes have different diameters?  Where is this captured?</t>
  </si>
  <si>
    <t>Are the 'deficits' the scalar change in wind velocity: Wind = Ambient Wind - deficit ???</t>
  </si>
  <si>
    <t>Number of radial wake plane nodes</t>
  </si>
  <si>
    <t>Is the Ambient TI the factor at the rotor, or at the location of a given wake plane?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</si>
</sst>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65F9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2" fillId="0" borderId="0" xfId="0" applyFont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6" xfId="0" applyBorder="1"/>
    <xf numFmtId="0" fontId="0" fillId="0" borderId="8" xfId="0" applyBorder="1"/>
    <xf numFmtId="49" fontId="0" fillId="4" borderId="0" xfId="0" applyNumberFormat="1" applyFill="1" applyBorder="1" applyAlignment="1">
      <alignment textRotation="90"/>
    </xf>
    <xf numFmtId="49" fontId="0" fillId="4" borderId="2" xfId="0" applyNumberFormat="1" applyFill="1" applyBorder="1" applyAlignment="1">
      <alignment textRotation="90"/>
    </xf>
    <xf numFmtId="0" fontId="0" fillId="3" borderId="0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4" borderId="11" xfId="0" applyNumberFormat="1" applyFill="1" applyBorder="1" applyAlignment="1">
      <alignment textRotation="90"/>
    </xf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0" fontId="0" fillId="4" borderId="0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5" xfId="0" applyBorder="1"/>
    <xf numFmtId="0" fontId="0" fillId="4" borderId="3" xfId="0" applyFill="1" applyBorder="1" applyAlignment="1">
      <alignment horizontal="right"/>
    </xf>
    <xf numFmtId="0" fontId="0" fillId="0" borderId="0" xfId="0" applyFill="1" applyBorder="1"/>
    <xf numFmtId="0" fontId="0" fillId="5" borderId="0" xfId="0" applyFill="1" applyBorder="1"/>
    <xf numFmtId="0" fontId="1" fillId="0" borderId="0" xfId="0" applyFont="1" applyBorder="1"/>
    <xf numFmtId="0" fontId="0" fillId="5" borderId="11" xfId="0" applyFill="1" applyBorder="1"/>
    <xf numFmtId="0" fontId="0" fillId="0" borderId="11" xfId="0" applyFill="1" applyBorder="1"/>
    <xf numFmtId="0" fontId="0" fillId="0" borderId="0" xfId="0" applyFill="1"/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1" fillId="2" borderId="0" xfId="0" applyFont="1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2" xfId="0" applyFill="1" applyBorder="1" applyAlignment="1">
      <alignment horizontal="center" vertical="center" textRotation="90"/>
    </xf>
    <xf numFmtId="0" fontId="0" fillId="4" borderId="8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ThrustVersusInduction!$B$2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xVal>
            <c:numRef>
              <c:f>ThrustVersusInduction!$C$3:$C$303</c:f>
              <c:numCache>
                <c:formatCode>General</c:formatCode>
                <c:ptCount val="301"/>
                <c:pt idx="0">
                  <c:v>-0.20710678118654757</c:v>
                </c:pt>
                <c:pt idx="1">
                  <c:v>-0.20533679898329427</c:v>
                </c:pt>
                <c:pt idx="2">
                  <c:v>-0.20356236397351446</c:v>
                </c:pt>
                <c:pt idx="3">
                  <c:v>-0.20178344238090995</c:v>
                </c:pt>
                <c:pt idx="4">
                  <c:v>-0.19999999999999996</c:v>
                </c:pt>
                <c:pt idx="5">
                  <c:v>-0.19821200218844703</c:v>
                </c:pt>
                <c:pt idx="6">
                  <c:v>-0.19641941385920592</c:v>
                </c:pt>
                <c:pt idx="7">
                  <c:v>-0.19462219947249026</c:v>
                </c:pt>
                <c:pt idx="8">
                  <c:v>-0.19282032302755092</c:v>
                </c:pt>
                <c:pt idx="9">
                  <c:v>-0.19101374805426263</c:v>
                </c:pt>
                <c:pt idx="10">
                  <c:v>-0.18920243760451105</c:v>
                </c:pt>
                <c:pt idx="11">
                  <c:v>-0.18738635424337602</c:v>
                </c:pt>
                <c:pt idx="12">
                  <c:v>-0.18556546004010444</c:v>
                </c:pt>
                <c:pt idx="13">
                  <c:v>-0.18373971655886712</c:v>
                </c:pt>
                <c:pt idx="14">
                  <c:v>-0.1819090848492928</c:v>
                </c:pt>
                <c:pt idx="15">
                  <c:v>-0.18007352543677213</c:v>
                </c:pt>
                <c:pt idx="16">
                  <c:v>-0.17823299831252681</c:v>
                </c:pt>
                <c:pt idx="17">
                  <c:v>-0.1763874629234341</c:v>
                </c:pt>
                <c:pt idx="18">
                  <c:v>-0.17453687816160202</c:v>
                </c:pt>
                <c:pt idx="19">
                  <c:v>-0.17268120235368545</c:v>
                </c:pt>
                <c:pt idx="20">
                  <c:v>-0.17082039324993692</c:v>
                </c:pt>
                <c:pt idx="21">
                  <c:v>-0.16895440801298256</c:v>
                </c:pt>
                <c:pt idx="22">
                  <c:v>-0.16708320320631664</c:v>
                </c:pt>
                <c:pt idx="23">
                  <c:v>-0.16520673478250347</c:v>
                </c:pt>
                <c:pt idx="24">
                  <c:v>-0.16332495807107994</c:v>
                </c:pt>
                <c:pt idx="25">
                  <c:v>-0.16143782776614757</c:v>
                </c:pt>
                <c:pt idx="26">
                  <c:v>-0.15954529791364591</c:v>
                </c:pt>
                <c:pt idx="27">
                  <c:v>-0.15764732189829522</c:v>
                </c:pt>
                <c:pt idx="28">
                  <c:v>-0.15574385243020006</c:v>
                </c:pt>
                <c:pt idx="29">
                  <c:v>-0.15383484153110094</c:v>
                </c:pt>
                <c:pt idx="30">
                  <c:v>-0.15192024052026487</c:v>
                </c:pt>
                <c:pt idx="31">
                  <c:v>-0.14999999999999991</c:v>
                </c:pt>
                <c:pt idx="32">
                  <c:v>-0.14807406984078597</c:v>
                </c:pt>
                <c:pt idx="33">
                  <c:v>-0.14614239916600424</c:v>
                </c:pt>
                <c:pt idx="34">
                  <c:v>-0.1442049363362562</c:v>
                </c:pt>
                <c:pt idx="35">
                  <c:v>-0.14226162893325645</c:v>
                </c:pt>
                <c:pt idx="36">
                  <c:v>-0.14031242374328479</c:v>
                </c:pt>
                <c:pt idx="37">
                  <c:v>-0.13835726674018511</c:v>
                </c:pt>
                <c:pt idx="38">
                  <c:v>-0.13639610306789274</c:v>
                </c:pt>
                <c:pt idx="39">
                  <c:v>-0.13442887702247597</c:v>
                </c:pt>
                <c:pt idx="40">
                  <c:v>-0.13245553203367577</c:v>
                </c:pt>
                <c:pt idx="41">
                  <c:v>-0.13047601064592451</c:v>
                </c:pt>
                <c:pt idx="42">
                  <c:v>-0.12849025449882667</c:v>
                </c:pt>
                <c:pt idx="43">
                  <c:v>-0.12649820430708336</c:v>
                </c:pt>
                <c:pt idx="44">
                  <c:v>-0.12449979983983972</c:v>
                </c:pt>
                <c:pt idx="45">
                  <c:v>-0.12249497989943658</c:v>
                </c:pt>
                <c:pt idx="46">
                  <c:v>-0.12048368229954276</c:v>
                </c:pt>
                <c:pt idx="47">
                  <c:v>-0.11846584384264902</c:v>
                </c:pt>
                <c:pt idx="48">
                  <c:v>-0.11644140029689753</c:v>
                </c:pt>
                <c:pt idx="49">
                  <c:v>-0.11441028637222528</c:v>
                </c:pt>
                <c:pt idx="50">
                  <c:v>-0.11237243569579447</c:v>
                </c:pt>
                <c:pt idx="51">
                  <c:v>-0.11032778078668504</c:v>
                </c:pt>
                <c:pt idx="52">
                  <c:v>-0.10827625302982191</c:v>
                </c:pt>
                <c:pt idx="53">
                  <c:v>-0.10621778264910697</c:v>
                </c:pt>
                <c:pt idx="54">
                  <c:v>-0.10415229867972853</c:v>
                </c:pt>
                <c:pt idx="55">
                  <c:v>-0.1020797289396147</c:v>
                </c:pt>
                <c:pt idx="56">
                  <c:v>-9.9999999999999867E-2</c:v>
                </c:pt>
                <c:pt idx="57">
                  <c:v>-9.7913037155069826E-2</c:v>
                </c:pt>
                <c:pt idx="58">
                  <c:v>-9.581876439064918E-2</c:v>
                </c:pt>
                <c:pt idx="59">
                  <c:v>-9.371710435189573E-2</c:v>
                </c:pt>
                <c:pt idx="60">
                  <c:v>-9.160797830996148E-2</c:v>
                </c:pt>
                <c:pt idx="61">
                  <c:v>-8.9491306127579717E-2</c:v>
                </c:pt>
                <c:pt idx="62">
                  <c:v>-8.7367006223536436E-2</c:v>
                </c:pt>
                <c:pt idx="63">
                  <c:v>-8.5234995535981128E-2</c:v>
                </c:pt>
                <c:pt idx="64">
                  <c:v>-8.3095189484529874E-2</c:v>
                </c:pt>
                <c:pt idx="65">
                  <c:v>-8.0947501931112442E-2</c:v>
                </c:pt>
                <c:pt idx="66">
                  <c:v>-7.8791845139511096E-2</c:v>
                </c:pt>
                <c:pt idx="67">
                  <c:v>-7.6628129733539718E-2</c:v>
                </c:pt>
                <c:pt idx="68">
                  <c:v>-7.4456264653802728E-2</c:v>
                </c:pt>
                <c:pt idx="69">
                  <c:v>-7.2276157112979744E-2</c:v>
                </c:pt>
                <c:pt idx="70">
                  <c:v>-7.0087712549568804E-2</c:v>
                </c:pt>
                <c:pt idx="71">
                  <c:v>-6.7890834580027204E-2</c:v>
                </c:pt>
                <c:pt idx="72">
                  <c:v>-6.5685424949237903E-2</c:v>
                </c:pt>
                <c:pt idx="73">
                  <c:v>-6.3471383479232091E-2</c:v>
                </c:pt>
                <c:pt idx="74">
                  <c:v>-6.1248608016091111E-2</c:v>
                </c:pt>
                <c:pt idx="75">
                  <c:v>-5.9016994374947229E-2</c:v>
                </c:pt>
                <c:pt idx="76">
                  <c:v>-5.6776436283001996E-2</c:v>
                </c:pt>
                <c:pt idx="77">
                  <c:v>-5.4526825320470707E-2</c:v>
                </c:pt>
                <c:pt idx="78">
                  <c:v>-5.2268050859362924E-2</c:v>
                </c:pt>
                <c:pt idx="79">
                  <c:v>-4.9999999999999822E-2</c:v>
                </c:pt>
                <c:pt idx="80">
                  <c:v>-4.7722557505165963E-2</c:v>
                </c:pt>
                <c:pt idx="81">
                  <c:v>-4.5435605731785511E-2</c:v>
                </c:pt>
                <c:pt idx="82">
                  <c:v>-4.3139024560010619E-2</c:v>
                </c:pt>
                <c:pt idx="83">
                  <c:v>-4.0832691319598213E-2</c:v>
                </c:pt>
                <c:pt idx="84">
                  <c:v>-3.8516480713450263E-2</c:v>
                </c:pt>
                <c:pt idx="85">
                  <c:v>-3.6190264738180211E-2</c:v>
                </c:pt>
                <c:pt idx="86">
                  <c:v>-3.3853912601565339E-2</c:v>
                </c:pt>
                <c:pt idx="87">
                  <c:v>-3.1507290636732299E-2</c:v>
                </c:pt>
                <c:pt idx="88">
                  <c:v>-2.9150262212917943E-2</c:v>
                </c:pt>
                <c:pt idx="89">
                  <c:v>-2.6782687642636804E-2</c:v>
                </c:pt>
                <c:pt idx="90">
                  <c:v>-2.4404424085075593E-2</c:v>
                </c:pt>
                <c:pt idx="91">
                  <c:v>-2.2015325445527312E-2</c:v>
                </c:pt>
                <c:pt idx="92">
                  <c:v>-1.9615242270663025E-2</c:v>
                </c:pt>
                <c:pt idx="93">
                  <c:v>-1.7204021639429801E-2</c:v>
                </c:pt>
                <c:pt idx="94">
                  <c:v>-1.4781507049349774E-2</c:v>
                </c:pt>
                <c:pt idx="95">
                  <c:v>-1.2347538297979743E-2</c:v>
                </c:pt>
                <c:pt idx="96">
                  <c:v>-9.9019513592782937E-3</c:v>
                </c:pt>
                <c:pt idx="97">
                  <c:v>-7.4445782546108674E-3</c:v>
                </c:pt>
                <c:pt idx="98">
                  <c:v>-4.9752469181036929E-3</c:v>
                </c:pt>
                <c:pt idx="99">
                  <c:v>-2.4937810560443641E-3</c:v>
                </c:pt>
                <c:pt idx="100">
                  <c:v>2.2204460492503131E-16</c:v>
                </c:pt>
                <c:pt idx="101">
                  <c:v>2.5062814466902394E-3</c:v>
                </c:pt>
                <c:pt idx="102">
                  <c:v>5.0252531694169322E-3</c:v>
                </c:pt>
                <c:pt idx="103">
                  <c:v>7.5571099101949812E-3</c:v>
                </c:pt>
                <c:pt idx="104">
                  <c:v>1.0102051443364568E-2</c:v>
                </c:pt>
                <c:pt idx="105">
                  <c:v>1.2660282759552E-2</c:v>
                </c:pt>
                <c:pt idx="106">
                  <c:v>1.5232014258367288E-2</c:v>
                </c:pt>
                <c:pt idx="107">
                  <c:v>1.7817461950352442E-2</c:v>
                </c:pt>
                <c:pt idx="108">
                  <c:v>2.0416847668728255E-2</c:v>
                </c:pt>
                <c:pt idx="109">
                  <c:v>2.3030399291527393E-2</c:v>
                </c:pt>
                <c:pt idx="110">
                  <c:v>2.5658350974743283E-2</c:v>
                </c:pt>
                <c:pt idx="111">
                  <c:v>2.8300943397169986E-2</c:v>
                </c:pt>
                <c:pt idx="112">
                  <c:v>3.0958424017657249E-2</c:v>
                </c:pt>
                <c:pt idx="113">
                  <c:v>3.3631047345559439E-2</c:v>
                </c:pt>
                <c:pt idx="114">
                  <c:v>3.6319075225215047E-2</c:v>
                </c:pt>
                <c:pt idx="115">
                  <c:v>3.9022777135355846E-2</c:v>
                </c:pt>
                <c:pt idx="116">
                  <c:v>4.1742430504416228E-2</c:v>
                </c:pt>
                <c:pt idx="117">
                  <c:v>4.4478321042785263E-2</c:v>
                </c:pt>
                <c:pt idx="118">
                  <c:v>4.7230743093129413E-2</c:v>
                </c:pt>
                <c:pt idx="119">
                  <c:v>5.0000000000000211E-2</c:v>
                </c:pt>
                <c:pt idx="120">
                  <c:v>5.2786404500042294E-2</c:v>
                </c:pt>
                <c:pt idx="121">
                  <c:v>5.5590279134220821E-2</c:v>
                </c:pt>
                <c:pt idx="122">
                  <c:v>5.841195668360788E-2</c:v>
                </c:pt>
                <c:pt idx="123">
                  <c:v>6.1251780630394159E-2</c:v>
                </c:pt>
                <c:pt idx="124">
                  <c:v>6.4110105645932891E-2</c:v>
                </c:pt>
                <c:pt idx="125">
                  <c:v>6.6987298107780924E-2</c:v>
                </c:pt>
                <c:pt idx="126">
                  <c:v>6.9883736647868899E-2</c:v>
                </c:pt>
                <c:pt idx="127">
                  <c:v>7.2799812734123726E-2</c:v>
                </c:pt>
                <c:pt idx="128">
                  <c:v>7.5735931288071767E-2</c:v>
                </c:pt>
                <c:pt idx="129">
                  <c:v>7.8692511341182325E-2</c:v>
                </c:pt>
                <c:pt idx="130">
                  <c:v>8.1669986732962496E-2</c:v>
                </c:pt>
                <c:pt idx="131">
                  <c:v>8.4668806854096557E-2</c:v>
                </c:pt>
                <c:pt idx="132">
                  <c:v>8.7689437438234208E-2</c:v>
                </c:pt>
                <c:pt idx="133">
                  <c:v>9.0732361406377804E-2</c:v>
                </c:pt>
                <c:pt idx="134">
                  <c:v>9.3798079768202258E-2</c:v>
                </c:pt>
                <c:pt idx="135">
                  <c:v>9.6887112585072821E-2</c:v>
                </c:pt>
                <c:pt idx="136">
                  <c:v>0.10000000000000031</c:v>
                </c:pt>
                <c:pt idx="137">
                  <c:v>0.10313730334031174</c:v>
                </c:pt>
                <c:pt idx="138">
                  <c:v>0.10629960629940977</c:v>
                </c:pt>
                <c:pt idx="139">
                  <c:v>0.10948751620466762</c:v>
                </c:pt>
                <c:pt idx="140">
                  <c:v>0.11270166537925863</c:v>
                </c:pt>
                <c:pt idx="141">
                  <c:v>0.11594271260656991</c:v>
                </c:pt>
                <c:pt idx="142">
                  <c:v>0.11921134470680494</c:v>
                </c:pt>
                <c:pt idx="143">
                  <c:v>0.12250827823646288</c:v>
                </c:pt>
                <c:pt idx="144">
                  <c:v>0.12583426132260622</c:v>
                </c:pt>
                <c:pt idx="145">
                  <c:v>0.12919007564521723</c:v>
                </c:pt>
                <c:pt idx="146">
                  <c:v>0.13257653858252366</c:v>
                </c:pt>
                <c:pt idx="147">
                  <c:v>0.13599450553597447</c:v>
                </c:pt>
                <c:pt idx="148">
                  <c:v>0.13944487245360143</c:v>
                </c:pt>
                <c:pt idx="149">
                  <c:v>0.1429285785728579</c:v>
                </c:pt>
                <c:pt idx="150">
                  <c:v>0.1464466094067266</c:v>
                </c:pt>
                <c:pt idx="151">
                  <c:v>0.15000000000000036</c:v>
                </c:pt>
                <c:pt idx="152">
                  <c:v>0.15358983848622493</c:v>
                </c:pt>
                <c:pt idx="153">
                  <c:v>0.15721726997994817</c:v>
                </c:pt>
                <c:pt idx="154">
                  <c:v>0.16088350084373698</c:v>
                </c:pt>
                <c:pt idx="155">
                  <c:v>0.16458980337503193</c:v>
                </c:pt>
                <c:pt idx="156">
                  <c:v>0.16833752096446042</c:v>
                </c:pt>
                <c:pt idx="157">
                  <c:v>0.17212807378490036</c:v>
                </c:pt>
                <c:pt idx="158">
                  <c:v>0.1759629650796074</c:v>
                </c:pt>
                <c:pt idx="159">
                  <c:v>0.179843788128358</c:v>
                </c:pt>
                <c:pt idx="160">
                  <c:v>0.1837722339831625</c:v>
                </c:pt>
                <c:pt idx="161">
                  <c:v>0.18775010008008053</c:v>
                </c:pt>
                <c:pt idx="162">
                  <c:v>0.19177929985155162</c:v>
                </c:pt>
                <c:pt idx="163">
                  <c:v>0.19586187348508949</c:v>
                </c:pt>
                <c:pt idx="164">
                  <c:v>0.20000000000000046</c:v>
                </c:pt>
                <c:pt idx="165">
                  <c:v>0.20419601084501965</c:v>
                </c:pt>
                <c:pt idx="166">
                  <c:v>0.20845240525773545</c:v>
                </c:pt>
                <c:pt idx="167">
                  <c:v>0.21277186767309908</c:v>
                </c:pt>
                <c:pt idx="168">
                  <c:v>0.21715728752538149</c:v>
                </c:pt>
                <c:pt idx="169">
                  <c:v>0.22161178185849945</c:v>
                </c:pt>
                <c:pt idx="170">
                  <c:v>0.22613872124741746</c:v>
                </c:pt>
                <c:pt idx="171">
                  <c:v>0.23074175964327537</c:v>
                </c:pt>
                <c:pt idx="172">
                  <c:v>0.23542486889354153</c:v>
                </c:pt>
                <c:pt idx="173">
                  <c:v>0.24019237886466899</c:v>
                </c:pt>
                <c:pt idx="174">
                  <c:v>0.24504902432036135</c:v>
                </c:pt>
                <c:pt idx="175">
                  <c:v>0.25000000000000061</c:v>
                </c:pt>
                <c:pt idx="176">
                  <c:v>0.25505102572168281</c:v>
                </c:pt>
                <c:pt idx="177">
                  <c:v>0.26020842383436465</c:v>
                </c:pt>
                <c:pt idx="178">
                  <c:v>0.26547921200882918</c:v>
                </c:pt>
                <c:pt idx="179">
                  <c:v>0.2708712152522087</c:v>
                </c:pt>
                <c:pt idx="180">
                  <c:v>0.27639320225002173</c:v>
                </c:pt>
                <c:pt idx="181">
                  <c:v>0.28205505282296706</c:v>
                </c:pt>
                <c:pt idx="182">
                  <c:v>0.28786796564403649</c:v>
                </c:pt>
                <c:pt idx="183">
                  <c:v>0.29384471871911777</c:v>
                </c:pt>
                <c:pt idx="184">
                  <c:v>0.30000000000000082</c:v>
                </c:pt>
                <c:pt idx="185">
                  <c:v>0.30635083268963004</c:v>
                </c:pt>
                <c:pt idx="186">
                  <c:v>0.31291713066130378</c:v>
                </c:pt>
                <c:pt idx="187">
                  <c:v>0.31972243622680147</c:v>
                </c:pt>
                <c:pt idx="188">
                  <c:v>0.32679491924311321</c:v>
                </c:pt>
                <c:pt idx="189">
                  <c:v>0.33416876048223099</c:v>
                </c:pt>
                <c:pt idx="190">
                  <c:v>0.34188611699158211</c:v>
                </c:pt>
                <c:pt idx="191">
                  <c:v>0.35000000000000114</c:v>
                </c:pt>
                <c:pt idx="192">
                  <c:v>0.35857864376269172</c:v>
                </c:pt>
                <c:pt idx="193">
                  <c:v>0.36771243444677176</c:v>
                </c:pt>
                <c:pt idx="194">
                  <c:v>0.37752551286084252</c:v>
                </c:pt>
                <c:pt idx="195">
                  <c:v>0.38819660112501209</c:v>
                </c:pt>
                <c:pt idx="196">
                  <c:v>0.40000000000000169</c:v>
                </c:pt>
                <c:pt idx="197">
                  <c:v>0.41221010907092742</c:v>
                </c:pt>
                <c:pt idx="198">
                  <c:v>0.4238902224700874</c:v>
                </c:pt>
                <c:pt idx="199">
                  <c:v>0.43510389350684137</c:v>
                </c:pt>
                <c:pt idx="200">
                  <c:v>0.44590290622280743</c:v>
                </c:pt>
                <c:pt idx="201">
                  <c:v>0.45633011796416839</c:v>
                </c:pt>
                <c:pt idx="202">
                  <c:v>0.46642147579731918</c:v>
                </c:pt>
                <c:pt idx="203">
                  <c:v>0.47620748255937378</c:v>
                </c:pt>
                <c:pt idx="204">
                  <c:v>0.48571428571428704</c:v>
                </c:pt>
                <c:pt idx="205">
                  <c:v>0.49496450125332231</c:v>
                </c:pt>
                <c:pt idx="206">
                  <c:v>0.50397784742184526</c:v>
                </c:pt>
                <c:pt idx="207">
                  <c:v>0.51277163932068848</c:v>
                </c:pt>
                <c:pt idx="208">
                  <c:v>0.52136117998548026</c:v>
                </c:pt>
                <c:pt idx="209">
                  <c:v>0.52976007325573948</c:v>
                </c:pt>
                <c:pt idx="210">
                  <c:v>0.53798047674112492</c:v>
                </c:pt>
                <c:pt idx="211">
                  <c:v>0.54603330833343222</c:v>
                </c:pt>
                <c:pt idx="212">
                  <c:v>0.55392841628394851</c:v>
                </c:pt>
                <c:pt idx="213">
                  <c:v>0.56167472040768818</c:v>
                </c:pt>
                <c:pt idx="214">
                  <c:v>0.56928033018855251</c:v>
                </c:pt>
                <c:pt idx="215">
                  <c:v>0.57675264424249928</c:v>
                </c:pt>
                <c:pt idx="216">
                  <c:v>0.58409843461372968</c:v>
                </c:pt>
                <c:pt idx="217">
                  <c:v>0.59132391863835132</c:v>
                </c:pt>
                <c:pt idx="218">
                  <c:v>0.5984348205457718</c:v>
                </c:pt>
                <c:pt idx="219">
                  <c:v>0.60543642453406321</c:v>
                </c:pt>
                <c:pt idx="220">
                  <c:v>0.61233362071871489</c:v>
                </c:pt>
                <c:pt idx="221">
                  <c:v>0.61913094509056255</c:v>
                </c:pt>
                <c:pt idx="222">
                  <c:v>0.62583261441077143</c:v>
                </c:pt>
                <c:pt idx="223">
                  <c:v>0.63244255680553785</c:v>
                </c:pt>
                <c:pt idx="224">
                  <c:v>0.63896443869101061</c:v>
                </c:pt>
                <c:pt idx="225">
                  <c:v>0.64540168855251134</c:v>
                </c:pt>
                <c:pt idx="226">
                  <c:v>0.65175751801591175</c:v>
                </c:pt>
                <c:pt idx="227">
                  <c:v>0.65803494057877132</c:v>
                </c:pt>
                <c:pt idx="228">
                  <c:v>0.66423678831127708</c:v>
                </c:pt>
                <c:pt idx="229">
                  <c:v>0.6703657267896227</c:v>
                </c:pt>
                <c:pt idx="230">
                  <c:v>0.67642426848523241</c:v>
                </c:pt>
                <c:pt idx="231">
                  <c:v>0.68241478480060824</c:v>
                </c:pt>
                <c:pt idx="232">
                  <c:v>0.68833951691533757</c:v>
                </c:pt>
                <c:pt idx="233">
                  <c:v>0.69420058558294129</c:v>
                </c:pt>
                <c:pt idx="234">
                  <c:v>0.70000000000000095</c:v>
                </c:pt>
                <c:pt idx="235">
                  <c:v>0.70573966585273085</c:v>
                </c:pt>
                <c:pt idx="236">
                  <c:v>0.71142139263235527</c:v>
                </c:pt>
                <c:pt idx="237">
                  <c:v>0.71704690029889784</c:v>
                </c:pt>
                <c:pt idx="238">
                  <c:v>0.72261782536294439</c:v>
                </c:pt>
                <c:pt idx="239">
                  <c:v>0.7281357264463294</c:v>
                </c:pt>
                <c:pt idx="240">
                  <c:v>0.73360208937529614</c:v>
                </c:pt>
                <c:pt idx="241">
                  <c:v>0.73901833185329602</c:v>
                </c:pt>
                <c:pt idx="242">
                  <c:v>0.74438580775506658</c:v>
                </c:pt>
                <c:pt idx="243">
                  <c:v>0.74970581107884215</c:v>
                </c:pt>
                <c:pt idx="244">
                  <c:v>0.75497957958938799</c:v>
                </c:pt>
                <c:pt idx="245">
                  <c:v>0.7602082981809124</c:v>
                </c:pt>
                <c:pt idx="246">
                  <c:v>0.76539310198574173</c:v>
                </c:pt>
                <c:pt idx="247">
                  <c:v>0.77053507925186415</c:v>
                </c:pt>
                <c:pt idx="248">
                  <c:v>0.77563527401000365</c:v>
                </c:pt>
                <c:pt idx="249">
                  <c:v>0.78069468854873869</c:v>
                </c:pt>
                <c:pt idx="250">
                  <c:v>0.78571428571428659</c:v>
                </c:pt>
                <c:pt idx="251">
                  <c:v>0.79069499104989982</c:v>
                </c:pt>
                <c:pt idx="252">
                  <c:v>0.79563769478833579</c:v>
                </c:pt>
                <c:pt idx="253">
                  <c:v>0.80054325370954971</c:v>
                </c:pt>
                <c:pt idx="254">
                  <c:v>0.80541249287458538</c:v>
                </c:pt>
                <c:pt idx="255">
                  <c:v>0.81024620724560525</c:v>
                </c:pt>
                <c:pt idx="256">
                  <c:v>0.81504516320106324</c:v>
                </c:pt>
                <c:pt idx="257">
                  <c:v>0.81981009995420007</c:v>
                </c:pt>
                <c:pt idx="258">
                  <c:v>0.8245417308822951</c:v>
                </c:pt>
                <c:pt idx="259">
                  <c:v>0.82924074477344234</c:v>
                </c:pt>
                <c:pt idx="260">
                  <c:v>0.8339078069970195</c:v>
                </c:pt>
                <c:pt idx="261">
                  <c:v>0.83854356060348345</c:v>
                </c:pt>
                <c:pt idx="262">
                  <c:v>0.84314862735863783</c:v>
                </c:pt>
                <c:pt idx="263">
                  <c:v>0.84772360871708052</c:v>
                </c:pt>
                <c:pt idx="264">
                  <c:v>0.85226908673915147</c:v>
                </c:pt>
                <c:pt idx="265">
                  <c:v>0.85678562495532995</c:v>
                </c:pt>
                <c:pt idx="266">
                  <c:v>0.86127376918172416</c:v>
                </c:pt>
                <c:pt idx="267">
                  <c:v>0.86573404828998668</c:v>
                </c:pt>
                <c:pt idx="268">
                  <c:v>0.87016697493473549</c:v>
                </c:pt>
                <c:pt idx="269">
                  <c:v>0.87457304624130983</c:v>
                </c:pt>
                <c:pt idx="270">
                  <c:v>0.87895274445647231</c:v>
                </c:pt>
                <c:pt idx="271">
                  <c:v>0.88330653756447208</c:v>
                </c:pt>
                <c:pt idx="272">
                  <c:v>0.8876348798706909</c:v>
                </c:pt>
                <c:pt idx="273">
                  <c:v>0.89193821255493799</c:v>
                </c:pt>
                <c:pt idx="274">
                  <c:v>0.89621696419629848</c:v>
                </c:pt>
                <c:pt idx="275">
                  <c:v>0.90047155127130185</c:v>
                </c:pt>
                <c:pt idx="276">
                  <c:v>0.90470237862705127</c:v>
                </c:pt>
                <c:pt idx="277">
                  <c:v>0.90890983993083563</c:v>
                </c:pt>
                <c:pt idx="278">
                  <c:v>0.91309431809763353</c:v>
                </c:pt>
                <c:pt idx="279">
                  <c:v>0.91725618569682876</c:v>
                </c:pt>
                <c:pt idx="280">
                  <c:v>0.92139580533935583</c:v>
                </c:pt>
                <c:pt idx="281">
                  <c:v>0.92551353004641546</c:v>
                </c:pt>
                <c:pt idx="282">
                  <c:v>0.92960970360082162</c:v>
                </c:pt>
                <c:pt idx="283">
                  <c:v>0.93368466088196944</c:v>
                </c:pt>
                <c:pt idx="284">
                  <c:v>0.93773872818534687</c:v>
                </c:pt>
                <c:pt idx="285">
                  <c:v>0.94177222352745438</c:v>
                </c:pt>
                <c:pt idx="286">
                  <c:v>0.94578545693693772</c:v>
                </c:pt>
                <c:pt idx="287">
                  <c:v>0.94977873073268937</c:v>
                </c:pt>
                <c:pt idx="288">
                  <c:v>0.95375233978962215</c:v>
                </c:pt>
                <c:pt idx="289">
                  <c:v>0.95770657179278129</c:v>
                </c:pt>
                <c:pt idx="290">
                  <c:v>0.96164170748040656</c:v>
                </c:pt>
                <c:pt idx="291">
                  <c:v>0.96555802087653508</c:v>
                </c:pt>
                <c:pt idx="292">
                  <c:v>0.96945577951368278</c:v>
                </c:pt>
                <c:pt idx="293">
                  <c:v>0.97333524464611954</c:v>
                </c:pt>
                <c:pt idx="294">
                  <c:v>0.97719667145422029</c:v>
                </c:pt>
                <c:pt idx="295">
                  <c:v>0.98104030924034125</c:v>
                </c:pt>
                <c:pt idx="296">
                  <c:v>0.98486640161665073</c:v>
                </c:pt>
                <c:pt idx="297">
                  <c:v>0.98867518668531018</c:v>
                </c:pt>
                <c:pt idx="298">
                  <c:v>0.99246689721138703</c:v>
                </c:pt>
                <c:pt idx="299">
                  <c:v>0.99624176078885274</c:v>
                </c:pt>
                <c:pt idx="300">
                  <c:v>1.0000000000000007</c:v>
                </c:pt>
              </c:numCache>
            </c:numRef>
          </c:xVal>
          <c:yVal>
            <c:numRef>
              <c:f>ThrustVersusInduction!$B$3:$B$303</c:f>
              <c:numCache>
                <c:formatCode>General</c:formatCode>
                <c:ptCount val="3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3584"/>
        <c:axId val="141125504"/>
      </c:scatterChart>
      <c:valAx>
        <c:axId val="141123584"/>
        <c:scaling>
          <c:orientation val="minMax"/>
          <c:max val="1"/>
          <c:min val="-0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41125504"/>
        <c:crossesAt val="-1"/>
        <c:crossBetween val="midCat"/>
      </c:valAx>
      <c:valAx>
        <c:axId val="141125504"/>
        <c:scaling>
          <c:orientation val="minMax"/>
          <c:max val="2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Cx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41123584"/>
        <c:crossesAt val="-0.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LowPassFilter!$D$6</c:f>
              <c:strCache>
                <c:ptCount val="1"/>
                <c:pt idx="0">
                  <c:v>u[n]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LowPassFilter!$D$7:$D$1007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LowPassFilter!$E$6</c:f>
              <c:strCache>
                <c:ptCount val="1"/>
                <c:pt idx="0">
                  <c:v>xd[n]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LowPassFilter!$E$7:$E$1007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0.41452299344197918</c:v>
                </c:pt>
                <c:pt idx="102">
                  <c:v>0.82045452127935348</c:v>
                </c:pt>
                <c:pt idx="103">
                  <c:v>1.2179726515141465</c:v>
                </c:pt>
                <c:pt idx="104">
                  <c:v>1.6072517614843203</c:v>
                </c:pt>
                <c:pt idx="105">
                  <c:v>1.9884626143570308</c:v>
                </c:pt>
                <c:pt idx="106">
                  <c:v>2.3617724340364727</c:v>
                </c:pt>
                <c:pt idx="107">
                  <c:v>2.7273449785191746</c:v>
                </c:pt>
                <c:pt idx="108">
                  <c:v>3.0853406117289177</c:v>
                </c:pt>
                <c:pt idx="109">
                  <c:v>3.4359163738627978</c:v>
                </c:pt>
                <c:pt idx="110">
                  <c:v>3.7792260502792812</c:v>
                </c:pt>
                <c:pt idx="111">
                  <c:v>4.1154202389584764</c:v>
                </c:pt>
                <c:pt idx="112">
                  <c:v>4.4446464165642166</c:v>
                </c:pt>
                <c:pt idx="113">
                  <c:v>4.7670490031369273</c:v>
                </c:pt>
                <c:pt idx="114">
                  <c:v>5.0827694254456599</c:v>
                </c:pt>
                <c:pt idx="115">
                  <c:v>5.3919461790270837</c:v>
                </c:pt>
                <c:pt idx="116">
                  <c:v>5.6947148889386456</c:v>
                </c:pt>
                <c:pt idx="117">
                  <c:v>5.9912083692525524</c:v>
                </c:pt>
                <c:pt idx="118">
                  <c:v>6.2815566813166717</c:v>
                </c:pt>
                <c:pt idx="119">
                  <c:v>6.5658871908079082</c:v>
                </c:pt>
                <c:pt idx="120">
                  <c:v>6.844324623603085</c:v>
                </c:pt>
                <c:pt idx="121">
                  <c:v>7.1169911204918339</c:v>
                </c:pt>
                <c:pt idx="122">
                  <c:v>7.3840062907555</c:v>
                </c:pt>
                <c:pt idx="123">
                  <c:v>7.6454872646355607</c:v>
                </c:pt>
                <c:pt idx="124">
                  <c:v>7.9015487447145771</c:v>
                </c:pt>
                <c:pt idx="125">
                  <c:v>8.152303056232217</c:v>
                </c:pt>
                <c:pt idx="126">
                  <c:v>8.3978601963584172</c:v>
                </c:pt>
                <c:pt idx="127">
                  <c:v>8.63832788244531</c:v>
                </c:pt>
                <c:pt idx="128">
                  <c:v>8.8738115992790618</c:v>
                </c:pt>
                <c:pt idx="129">
                  <c:v>9.1044146453523762</c:v>
                </c:pt>
                <c:pt idx="130">
                  <c:v>9.3302381781779324</c:v>
                </c:pt>
                <c:pt idx="131">
                  <c:v>9.5513812586626639</c:v>
                </c:pt>
                <c:pt idx="132">
                  <c:v>9.7679408945623205</c:v>
                </c:pt>
                <c:pt idx="133">
                  <c:v>9.9800120830353851</c:v>
                </c:pt>
                <c:pt idx="134">
                  <c:v>10.187687852315017</c:v>
                </c:pt>
                <c:pt idx="135">
                  <c:v>10.391059302517291</c:v>
                </c:pt>
                <c:pt idx="136">
                  <c:v>10.59021564560364</c:v>
                </c:pt>
                <c:pt idx="137">
                  <c:v>10.785244244515034</c:v>
                </c:pt>
                <c:pt idx="138">
                  <c:v>10.976230651495051</c:v>
                </c:pt>
                <c:pt idx="139">
                  <c:v>11.163258645618663</c:v>
                </c:pt>
                <c:pt idx="140">
                  <c:v>11.346410269543197</c:v>
                </c:pt>
                <c:pt idx="141">
                  <c:v>11.525765865497583</c:v>
                </c:pt>
                <c:pt idx="142">
                  <c:v>11.70140411052569</c:v>
                </c:pt>
                <c:pt idx="143">
                  <c:v>11.8734020509992</c:v>
                </c:pt>
                <c:pt idx="144">
                  <c:v>12.041835136415163</c:v>
                </c:pt>
                <c:pt idx="145">
                  <c:v>12.206777252493062</c:v>
                </c:pt>
                <c:pt idx="146">
                  <c:v>12.368300753585897</c:v>
                </c:pt>
                <c:pt idx="147">
                  <c:v>12.526476494419521</c:v>
                </c:pt>
                <c:pt idx="148">
                  <c:v>12.681373861174132</c:v>
                </c:pt>
                <c:pt idx="149">
                  <c:v>12.833060801921572</c:v>
                </c:pt>
                <c:pt idx="150">
                  <c:v>12.981603856431779</c:v>
                </c:pt>
                <c:pt idx="151">
                  <c:v>13.127068185361455</c:v>
                </c:pt>
                <c:pt idx="152">
                  <c:v>13.269517598837785</c:v>
                </c:pt>
                <c:pt idx="153">
                  <c:v>13.409014584449702</c:v>
                </c:pt>
                <c:pt idx="154">
                  <c:v>13.545620334659018</c:v>
                </c:pt>
                <c:pt idx="155">
                  <c:v>13.679394773643427</c:v>
                </c:pt>
                <c:pt idx="156">
                  <c:v>13.810396583583143</c:v>
                </c:pt>
                <c:pt idx="157">
                  <c:v>13.938683230402734</c:v>
                </c:pt>
                <c:pt idx="158">
                  <c:v>14.064310988979411</c:v>
                </c:pt>
                <c:pt idx="159">
                  <c:v>14.187334967828857</c:v>
                </c:pt>
                <c:pt idx="160">
                  <c:v>14.307809133279411</c:v>
                </c:pt>
                <c:pt idx="161">
                  <c:v>14.425786333145217</c:v>
                </c:pt>
                <c:pt idx="162">
                  <c:v>14.541318319908708</c:v>
                </c:pt>
                <c:pt idx="163">
                  <c:v>14.654455773422624</c:v>
                </c:pt>
                <c:pt idx="164">
                  <c:v>14.765248323141492</c:v>
                </c:pt>
                <c:pt idx="165">
                  <c:v>14.873744569892333</c:v>
                </c:pt>
                <c:pt idx="166">
                  <c:v>14.979992107194155</c:v>
                </c:pt>
                <c:pt idx="167">
                  <c:v>15.084037542135567</c:v>
                </c:pt>
                <c:pt idx="168">
                  <c:v>15.185926515819684</c:v>
                </c:pt>
                <c:pt idx="169">
                  <c:v>15.285703723385287</c:v>
                </c:pt>
                <c:pt idx="170">
                  <c:v>15.383412933613023</c:v>
                </c:pt>
                <c:pt idx="171">
                  <c:v>15.479097008125237</c:v>
                </c:pt>
                <c:pt idx="172">
                  <c:v>15.572797920187874</c:v>
                </c:pt>
                <c:pt idx="173">
                  <c:v>15.664556773122689</c:v>
                </c:pt>
                <c:pt idx="174">
                  <c:v>15.754413818337836</c:v>
                </c:pt>
                <c:pt idx="175">
                  <c:v>15.842408472984761</c:v>
                </c:pt>
                <c:pt idx="176">
                  <c:v>15.928579337249129</c:v>
                </c:pt>
                <c:pt idx="177">
                  <c:v>16.012964211283382</c:v>
                </c:pt>
                <c:pt idx="178">
                  <c:v>16.095600111788336</c:v>
                </c:pt>
                <c:pt idx="179">
                  <c:v>16.17652328825114</c:v>
                </c:pt>
                <c:pt idx="180">
                  <c:v>16.255769238846632</c:v>
                </c:pt>
                <c:pt idx="181">
                  <c:v>16.333372726009173</c:v>
                </c:pt>
                <c:pt idx="182">
                  <c:v>16.40936779168171</c:v>
                </c:pt>
                <c:pt idx="183">
                  <c:v>16.483787772248775</c:v>
                </c:pt>
                <c:pt idx="184">
                  <c:v>16.556665313160011</c:v>
                </c:pt>
                <c:pt idx="185">
                  <c:v>16.628032383250584</c:v>
                </c:pt>
                <c:pt idx="186">
                  <c:v>16.697920288764806</c:v>
                </c:pt>
                <c:pt idx="187">
                  <c:v>16.766359687089064</c:v>
                </c:pt>
                <c:pt idx="188">
                  <c:v>16.833380600200186</c:v>
                </c:pt>
                <c:pt idx="189">
                  <c:v>16.899012427835011</c:v>
                </c:pt>
                <c:pt idx="190">
                  <c:v>16.963283960387024</c:v>
                </c:pt>
                <c:pt idx="191">
                  <c:v>17.026223391535709</c:v>
                </c:pt>
                <c:pt idx="192">
                  <c:v>17.087858330614125</c:v>
                </c:pt>
                <c:pt idx="193">
                  <c:v>17.148215814720174</c:v>
                </c:pt>
                <c:pt idx="194">
                  <c:v>17.207322320576807</c:v>
                </c:pt>
                <c:pt idx="195">
                  <c:v>17.265203776146464</c:v>
                </c:pt>
                <c:pt idx="196">
                  <c:v>17.321885572004746</c:v>
                </c:pt>
                <c:pt idx="197">
                  <c:v>17.377392572478385</c:v>
                </c:pt>
                <c:pt idx="198">
                  <c:v>17.431749126552354</c:v>
                </c:pt>
                <c:pt idx="199">
                  <c:v>17.484979078550928</c:v>
                </c:pt>
                <c:pt idx="200">
                  <c:v>17.537105778597343</c:v>
                </c:pt>
                <c:pt idx="201">
                  <c:v>17.588152092856681</c:v>
                </c:pt>
                <c:pt idx="202">
                  <c:v>17.638140413566475</c:v>
                </c:pt>
                <c:pt idx="203">
                  <c:v>17.687092668859378</c:v>
                </c:pt>
                <c:pt idx="204">
                  <c:v>17.735030332382294</c:v>
                </c:pt>
                <c:pt idx="205">
                  <c:v>17.781974432716105</c:v>
                </c:pt>
                <c:pt idx="206">
                  <c:v>17.827945562600171</c:v>
                </c:pt>
                <c:pt idx="207">
                  <c:v>17.872963887965668</c:v>
                </c:pt>
                <c:pt idx="208">
                  <c:v>17.917049156781651</c:v>
                </c:pt>
                <c:pt idx="209">
                  <c:v>17.960220707717816</c:v>
                </c:pt>
                <c:pt idx="210">
                  <c:v>18.002497478627703</c:v>
                </c:pt>
                <c:pt idx="211">
                  <c:v>18.043898014856062</c:v>
                </c:pt>
                <c:pt idx="212">
                  <c:v>18.084440477374045</c:v>
                </c:pt>
                <c:pt idx="213">
                  <c:v>18.124142650745803</c:v>
                </c:pt>
                <c:pt idx="214">
                  <c:v>18.163021950929952</c:v>
                </c:pt>
                <c:pt idx="215">
                  <c:v>18.201095432919338</c:v>
                </c:pt>
                <c:pt idx="216">
                  <c:v>18.238379798222475</c:v>
                </c:pt>
                <c:pt idx="217">
                  <c:v>18.274891402189908</c:v>
                </c:pt>
                <c:pt idx="218">
                  <c:v>18.310646261188744</c:v>
                </c:pt>
                <c:pt idx="219">
                  <c:v>18.345660059628464</c:v>
                </c:pt>
                <c:pt idx="220">
                  <c:v>18.379948156841138</c:v>
                </c:pt>
                <c:pt idx="221">
                  <c:v>18.41352559381901</c:v>
                </c:pt>
                <c:pt idx="222">
                  <c:v>18.446407099812468</c:v>
                </c:pt>
                <c:pt idx="223">
                  <c:v>18.478607098791265</c:v>
                </c:pt>
                <c:pt idx="224">
                  <c:v>18.510139715771786</c:v>
                </c:pt>
                <c:pt idx="225">
                  <c:v>18.541018783013214</c:v>
                </c:pt>
                <c:pt idx="226">
                  <c:v>18.571257846085267</c:v>
                </c:pt>
                <c:pt idx="227">
                  <c:v>18.600870169810143</c:v>
                </c:pt>
                <c:pt idx="228">
                  <c:v>18.629868744081357</c:v>
                </c:pt>
                <c:pt idx="229">
                  <c:v>18.658266289561951</c:v>
                </c:pt>
                <c:pt idx="230">
                  <c:v>18.686075263264591</c:v>
                </c:pt>
                <c:pt idx="231">
                  <c:v>18.713307864016045</c:v>
                </c:pt>
                <c:pt idx="232">
                  <c:v>18.739976037808361</c:v>
                </c:pt>
                <c:pt idx="233">
                  <c:v>18.766091483039176</c:v>
                </c:pt>
                <c:pt idx="234">
                  <c:v>18.791665655643385</c:v>
                </c:pt>
                <c:pt idx="235">
                  <c:v>18.816709774118458</c:v>
                </c:pt>
                <c:pt idx="236">
                  <c:v>18.841234824445607</c:v>
                </c:pt>
                <c:pt idx="237">
                  <c:v>18.865251564908966</c:v>
                </c:pt>
                <c:pt idx="238">
                  <c:v>18.888770530814845</c:v>
                </c:pt>
                <c:pt idx="239">
                  <c:v>18.911802039113226</c:v>
                </c:pt>
                <c:pt idx="240">
                  <c:v>18.934356192923438</c:v>
                </c:pt>
                <c:pt idx="241">
                  <c:v>18.956442885966055</c:v>
                </c:pt>
                <c:pt idx="242">
                  <c:v>18.978071806902904</c:v>
                </c:pt>
                <c:pt idx="243">
                  <c:v>18.999252443587174</c:v>
                </c:pt>
                <c:pt idx="244">
                  <c:v>19.019994087225371</c:v>
                </c:pt>
                <c:pt idx="245">
                  <c:v>19.040305836453079</c:v>
                </c:pt>
                <c:pt idx="246">
                  <c:v>19.06019660132619</c:v>
                </c:pt>
                <c:pt idx="247">
                  <c:v>19.079675107229448</c:v>
                </c:pt>
                <c:pt idx="248">
                  <c:v>19.098749898703971</c:v>
                </c:pt>
                <c:pt idx="249">
                  <c:v>19.117429343195425</c:v>
                </c:pt>
                <c:pt idx="250">
                  <c:v>19.135721634724561</c:v>
                </c:pt>
                <c:pt idx="251">
                  <c:v>19.153634797481615</c:v>
                </c:pt>
                <c:pt idx="252">
                  <c:v>19.171176689346268</c:v>
                </c:pt>
                <c:pt idx="253">
                  <c:v>19.1883550053346</c:v>
                </c:pt>
                <c:pt idx="254">
                  <c:v>19.205177280974645</c:v>
                </c:pt>
                <c:pt idx="255">
                  <c:v>19.221650895611951</c:v>
                </c:pt>
                <c:pt idx="256">
                  <c:v>19.237783075646639</c:v>
                </c:pt>
                <c:pt idx="257">
                  <c:v>19.253580897703394</c:v>
                </c:pt>
                <c:pt idx="258">
                  <c:v>19.269051291735707</c:v>
                </c:pt>
                <c:pt idx="259">
                  <c:v>19.284201044065817</c:v>
                </c:pt>
                <c:pt idx="260">
                  <c:v>19.299036800361641</c:v>
                </c:pt>
                <c:pt idx="261">
                  <c:v>19.313565068551981</c:v>
                </c:pt>
                <c:pt idx="262">
                  <c:v>19.327792221681328</c:v>
                </c:pt>
                <c:pt idx="263">
                  <c:v>19.34172450070551</c:v>
                </c:pt>
                <c:pt idx="264">
                  <c:v>19.355368017229367</c:v>
                </c:pt>
                <c:pt idx="265">
                  <c:v>19.368728756187693</c:v>
                </c:pt>
                <c:pt idx="266">
                  <c:v>19.381812578470637</c:v>
                </c:pt>
                <c:pt idx="267">
                  <c:v>19.394625223494664</c:v>
                </c:pt>
                <c:pt idx="268">
                  <c:v>19.407172311720224</c:v>
                </c:pt>
                <c:pt idx="269">
                  <c:v>19.419459347117275</c:v>
                </c:pt>
                <c:pt idx="270">
                  <c:v>19.431491719579661</c:v>
                </c:pt>
                <c:pt idx="271">
                  <c:v>19.443274707289483</c:v>
                </c:pt>
                <c:pt idx="272">
                  <c:v>19.454813479032445</c:v>
                </c:pt>
                <c:pt idx="273">
                  <c:v>19.466113096465229</c:v>
                </c:pt>
                <c:pt idx="274">
                  <c:v>19.477178516335862</c:v>
                </c:pt>
                <c:pt idx="275">
                  <c:v>19.488014592658075</c:v>
                </c:pt>
                <c:pt idx="276">
                  <c:v>19.498626078840573</c:v>
                </c:pt>
                <c:pt idx="277">
                  <c:v>19.50901762977221</c:v>
                </c:pt>
                <c:pt idx="278">
                  <c:v>19.519193803863914</c:v>
                </c:pt>
                <c:pt idx="279">
                  <c:v>19.529159065048304</c:v>
                </c:pt>
                <c:pt idx="280">
                  <c:v>19.538917784737862</c:v>
                </c:pt>
                <c:pt idx="281">
                  <c:v>19.548474243742525</c:v>
                </c:pt>
                <c:pt idx="282">
                  <c:v>19.557832634147523</c:v>
                </c:pt>
                <c:pt idx="283">
                  <c:v>19.5669970611523</c:v>
                </c:pt>
                <c:pt idx="284">
                  <c:v>19.575971544871315</c:v>
                </c:pt>
                <c:pt idx="285">
                  <c:v>19.584760022097541</c:v>
                </c:pt>
                <c:pt idx="286">
                  <c:v>19.593366348029384</c:v>
                </c:pt>
                <c:pt idx="287">
                  <c:v>19.601794297961838</c:v>
                </c:pt>
                <c:pt idx="288">
                  <c:v>19.610047568942562</c:v>
                </c:pt>
                <c:pt idx="289">
                  <c:v>19.618129781393655</c:v>
                </c:pt>
                <c:pt idx="290">
                  <c:v>19.626044480699811</c:v>
                </c:pt>
                <c:pt idx="291">
                  <c:v>19.633795138763531</c:v>
                </c:pt>
                <c:pt idx="292">
                  <c:v>19.64138515552817</c:v>
                </c:pt>
                <c:pt idx="293">
                  <c:v>19.648817860469329</c:v>
                </c:pt>
                <c:pt idx="294">
                  <c:v>19.656096514055406</c:v>
                </c:pt>
                <c:pt idx="295">
                  <c:v>19.663224309177849</c:v>
                </c:pt>
                <c:pt idx="296">
                  <c:v>19.670204372551751</c:v>
                </c:pt>
                <c:pt idx="297">
                  <c:v>19.677039766087447</c:v>
                </c:pt>
                <c:pt idx="298">
                  <c:v>19.683733488233656</c:v>
                </c:pt>
                <c:pt idx="299">
                  <c:v>19.690288475292796</c:v>
                </c:pt>
                <c:pt idx="300">
                  <c:v>19.696707602709054</c:v>
                </c:pt>
                <c:pt idx="301">
                  <c:v>19.702993686329719</c:v>
                </c:pt>
                <c:pt idx="302">
                  <c:v>19.70914948364041</c:v>
                </c:pt>
                <c:pt idx="303">
                  <c:v>19.715177694974685</c:v>
                </c:pt>
                <c:pt idx="304">
                  <c:v>19.721080964698594</c:v>
                </c:pt>
                <c:pt idx="305">
                  <c:v>19.726861882370649</c:v>
                </c:pt>
                <c:pt idx="306">
                  <c:v>19.732522983877793</c:v>
                </c:pt>
                <c:pt idx="307">
                  <c:v>19.738066752547788</c:v>
                </c:pt>
                <c:pt idx="308">
                  <c:v>19.743495620238583</c:v>
                </c:pt>
                <c:pt idx="309">
                  <c:v>19.748811968405064</c:v>
                </c:pt>
                <c:pt idx="310">
                  <c:v>19.754018129143738</c:v>
                </c:pt>
                <c:pt idx="311">
                  <c:v>19.75911638621573</c:v>
                </c:pt>
                <c:pt idx="312">
                  <c:v>19.764108976048576</c:v>
                </c:pt>
                <c:pt idx="313">
                  <c:v>19.768998088717296</c:v>
                </c:pt>
                <c:pt idx="314">
                  <c:v>19.77378586890508</c:v>
                </c:pt>
                <c:pt idx="315">
                  <c:v>19.778474416844098</c:v>
                </c:pt>
                <c:pt idx="316">
                  <c:v>19.783065789236787</c:v>
                </c:pt>
                <c:pt idx="317">
                  <c:v>19.787562000158061</c:v>
                </c:pt>
                <c:pt idx="318">
                  <c:v>19.791965021938829</c:v>
                </c:pt>
                <c:pt idx="319">
                  <c:v>19.796276786031157</c:v>
                </c:pt>
                <c:pt idx="320">
                  <c:v>19.800499183855557</c:v>
                </c:pt>
                <c:pt idx="321">
                  <c:v>19.804634067630673</c:v>
                </c:pt>
                <c:pt idx="322">
                  <c:v>19.808683251185791</c:v>
                </c:pt>
                <c:pt idx="323">
                  <c:v>19.812648510756496</c:v>
                </c:pt>
                <c:pt idx="324">
                  <c:v>19.816531585763848</c:v>
                </c:pt>
                <c:pt idx="325">
                  <c:v>19.820334179577408</c:v>
                </c:pt>
                <c:pt idx="326">
                  <c:v>19.824057960262444</c:v>
                </c:pt>
                <c:pt idx="327">
                  <c:v>19.827704561311656</c:v>
                </c:pt>
                <c:pt idx="328">
                  <c:v>19.831275582361734</c:v>
                </c:pt>
                <c:pt idx="329">
                  <c:v>19.834772589895039</c:v>
                </c:pt>
                <c:pt idx="330">
                  <c:v>19.838197117926811</c:v>
                </c:pt>
                <c:pt idx="331">
                  <c:v>19.841550668678039</c:v>
                </c:pt>
                <c:pt idx="332">
                  <c:v>19.844834713234462</c:v>
                </c:pt>
                <c:pt idx="333">
                  <c:v>19.848050692191876</c:v>
                </c:pt>
                <c:pt idx="334">
                  <c:v>19.851200016288082</c:v>
                </c:pt>
                <c:pt idx="335">
                  <c:v>19.854284067021702</c:v>
                </c:pt>
                <c:pt idx="336">
                  <c:v>19.857304197258216</c:v>
                </c:pt>
                <c:pt idx="337">
                  <c:v>19.860261731823421</c:v>
                </c:pt>
                <c:pt idx="338">
                  <c:v>19.863157968084572</c:v>
                </c:pt>
                <c:pt idx="339">
                  <c:v>19.865994176519486</c:v>
                </c:pt>
                <c:pt idx="340">
                  <c:v>19.868771601273878</c:v>
                </c:pt>
                <c:pt idx="341">
                  <c:v>19.871491460707105</c:v>
                </c:pt>
                <c:pt idx="342">
                  <c:v>19.874154947926634</c:v>
                </c:pt>
                <c:pt idx="343">
                  <c:v>19.876763231311401</c:v>
                </c:pt>
                <c:pt idx="344">
                  <c:v>19.879317455024349</c:v>
                </c:pt>
                <c:pt idx="345">
                  <c:v>19.881818739514323</c:v>
                </c:pt>
                <c:pt idx="346">
                  <c:v>19.884268182007588</c:v>
                </c:pt>
                <c:pt idx="347">
                  <c:v>19.886666856989123</c:v>
                </c:pt>
                <c:pt idx="348">
                  <c:v>19.889015816673975</c:v>
                </c:pt>
                <c:pt idx="349">
                  <c:v>19.891316091468823</c:v>
                </c:pt>
                <c:pt idx="350">
                  <c:v>19.89356869042399</c:v>
                </c:pt>
                <c:pt idx="351">
                  <c:v>19.895774601676059</c:v>
                </c:pt>
                <c:pt idx="352">
                  <c:v>19.897934792881358</c:v>
                </c:pt>
                <c:pt idx="353">
                  <c:v>19.900050211640412</c:v>
                </c:pt>
                <c:pt idx="354">
                  <c:v>19.90212178591365</c:v>
                </c:pt>
                <c:pt idx="355">
                  <c:v>19.904150424428444</c:v>
                </c:pt>
                <c:pt idx="356">
                  <c:v>19.906137017077747</c:v>
                </c:pt>
                <c:pt idx="357">
                  <c:v>19.908082435310462</c:v>
                </c:pt>
                <c:pt idx="358">
                  <c:v>19.909987532513711</c:v>
                </c:pt>
                <c:pt idx="359">
                  <c:v>19.911853144387187</c:v>
                </c:pt>
                <c:pt idx="360">
                  <c:v>19.913680089309743</c:v>
                </c:pt>
                <c:pt idx="361">
                  <c:v>19.915469168698394</c:v>
                </c:pt>
                <c:pt idx="362">
                  <c:v>19.917221167359855</c:v>
                </c:pt>
                <c:pt idx="363">
                  <c:v>19.918936853834836</c:v>
                </c:pt>
                <c:pt idx="364">
                  <c:v>19.920616980735147</c:v>
                </c:pt>
                <c:pt idx="365">
                  <c:v>19.922262285073856</c:v>
                </c:pt>
                <c:pt idx="366">
                  <c:v>19.923873488588583</c:v>
                </c:pt>
                <c:pt idx="367">
                  <c:v>19.925451298058114</c:v>
                </c:pt>
                <c:pt idx="368">
                  <c:v>19.926996405612421</c:v>
                </c:pt>
                <c:pt idx="369">
                  <c:v>19.928509489036301</c:v>
                </c:pt>
                <c:pt idx="370">
                  <c:v>19.929991212066668</c:v>
                </c:pt>
                <c:pt idx="371">
                  <c:v>19.931442224683735</c:v>
                </c:pt>
                <c:pt idx="372">
                  <c:v>19.932863163396128</c:v>
                </c:pt>
                <c:pt idx="373">
                  <c:v>19.934254651520092</c:v>
                </c:pt>
                <c:pt idx="374">
                  <c:v>19.935617299452929</c:v>
                </c:pt>
                <c:pt idx="375">
                  <c:v>19.936951704940761</c:v>
                </c:pt>
                <c:pt idx="376">
                  <c:v>19.93825845334073</c:v>
                </c:pt>
                <c:pt idx="377">
                  <c:v>19.939538117877774</c:v>
                </c:pt>
                <c:pt idx="378">
                  <c:v>19.940791259896095</c:v>
                </c:pt>
                <c:pt idx="379">
                  <c:v>19.942018429105381</c:v>
                </c:pt>
                <c:pt idx="380">
                  <c:v>19.943220163821969</c:v>
                </c:pt>
                <c:pt idx="381">
                  <c:v>19.944396991204954</c:v>
                </c:pt>
                <c:pt idx="382">
                  <c:v>19.945549427487457</c:v>
                </c:pt>
                <c:pt idx="383">
                  <c:v>19.946677978203084</c:v>
                </c:pt>
                <c:pt idx="384">
                  <c:v>19.947783138407665</c:v>
                </c:pt>
                <c:pt idx="385">
                  <c:v>19.948865392896437</c:v>
                </c:pt>
                <c:pt idx="386">
                  <c:v>19.949925216416688</c:v>
                </c:pt>
                <c:pt idx="387">
                  <c:v>19.950963073876032</c:v>
                </c:pt>
                <c:pt idx="388">
                  <c:v>19.951979420546337</c:v>
                </c:pt>
                <c:pt idx="389">
                  <c:v>19.952974702263433</c:v>
                </c:pt>
                <c:pt idx="390">
                  <c:v>19.953949355622697</c:v>
                </c:pt>
                <c:pt idx="391">
                  <c:v>19.954903808170556</c:v>
                </c:pt>
                <c:pt idx="392">
                  <c:v>19.955838478592057</c:v>
                </c:pt>
                <c:pt idx="393">
                  <c:v>19.956753776894509</c:v>
                </c:pt>
                <c:pt idx="394">
                  <c:v>19.957650104587344</c:v>
                </c:pt>
                <c:pt idx="395">
                  <c:v>19.958527854858268</c:v>
                </c:pt>
                <c:pt idx="396">
                  <c:v>19.959387412745698</c:v>
                </c:pt>
                <c:pt idx="397">
                  <c:v>19.960229155307701</c:v>
                </c:pt>
                <c:pt idx="398">
                  <c:v>19.961053451787379</c:v>
                </c:pt>
                <c:pt idx="399">
                  <c:v>19.961860663774843</c:v>
                </c:pt>
                <c:pt idx="400">
                  <c:v>19.96265114536584</c:v>
                </c:pt>
                <c:pt idx="401">
                  <c:v>19.963425243317069</c:v>
                </c:pt>
                <c:pt idx="402">
                  <c:v>19.964183297198296</c:v>
                </c:pt>
                <c:pt idx="403">
                  <c:v>19.964925639541327</c:v>
                </c:pt>
                <c:pt idx="404">
                  <c:v>19.965652595985844</c:v>
                </c:pt>
                <c:pt idx="405">
                  <c:v>19.966364485422289</c:v>
                </c:pt>
                <c:pt idx="406">
                  <c:v>19.967061620131723</c:v>
                </c:pt>
                <c:pt idx="407">
                  <c:v>19.967744305922828</c:v>
                </c:pt>
                <c:pt idx="408">
                  <c:v>19.968412842266048</c:v>
                </c:pt>
                <c:pt idx="409">
                  <c:v>19.969067522424957</c:v>
                </c:pt>
                <c:pt idx="410">
                  <c:v>19.969708633584908</c:v>
                </c:pt>
                <c:pt idx="411">
                  <c:v>19.970336456978998</c:v>
                </c:pt>
                <c:pt idx="412">
                  <c:v>19.970951268011454</c:v>
                </c:pt>
                <c:pt idx="413">
                  <c:v>19.971553336378435</c:v>
                </c:pt>
                <c:pt idx="414">
                  <c:v>19.972142926186329</c:v>
                </c:pt>
                <c:pt idx="415">
                  <c:v>19.972720296067621</c:v>
                </c:pt>
                <c:pt idx="416">
                  <c:v>19.973285699294337</c:v>
                </c:pt>
                <c:pt idx="417">
                  <c:v>19.97383938388915</c:v>
                </c:pt>
                <c:pt idx="418">
                  <c:v>19.974381592734176</c:v>
                </c:pt>
                <c:pt idx="419">
                  <c:v>19.974912563677528</c:v>
                </c:pt>
                <c:pt idx="420">
                  <c:v>19.975432529637636</c:v>
                </c:pt>
                <c:pt idx="421">
                  <c:v>19.975941718705428</c:v>
                </c:pt>
                <c:pt idx="422">
                  <c:v>19.976440354244396</c:v>
                </c:pt>
                <c:pt idx="423">
                  <c:v>19.976928654988548</c:v>
                </c:pt>
                <c:pt idx="424">
                  <c:v>19.977406835138389</c:v>
                </c:pt>
                <c:pt idx="425">
                  <c:v>19.977875104454874</c:v>
                </c:pt>
                <c:pt idx="426">
                  <c:v>19.978333668351425</c:v>
                </c:pt>
                <c:pt idx="427">
                  <c:v>19.978782727984019</c:v>
                </c:pt>
                <c:pt idx="428">
                  <c:v>19.979222480339459</c:v>
                </c:pt>
                <c:pt idx="429">
                  <c:v>19.979653118321757</c:v>
                </c:pt>
                <c:pt idx="430">
                  <c:v>19.980074830836777</c:v>
                </c:pt>
                <c:pt idx="431">
                  <c:v>19.980487802875096</c:v>
                </c:pt>
                <c:pt idx="432">
                  <c:v>19.980892215593137</c:v>
                </c:pt>
                <c:pt idx="433">
                  <c:v>19.981288246392658</c:v>
                </c:pt>
                <c:pt idx="434">
                  <c:v>19.981676068998553</c:v>
                </c:pt>
                <c:pt idx="435">
                  <c:v>19.982055853535073</c:v>
                </c:pt>
                <c:pt idx="436">
                  <c:v>19.982427766600445</c:v>
                </c:pt>
                <c:pt idx="437">
                  <c:v>19.982791971339957</c:v>
                </c:pt>
                <c:pt idx="438">
                  <c:v>19.983148627517529</c:v>
                </c:pt>
                <c:pt idx="439">
                  <c:v>19.983497891585785</c:v>
                </c:pt>
                <c:pt idx="440">
                  <c:v>19.983839916754683</c:v>
                </c:pt>
                <c:pt idx="441">
                  <c:v>19.98417485305874</c:v>
                </c:pt>
                <c:pt idx="442">
                  <c:v>19.984502847422824</c:v>
                </c:pt>
                <c:pt idx="443">
                  <c:v>19.984824043726633</c:v>
                </c:pt>
                <c:pt idx="444">
                  <c:v>19.985138582867769</c:v>
                </c:pt>
                <c:pt idx="445">
                  <c:v>19.985446602823593</c:v>
                </c:pt>
                <c:pt idx="446">
                  <c:v>19.985748238711707</c:v>
                </c:pt>
                <c:pt idx="447">
                  <c:v>19.986043622849259</c:v>
                </c:pt>
                <c:pt idx="448">
                  <c:v>19.986332884810963</c:v>
                </c:pt>
                <c:pt idx="449">
                  <c:v>19.986616151485954</c:v>
                </c:pt>
                <c:pt idx="450">
                  <c:v>19.986893547133448</c:v>
                </c:pt>
                <c:pt idx="451">
                  <c:v>19.987165193437228</c:v>
                </c:pt>
                <c:pt idx="452">
                  <c:v>19.987431209559062</c:v>
                </c:pt>
                <c:pt idx="453">
                  <c:v>19.987691712190937</c:v>
                </c:pt>
                <c:pt idx="454">
                  <c:v>19.987946815606279</c:v>
                </c:pt>
                <c:pt idx="455">
                  <c:v>19.988196631710046</c:v>
                </c:pt>
                <c:pt idx="456">
                  <c:v>19.988441270087861</c:v>
                </c:pt>
                <c:pt idx="457">
                  <c:v>19.988680838054037</c:v>
                </c:pt>
                <c:pt idx="458">
                  <c:v>19.98891544069869</c:v>
                </c:pt>
                <c:pt idx="459">
                  <c:v>19.989145180933818</c:v>
                </c:pt>
                <c:pt idx="460">
                  <c:v>19.989370159538446</c:v>
                </c:pt>
                <c:pt idx="461">
                  <c:v>19.989590475202846</c:v>
                </c:pt>
                <c:pt idx="462">
                  <c:v>19.989806224571808</c:v>
                </c:pt>
                <c:pt idx="463">
                  <c:v>19.99001750228706</c:v>
                </c:pt>
                <c:pt idx="464">
                  <c:v>19.990224401028762</c:v>
                </c:pt>
                <c:pt idx="465">
                  <c:v>19.990427011556172</c:v>
                </c:pt>
                <c:pt idx="466">
                  <c:v>19.99062542274747</c:v>
                </c:pt>
                <c:pt idx="467">
                  <c:v>19.990819721638722</c:v>
                </c:pt>
                <c:pt idx="468">
                  <c:v>19.991009993462072</c:v>
                </c:pt>
                <c:pt idx="469">
                  <c:v>19.991196321683127</c:v>
                </c:pt>
                <c:pt idx="470">
                  <c:v>19.991378788037586</c:v>
                </c:pt>
                <c:pt idx="471">
                  <c:v>19.991557472567074</c:v>
                </c:pt>
                <c:pt idx="472">
                  <c:v>19.991732453654258</c:v>
                </c:pt>
                <c:pt idx="473">
                  <c:v>19.991903808057238</c:v>
                </c:pt>
                <c:pt idx="474">
                  <c:v>19.992071610943221</c:v>
                </c:pt>
                <c:pt idx="475">
                  <c:v>19.992235935921471</c:v>
                </c:pt>
                <c:pt idx="476">
                  <c:v>19.992396855075626</c:v>
                </c:pt>
                <c:pt idx="477">
                  <c:v>19.992554438995306</c:v>
                </c:pt>
                <c:pt idx="478">
                  <c:v>19.992708756807083</c:v>
                </c:pt>
                <c:pt idx="479">
                  <c:v>19.992859876204797</c:v>
                </c:pt>
                <c:pt idx="480">
                  <c:v>19.993007863479257</c:v>
                </c:pt>
                <c:pt idx="481">
                  <c:v>19.993152783547316</c:v>
                </c:pt>
                <c:pt idx="482">
                  <c:v>19.993294699980353</c:v>
                </c:pt>
                <c:pt idx="483">
                  <c:v>19.993433675032158</c:v>
                </c:pt>
                <c:pt idx="484">
                  <c:v>19.993569769666237</c:v>
                </c:pt>
                <c:pt idx="485">
                  <c:v>19.993703043582563</c:v>
                </c:pt>
                <c:pt idx="486">
                  <c:v>19.993833555243747</c:v>
                </c:pt>
                <c:pt idx="487">
                  <c:v>19.993961361900709</c:v>
                </c:pt>
                <c:pt idx="488">
                  <c:v>19.994086519617774</c:v>
                </c:pt>
                <c:pt idx="489">
                  <c:v>19.994209083297257</c:v>
                </c:pt>
                <c:pt idx="490">
                  <c:v>19.994329106703574</c:v>
                </c:pt>
                <c:pt idx="491">
                  <c:v>19.994446642486814</c:v>
                </c:pt>
                <c:pt idx="492">
                  <c:v>19.994561742205818</c:v>
                </c:pt>
                <c:pt idx="493">
                  <c:v>19.994674456350815</c:v>
                </c:pt>
                <c:pt idx="494">
                  <c:v>19.994784834365575</c:v>
                </c:pt>
                <c:pt idx="495">
                  <c:v>19.994892924669081</c:v>
                </c:pt>
                <c:pt idx="496">
                  <c:v>19.994998774676773</c:v>
                </c:pt>
                <c:pt idx="497">
                  <c:v>19.995102430821369</c:v>
                </c:pt>
                <c:pt idx="498">
                  <c:v>19.995203938573198</c:v>
                </c:pt>
                <c:pt idx="499">
                  <c:v>19.995303342460168</c:v>
                </c:pt>
                <c:pt idx="500">
                  <c:v>19.995400686087301</c:v>
                </c:pt>
                <c:pt idx="501">
                  <c:v>19.995496012155847</c:v>
                </c:pt>
                <c:pt idx="502">
                  <c:v>19.995589362482029</c:v>
                </c:pt>
                <c:pt idx="503">
                  <c:v>19.995680778015377</c:v>
                </c:pt>
                <c:pt idx="504">
                  <c:v>19.995770298856698</c:v>
                </c:pt>
                <c:pt idx="505">
                  <c:v>19.995857964275665</c:v>
                </c:pt>
                <c:pt idx="506">
                  <c:v>19.995943812728036</c:v>
                </c:pt>
                <c:pt idx="507">
                  <c:v>19.996027881872536</c:v>
                </c:pt>
                <c:pt idx="508">
                  <c:v>19.996110208587361</c:v>
                </c:pt>
                <c:pt idx="509">
                  <c:v>19.996190828986371</c:v>
                </c:pt>
                <c:pt idx="510">
                  <c:v>19.996269778434929</c:v>
                </c:pt>
                <c:pt idx="511">
                  <c:v>19.996347091565397</c:v>
                </c:pt>
                <c:pt idx="512">
                  <c:v>19.996422802292351</c:v>
                </c:pt>
                <c:pt idx="513">
                  <c:v>19.996496943827445</c:v>
                </c:pt>
                <c:pt idx="514">
                  <c:v>19.996569548693991</c:v>
                </c:pt>
                <c:pt idx="515">
                  <c:v>19.996640648741199</c:v>
                </c:pt>
                <c:pt idx="516">
                  <c:v>19.996710275158193</c:v>
                </c:pt>
                <c:pt idx="517">
                  <c:v>19.996778458487647</c:v>
                </c:pt>
                <c:pt idx="518">
                  <c:v>19.996845228639209</c:v>
                </c:pt>
                <c:pt idx="519">
                  <c:v>19.996910614902617</c:v>
                </c:pt>
                <c:pt idx="520">
                  <c:v>19.996974645960542</c:v>
                </c:pt>
                <c:pt idx="521">
                  <c:v>19.997037349901177</c:v>
                </c:pt>
                <c:pt idx="522">
                  <c:v>19.997098754230549</c:v>
                </c:pt>
                <c:pt idx="523">
                  <c:v>19.997158885884602</c:v>
                </c:pt>
                <c:pt idx="524">
                  <c:v>19.99721777124099</c:v>
                </c:pt>
                <c:pt idx="525">
                  <c:v>19.997275436130671</c:v>
                </c:pt>
                <c:pt idx="526">
                  <c:v>19.997331905849215</c:v>
                </c:pt>
                <c:pt idx="527">
                  <c:v>19.997387205167925</c:v>
                </c:pt>
                <c:pt idx="528">
                  <c:v>19.99744135834468</c:v>
                </c:pt>
                <c:pt idx="529">
                  <c:v>19.997494389134587</c:v>
                </c:pt>
                <c:pt idx="530">
                  <c:v>19.997546320800403</c:v>
                </c:pt>
                <c:pt idx="531">
                  <c:v>19.997597176122738</c:v>
                </c:pt>
                <c:pt idx="532">
                  <c:v>19.997646977410056</c:v>
                </c:pt>
                <c:pt idx="533">
                  <c:v>19.997695746508434</c:v>
                </c:pt>
                <c:pt idx="534">
                  <c:v>19.997743504811183</c:v>
                </c:pt>
                <c:pt idx="535">
                  <c:v>19.997790273268201</c:v>
                </c:pt>
                <c:pt idx="536">
                  <c:v>19.997836072395181</c:v>
                </c:pt>
                <c:pt idx="537">
                  <c:v>19.997880922282597</c:v>
                </c:pt>
                <c:pt idx="538">
                  <c:v>19.997924842604533</c:v>
                </c:pt>
                <c:pt idx="539">
                  <c:v>19.997967852627305</c:v>
                </c:pt>
                <c:pt idx="540">
                  <c:v>19.998009971217904</c:v>
                </c:pt>
                <c:pt idx="541">
                  <c:v>19.998051216852296</c:v>
                </c:pt>
                <c:pt idx="542">
                  <c:v>19.998091607623493</c:v>
                </c:pt>
                <c:pt idx="543">
                  <c:v>19.998131161249525</c:v>
                </c:pt>
                <c:pt idx="544">
                  <c:v>19.998169895081183</c:v>
                </c:pt>
                <c:pt idx="545">
                  <c:v>19.998207826109649</c:v>
                </c:pt>
                <c:pt idx="546">
                  <c:v>19.998244970973936</c:v>
                </c:pt>
                <c:pt idx="547">
                  <c:v>19.998281345968209</c:v>
                </c:pt>
                <c:pt idx="548">
                  <c:v>19.998316967048908</c:v>
                </c:pt>
                <c:pt idx="549">
                  <c:v>19.998351849841754</c:v>
                </c:pt>
                <c:pt idx="550">
                  <c:v>19.998386009648613</c:v>
                </c:pt>
                <c:pt idx="551">
                  <c:v>19.998419461454205</c:v>
                </c:pt>
                <c:pt idx="552">
                  <c:v>19.998452219932666</c:v>
                </c:pt>
                <c:pt idx="553">
                  <c:v>19.998484299453999</c:v>
                </c:pt>
                <c:pt idx="554">
                  <c:v>19.998515714090374</c:v>
                </c:pt>
                <c:pt idx="555">
                  <c:v>19.998546477622291</c:v>
                </c:pt>
                <c:pt idx="556">
                  <c:v>19.998576603544642</c:v>
                </c:pt>
                <c:pt idx="557">
                  <c:v>19.998606105072618</c:v>
                </c:pt>
                <c:pt idx="558">
                  <c:v>19.998634995147512</c:v>
                </c:pt>
                <c:pt idx="559">
                  <c:v>19.998663286442387</c:v>
                </c:pt>
                <c:pt idx="560">
                  <c:v>19.998690991367653</c:v>
                </c:pt>
                <c:pt idx="561">
                  <c:v>19.99871812207649</c:v>
                </c:pt>
                <c:pt idx="562">
                  <c:v>19.998744690470197</c:v>
                </c:pt>
                <c:pt idx="563">
                  <c:v>19.998770708203395</c:v>
                </c:pt>
                <c:pt idx="564">
                  <c:v>19.998796186689162</c:v>
                </c:pt>
                <c:pt idx="565">
                  <c:v>19.998821137104017</c:v>
                </c:pt>
                <c:pt idx="566">
                  <c:v>19.998845570392838</c:v>
                </c:pt>
                <c:pt idx="567">
                  <c:v>19.99886949727366</c:v>
                </c:pt>
                <c:pt idx="568">
                  <c:v>19.99889292824237</c:v>
                </c:pt>
                <c:pt idx="569">
                  <c:v>19.998915873577317</c:v>
                </c:pt>
                <c:pt idx="570">
                  <c:v>19.998938343343816</c:v>
                </c:pt>
                <c:pt idx="571">
                  <c:v>19.998960347398572</c:v>
                </c:pt>
                <c:pt idx="572">
                  <c:v>19.998981895393996</c:v>
                </c:pt>
                <c:pt idx="573">
                  <c:v>19.999002996782444</c:v>
                </c:pt>
                <c:pt idx="574">
                  <c:v>19.999023660820356</c:v>
                </c:pt>
                <c:pt idx="575">
                  <c:v>19.999043896572324</c:v>
                </c:pt>
                <c:pt idx="576">
                  <c:v>19.999063712915067</c:v>
                </c:pt>
                <c:pt idx="577">
                  <c:v>19.999083118541328</c:v>
                </c:pt>
                <c:pt idx="578">
                  <c:v>19.999102121963674</c:v>
                </c:pt>
                <c:pt idx="579">
                  <c:v>19.999120731518239</c:v>
                </c:pt>
                <c:pt idx="580">
                  <c:v>19.999138955368394</c:v>
                </c:pt>
                <c:pt idx="581">
                  <c:v>19.999156801508306</c:v>
                </c:pt>
                <c:pt idx="582">
                  <c:v>19.99917427776645</c:v>
                </c:pt>
                <c:pt idx="583">
                  <c:v>19.999191391809049</c:v>
                </c:pt>
                <c:pt idx="584">
                  <c:v>19.999208151143442</c:v>
                </c:pt>
                <c:pt idx="585">
                  <c:v>19.999224563121359</c:v>
                </c:pt>
                <c:pt idx="586">
                  <c:v>19.999240634942169</c:v>
                </c:pt>
                <c:pt idx="587">
                  <c:v>19.99925637365601</c:v>
                </c:pt>
                <c:pt idx="588">
                  <c:v>19.999271786166915</c:v>
                </c:pt>
                <c:pt idx="589">
                  <c:v>19.999286879235811</c:v>
                </c:pt>
                <c:pt idx="590">
                  <c:v>19.999301659483507</c:v>
                </c:pt>
                <c:pt idx="591">
                  <c:v>19.999316133393577</c:v>
                </c:pt>
                <c:pt idx="592">
                  <c:v>19.999330307315219</c:v>
                </c:pt>
                <c:pt idx="593">
                  <c:v>19.999344187466036</c:v>
                </c:pt>
                <c:pt idx="594">
                  <c:v>19.999357779934769</c:v>
                </c:pt>
                <c:pt idx="595">
                  <c:v>19.999371090683965</c:v>
                </c:pt>
                <c:pt idx="596">
                  <c:v>19.999384125552581</c:v>
                </c:pt>
                <c:pt idx="597">
                  <c:v>19.999396890258559</c:v>
                </c:pt>
                <c:pt idx="598">
                  <c:v>19.999409390401333</c:v>
                </c:pt>
                <c:pt idx="599">
                  <c:v>19.999421631464273</c:v>
                </c:pt>
                <c:pt idx="600">
                  <c:v>19.999433618817108</c:v>
                </c:pt>
                <c:pt idx="601">
                  <c:v>19.999445357718272</c:v>
                </c:pt>
                <c:pt idx="602">
                  <c:v>19.99945685331722</c:v>
                </c:pt>
                <c:pt idx="603">
                  <c:v>19.999468110656665</c:v>
                </c:pt>
                <c:pt idx="604">
                  <c:v>19.9994791346748</c:v>
                </c:pt>
                <c:pt idx="605">
                  <c:v>19.999489930207488</c:v>
                </c:pt>
                <c:pt idx="606">
                  <c:v>19.999500501990354</c:v>
                </c:pt>
                <c:pt idx="607">
                  <c:v>19.999510854660862</c:v>
                </c:pt>
                <c:pt idx="608">
                  <c:v>19.999520992760374</c:v>
                </c:pt>
                <c:pt idx="609">
                  <c:v>19.999530920736113</c:v>
                </c:pt>
                <c:pt idx="610">
                  <c:v>19.999540642943145</c:v>
                </c:pt>
                <c:pt idx="611">
                  <c:v>19.999550163646262</c:v>
                </c:pt>
                <c:pt idx="612">
                  <c:v>19.999559487021855</c:v>
                </c:pt>
                <c:pt idx="613">
                  <c:v>19.999568617159774</c:v>
                </c:pt>
                <c:pt idx="614">
                  <c:v>19.999577558065084</c:v>
                </c:pt>
                <c:pt idx="615">
                  <c:v>19.999586313659854</c:v>
                </c:pt>
                <c:pt idx="616">
                  <c:v>19.999594887784859</c:v>
                </c:pt>
                <c:pt idx="617">
                  <c:v>19.999603284201264</c:v>
                </c:pt>
                <c:pt idx="618">
                  <c:v>19.999611506592288</c:v>
                </c:pt>
                <c:pt idx="619">
                  <c:v>19.999619558564802</c:v>
                </c:pt>
                <c:pt idx="620">
                  <c:v>19.99962744365093</c:v>
                </c:pt>
                <c:pt idx="621">
                  <c:v>19.999635165309584</c:v>
                </c:pt>
                <c:pt idx="622">
                  <c:v>19.999642726927981</c:v>
                </c:pt>
                <c:pt idx="623">
                  <c:v>19.999650131823145</c:v>
                </c:pt>
                <c:pt idx="624">
                  <c:v>19.999657383243346</c:v>
                </c:pt>
                <c:pt idx="625">
                  <c:v>19.999664484369525</c:v>
                </c:pt>
                <c:pt idx="626">
                  <c:v>19.999671438316703</c:v>
                </c:pt>
                <c:pt idx="627">
                  <c:v>19.999678248135325</c:v>
                </c:pt>
                <c:pt idx="628">
                  <c:v>19.999684916812626</c:v>
                </c:pt>
                <c:pt idx="629">
                  <c:v>19.999691447273925</c:v>
                </c:pt>
                <c:pt idx="630">
                  <c:v>19.99969784238391</c:v>
                </c:pt>
                <c:pt idx="631">
                  <c:v>19.999704104947888</c:v>
                </c:pt>
                <c:pt idx="632">
                  <c:v>19.999710237713025</c:v>
                </c:pt>
                <c:pt idx="633">
                  <c:v>19.999716243369555</c:v>
                </c:pt>
                <c:pt idx="634">
                  <c:v>19.999722124551951</c:v>
                </c:pt>
                <c:pt idx="635">
                  <c:v>19.99972788384008</c:v>
                </c:pt>
                <c:pt idx="636">
                  <c:v>19.999733523760341</c:v>
                </c:pt>
                <c:pt idx="637">
                  <c:v>19.999739046786765</c:v>
                </c:pt>
                <c:pt idx="638">
                  <c:v>19.999744455342118</c:v>
                </c:pt>
                <c:pt idx="639">
                  <c:v>19.999749751798944</c:v>
                </c:pt>
                <c:pt idx="640">
                  <c:v>19.999754938480613</c:v>
                </c:pt>
                <c:pt idx="641">
                  <c:v>19.999760017662346</c:v>
                </c:pt>
                <c:pt idx="642">
                  <c:v>19.999764991572192</c:v>
                </c:pt>
                <c:pt idx="643">
                  <c:v>19.999769862392043</c:v>
                </c:pt>
                <c:pt idx="644">
                  <c:v>19.99977463225855</c:v>
                </c:pt>
                <c:pt idx="645">
                  <c:v>19.999779303264091</c:v>
                </c:pt>
                <c:pt idx="646">
                  <c:v>19.999783877457673</c:v>
                </c:pt>
                <c:pt idx="647">
                  <c:v>19.999788356845833</c:v>
                </c:pt>
                <c:pt idx="648">
                  <c:v>19.99979274339352</c:v>
                </c:pt>
                <c:pt idx="649">
                  <c:v>19.999797039024969</c:v>
                </c:pt>
                <c:pt idx="650">
                  <c:v>19.999801245624518</c:v>
                </c:pt>
                <c:pt idx="651">
                  <c:v>19.999805365037453</c:v>
                </c:pt>
                <c:pt idx="652">
                  <c:v>19.99980939907082</c:v>
                </c:pt>
                <c:pt idx="653">
                  <c:v>19.999813349494204</c:v>
                </c:pt>
                <c:pt idx="654">
                  <c:v>19.999817218040526</c:v>
                </c:pt>
                <c:pt idx="655">
                  <c:v>19.999821006406776</c:v>
                </c:pt>
                <c:pt idx="656">
                  <c:v>19.999824716254778</c:v>
                </c:pt>
                <c:pt idx="657">
                  <c:v>19.999828349211917</c:v>
                </c:pt>
                <c:pt idx="658">
                  <c:v>19.99983190687184</c:v>
                </c:pt>
                <c:pt idx="659">
                  <c:v>19.999835390795177</c:v>
                </c:pt>
                <c:pt idx="660">
                  <c:v>19.99983880251019</c:v>
                </c:pt>
                <c:pt idx="661">
                  <c:v>19.99984214351349</c:v>
                </c:pt>
                <c:pt idx="662">
                  <c:v>19.999845415270656</c:v>
                </c:pt>
                <c:pt idx="663">
                  <c:v>19.999848619216891</c:v>
                </c:pt>
                <c:pt idx="664">
                  <c:v>19.999851756757657</c:v>
                </c:pt>
                <c:pt idx="665">
                  <c:v>19.999854829269289</c:v>
                </c:pt>
                <c:pt idx="666">
                  <c:v>19.99985783809958</c:v>
                </c:pt>
                <c:pt idx="667">
                  <c:v>19.999860784568405</c:v>
                </c:pt>
                <c:pt idx="668">
                  <c:v>19.999863669968278</c:v>
                </c:pt>
                <c:pt idx="669">
                  <c:v>19.999866495564923</c:v>
                </c:pt>
                <c:pt idx="670">
                  <c:v>19.999869262597826</c:v>
                </c:pt>
                <c:pt idx="671">
                  <c:v>19.999871972280793</c:v>
                </c:pt>
                <c:pt idx="672">
                  <c:v>19.999874625802462</c:v>
                </c:pt>
                <c:pt idx="673">
                  <c:v>19.999877224326845</c:v>
                </c:pt>
                <c:pt idx="674">
                  <c:v>19.999879768993821</c:v>
                </c:pt>
                <c:pt idx="675">
                  <c:v>19.999882260919648</c:v>
                </c:pt>
                <c:pt idx="676">
                  <c:v>19.999884701197452</c:v>
                </c:pt>
                <c:pt idx="677">
                  <c:v>19.999887090897694</c:v>
                </c:pt>
                <c:pt idx="678">
                  <c:v>19.999889431068645</c:v>
                </c:pt>
                <c:pt idx="679">
                  <c:v>19.999891722736862</c:v>
                </c:pt>
                <c:pt idx="680">
                  <c:v>19.999893966907621</c:v>
                </c:pt>
                <c:pt idx="681">
                  <c:v>19.999896164565364</c:v>
                </c:pt>
                <c:pt idx="682">
                  <c:v>19.99989831667412</c:v>
                </c:pt>
                <c:pt idx="683">
                  <c:v>19.999900424177952</c:v>
                </c:pt>
                <c:pt idx="684">
                  <c:v>19.999902488001347</c:v>
                </c:pt>
                <c:pt idx="685">
                  <c:v>19.999904509049628</c:v>
                </c:pt>
                <c:pt idx="686">
                  <c:v>19.999906488209355</c:v>
                </c:pt>
                <c:pt idx="687">
                  <c:v>19.999908426348725</c:v>
                </c:pt>
                <c:pt idx="688">
                  <c:v>19.999910324317931</c:v>
                </c:pt>
                <c:pt idx="689">
                  <c:v>19.999912182949537</c:v>
                </c:pt>
                <c:pt idx="690">
                  <c:v>19.999914003058869</c:v>
                </c:pt>
                <c:pt idx="691">
                  <c:v>19.999915785444344</c:v>
                </c:pt>
                <c:pt idx="692">
                  <c:v>19.999917530887828</c:v>
                </c:pt>
                <c:pt idx="693">
                  <c:v>19.999919240154988</c:v>
                </c:pt>
                <c:pt idx="694">
                  <c:v>19.999920913995624</c:v>
                </c:pt>
                <c:pt idx="695">
                  <c:v>19.999922553143989</c:v>
                </c:pt>
                <c:pt idx="696">
                  <c:v>19.999924158319118</c:v>
                </c:pt>
                <c:pt idx="697">
                  <c:v>19.999925730225151</c:v>
                </c:pt>
                <c:pt idx="698">
                  <c:v>19.99992726955162</c:v>
                </c:pt>
                <c:pt idx="699">
                  <c:v>19.999928776973782</c:v>
                </c:pt>
                <c:pt idx="700">
                  <c:v>19.999930253152883</c:v>
                </c:pt>
                <c:pt idx="701">
                  <c:v>19.999931698736475</c:v>
                </c:pt>
                <c:pt idx="702">
                  <c:v>19.999933114358683</c:v>
                </c:pt>
                <c:pt idx="703">
                  <c:v>19.999934500640492</c:v>
                </c:pt>
                <c:pt idx="704">
                  <c:v>19.999935858190021</c:v>
                </c:pt>
                <c:pt idx="705">
                  <c:v>19.999937187602775</c:v>
                </c:pt>
                <c:pt idx="706">
                  <c:v>19.999938489461918</c:v>
                </c:pt>
                <c:pt idx="707">
                  <c:v>19.999939764338535</c:v>
                </c:pt>
                <c:pt idx="708">
                  <c:v>19.999941012791872</c:v>
                </c:pt>
                <c:pt idx="709">
                  <c:v>19.999942235369573</c:v>
                </c:pt>
                <c:pt idx="710">
                  <c:v>19.999943432607949</c:v>
                </c:pt>
                <c:pt idx="711">
                  <c:v>19.999944605032184</c:v>
                </c:pt>
                <c:pt idx="712">
                  <c:v>19.999945753156581</c:v>
                </c:pt>
                <c:pt idx="713">
                  <c:v>19.999946877484774</c:v>
                </c:pt>
                <c:pt idx="714">
                  <c:v>19.999947978509972</c:v>
                </c:pt>
                <c:pt idx="715">
                  <c:v>19.99994905671516</c:v>
                </c:pt>
                <c:pt idx="716">
                  <c:v>19.999950112573309</c:v>
                </c:pt>
                <c:pt idx="717">
                  <c:v>19.999951146547581</c:v>
                </c:pt>
                <c:pt idx="718">
                  <c:v>19.999952159091549</c:v>
                </c:pt>
                <c:pt idx="719">
                  <c:v>19.999953150649375</c:v>
                </c:pt>
                <c:pt idx="720">
                  <c:v>19.999954121656032</c:v>
                </c:pt>
                <c:pt idx="721">
                  <c:v>19.999955072537453</c:v>
                </c:pt>
                <c:pt idx="722">
                  <c:v>19.999956003710764</c:v>
                </c:pt>
                <c:pt idx="723">
                  <c:v>19.999956915584441</c:v>
                </c:pt>
                <c:pt idx="724">
                  <c:v>19.999957808558484</c:v>
                </c:pt>
                <c:pt idx="725">
                  <c:v>19.999958683024616</c:v>
                </c:pt>
                <c:pt idx="726">
                  <c:v>19.999959539366429</c:v>
                </c:pt>
                <c:pt idx="727">
                  <c:v>19.999960377959574</c:v>
                </c:pt>
                <c:pt idx="728">
                  <c:v>19.999961199171914</c:v>
                </c:pt>
                <c:pt idx="729">
                  <c:v>19.999962003363684</c:v>
                </c:pt>
                <c:pt idx="730">
                  <c:v>19.999962790887658</c:v>
                </c:pt>
                <c:pt idx="731">
                  <c:v>19.999963562089292</c:v>
                </c:pt>
                <c:pt idx="732">
                  <c:v>19.999964317306883</c:v>
                </c:pt>
                <c:pt idx="733">
                  <c:v>19.999965056871723</c:v>
                </c:pt>
                <c:pt idx="734">
                  <c:v>19.99996578110823</c:v>
                </c:pt>
                <c:pt idx="735">
                  <c:v>19.999966490334103</c:v>
                </c:pt>
                <c:pt idx="736">
                  <c:v>19.999967184860452</c:v>
                </c:pt>
                <c:pt idx="737">
                  <c:v>19.999967864991945</c:v>
                </c:pt>
                <c:pt idx="738">
                  <c:v>19.99996853102693</c:v>
                </c:pt>
                <c:pt idx="739">
                  <c:v>19.999969183257576</c:v>
                </c:pt>
                <c:pt idx="740">
                  <c:v>19.999969821969991</c:v>
                </c:pt>
                <c:pt idx="741">
                  <c:v>19.999970447444355</c:v>
                </c:pt>
                <c:pt idx="742">
                  <c:v>19.999971059955044</c:v>
                </c:pt>
                <c:pt idx="743">
                  <c:v>19.99997165977075</c:v>
                </c:pt>
                <c:pt idx="744">
                  <c:v>19.999972247154581</c:v>
                </c:pt>
                <c:pt idx="745">
                  <c:v>19.999972822364207</c:v>
                </c:pt>
                <c:pt idx="746">
                  <c:v>19.999973385651955</c:v>
                </c:pt>
                <c:pt idx="747">
                  <c:v>19.999973937264919</c:v>
                </c:pt>
                <c:pt idx="748">
                  <c:v>19.999974477445065</c:v>
                </c:pt>
                <c:pt idx="749">
                  <c:v>19.999975006429359</c:v>
                </c:pt>
                <c:pt idx="750">
                  <c:v>19.999975524449844</c:v>
                </c:pt>
                <c:pt idx="751">
                  <c:v>19.999976031733759</c:v>
                </c:pt>
                <c:pt idx="752">
                  <c:v>19.99997652850363</c:v>
                </c:pt>
                <c:pt idx="753">
                  <c:v>19.999977014977375</c:v>
                </c:pt>
                <c:pt idx="754">
                  <c:v>19.999977491368398</c:v>
                </c:pt>
                <c:pt idx="755">
                  <c:v>19.999977957885669</c:v>
                </c:pt>
                <c:pt idx="756">
                  <c:v>19.999978414733832</c:v>
                </c:pt>
                <c:pt idx="757">
                  <c:v>19.999978862113288</c:v>
                </c:pt>
                <c:pt idx="758">
                  <c:v>19.999979300220289</c:v>
                </c:pt>
                <c:pt idx="759">
                  <c:v>19.999979729247023</c:v>
                </c:pt>
                <c:pt idx="760">
                  <c:v>19.999980149381685</c:v>
                </c:pt>
                <c:pt idx="761">
                  <c:v>19.999980560808574</c:v>
                </c:pt>
                <c:pt idx="762">
                  <c:v>19.999980963708161</c:v>
                </c:pt>
                <c:pt idx="763">
                  <c:v>19.999981358257195</c:v>
                </c:pt>
                <c:pt idx="764">
                  <c:v>19.999981744628748</c:v>
                </c:pt>
                <c:pt idx="765">
                  <c:v>19.999982122992307</c:v>
                </c:pt>
                <c:pt idx="766">
                  <c:v>19.999982493513848</c:v>
                </c:pt>
                <c:pt idx="767">
                  <c:v>19.999982856355899</c:v>
                </c:pt>
                <c:pt idx="768">
                  <c:v>19.99998321167763</c:v>
                </c:pt>
                <c:pt idx="769">
                  <c:v>19.999983559634913</c:v>
                </c:pt>
                <c:pt idx="770">
                  <c:v>19.999983900380379</c:v>
                </c:pt>
                <c:pt idx="771">
                  <c:v>19.999984234063504</c:v>
                </c:pt>
                <c:pt idx="772">
                  <c:v>19.999984560830661</c:v>
                </c:pt>
                <c:pt idx="773">
                  <c:v>19.999984880825195</c:v>
                </c:pt>
                <c:pt idx="774">
                  <c:v>19.999985194187474</c:v>
                </c:pt>
                <c:pt idx="775">
                  <c:v>19.999985501054958</c:v>
                </c:pt>
                <c:pt idx="776">
                  <c:v>19.999985801562261</c:v>
                </c:pt>
                <c:pt idx="777">
                  <c:v>19.999986095841209</c:v>
                </c:pt>
                <c:pt idx="778">
                  <c:v>19.999986384020886</c:v>
                </c:pt>
                <c:pt idx="779">
                  <c:v>19.999986666227706</c:v>
                </c:pt>
                <c:pt idx="780">
                  <c:v>19.999986942585465</c:v>
                </c:pt>
                <c:pt idx="781">
                  <c:v>19.999987213215391</c:v>
                </c:pt>
                <c:pt idx="782">
                  <c:v>19.9999874782362</c:v>
                </c:pt>
                <c:pt idx="783">
                  <c:v>19.999987737764151</c:v>
                </c:pt>
                <c:pt idx="784">
                  <c:v>19.999987991913088</c:v>
                </c:pt>
                <c:pt idx="785">
                  <c:v>19.999988240794494</c:v>
                </c:pt>
                <c:pt idx="786">
                  <c:v>19.999988484517544</c:v>
                </c:pt>
                <c:pt idx="787">
                  <c:v>19.999988723189155</c:v>
                </c:pt>
                <c:pt idx="788">
                  <c:v>19.999988956914024</c:v>
                </c:pt>
                <c:pt idx="789">
                  <c:v>19.999989185794675</c:v>
                </c:pt>
                <c:pt idx="790">
                  <c:v>19.999989409931516</c:v>
                </c:pt>
                <c:pt idx="791">
                  <c:v>19.999989629422863</c:v>
                </c:pt>
                <c:pt idx="792">
                  <c:v>19.999989844364997</c:v>
                </c:pt>
                <c:pt idx="793">
                  <c:v>19.999990054852205</c:v>
                </c:pt>
                <c:pt idx="794">
                  <c:v>19.99999026097683</c:v>
                </c:pt>
                <c:pt idx="795">
                  <c:v>19.999990462829281</c:v>
                </c:pt>
                <c:pt idx="796">
                  <c:v>19.999990660498106</c:v>
                </c:pt>
                <c:pt idx="797">
                  <c:v>19.99999085407002</c:v>
                </c:pt>
                <c:pt idx="798">
                  <c:v>19.999991043629933</c:v>
                </c:pt>
                <c:pt idx="799">
                  <c:v>19.999991229260999</c:v>
                </c:pt>
                <c:pt idx="800">
                  <c:v>19.999991411044647</c:v>
                </c:pt>
                <c:pt idx="801">
                  <c:v>19.99999158906062</c:v>
                </c:pt>
                <c:pt idx="802">
                  <c:v>19.999991763387008</c:v>
                </c:pt>
                <c:pt idx="803">
                  <c:v>19.999991934100279</c:v>
                </c:pt>
                <c:pt idx="804">
                  <c:v>19.999992101275325</c:v>
                </c:pt>
                <c:pt idx="805">
                  <c:v>19.999992264985472</c:v>
                </c:pt>
                <c:pt idx="806">
                  <c:v>19.999992425302544</c:v>
                </c:pt>
                <c:pt idx="807">
                  <c:v>19.999992582296855</c:v>
                </c:pt>
                <c:pt idx="808">
                  <c:v>19.999992736037278</c:v>
                </c:pt>
                <c:pt idx="809">
                  <c:v>19.999992886591258</c:v>
                </c:pt>
                <c:pt idx="810">
                  <c:v>19.999993034024833</c:v>
                </c:pt>
                <c:pt idx="811">
                  <c:v>19.999993178402676</c:v>
                </c:pt>
                <c:pt idx="812">
                  <c:v>19.999993319788125</c:v>
                </c:pt>
                <c:pt idx="813">
                  <c:v>19.999993458243196</c:v>
                </c:pt>
                <c:pt idx="814">
                  <c:v>19.999993593828627</c:v>
                </c:pt>
                <c:pt idx="815">
                  <c:v>19.999993726603897</c:v>
                </c:pt>
                <c:pt idx="816">
                  <c:v>19.999993856627242</c:v>
                </c:pt>
                <c:pt idx="817">
                  <c:v>19.999993983955704</c:v>
                </c:pt>
                <c:pt idx="818">
                  <c:v>19.99999410864514</c:v>
                </c:pt>
                <c:pt idx="819">
                  <c:v>19.999994230750239</c:v>
                </c:pt>
                <c:pt idx="820">
                  <c:v>19.99999435032457</c:v>
                </c:pt>
                <c:pt idx="821">
                  <c:v>19.999994467420592</c:v>
                </c:pt>
                <c:pt idx="822">
                  <c:v>19.999994582089663</c:v>
                </c:pt>
                <c:pt idx="823">
                  <c:v>19.999994694382082</c:v>
                </c:pt>
                <c:pt idx="824">
                  <c:v>19.999994804347111</c:v>
                </c:pt>
                <c:pt idx="825">
                  <c:v>19.999994912032989</c:v>
                </c:pt>
                <c:pt idx="826">
                  <c:v>19.999995017486953</c:v>
                </c:pt>
                <c:pt idx="827">
                  <c:v>19.999995120755266</c:v>
                </c:pt>
                <c:pt idx="828">
                  <c:v>19.999995221883225</c:v>
                </c:pt>
                <c:pt idx="829">
                  <c:v>19.99999532091519</c:v>
                </c:pt>
                <c:pt idx="830">
                  <c:v>19.999995417894603</c:v>
                </c:pt>
                <c:pt idx="831">
                  <c:v>19.999995512864004</c:v>
                </c:pt>
                <c:pt idx="832">
                  <c:v>19.99999560586506</c:v>
                </c:pt>
                <c:pt idx="833">
                  <c:v>19.999995696938555</c:v>
                </c:pt>
                <c:pt idx="834">
                  <c:v>19.999995786124451</c:v>
                </c:pt>
                <c:pt idx="835">
                  <c:v>19.999995873461863</c:v>
                </c:pt>
                <c:pt idx="836">
                  <c:v>19.999995958989111</c:v>
                </c:pt>
                <c:pt idx="837">
                  <c:v>19.99999604274371</c:v>
                </c:pt>
                <c:pt idx="838">
                  <c:v>19.999996124762397</c:v>
                </c:pt>
                <c:pt idx="839">
                  <c:v>19.999996205081153</c:v>
                </c:pt>
                <c:pt idx="840">
                  <c:v>19.999996283735207</c:v>
                </c:pt>
                <c:pt idx="841">
                  <c:v>19.99999636075907</c:v>
                </c:pt>
                <c:pt idx="842">
                  <c:v>19.999996436186521</c:v>
                </c:pt>
                <c:pt idx="843">
                  <c:v>19.99999651005065</c:v>
                </c:pt>
                <c:pt idx="844">
                  <c:v>19.999996582383865</c:v>
                </c:pt>
                <c:pt idx="845">
                  <c:v>19.999996653217892</c:v>
                </c:pt>
                <c:pt idx="846">
                  <c:v>19.999996722583802</c:v>
                </c:pt>
                <c:pt idx="847">
                  <c:v>19.999996790512022</c:v>
                </c:pt>
                <c:pt idx="848">
                  <c:v>19.99999685703235</c:v>
                </c:pt>
                <c:pt idx="849">
                  <c:v>19.99999692217397</c:v>
                </c:pt>
                <c:pt idx="850">
                  <c:v>19.999996985965453</c:v>
                </c:pt>
                <c:pt idx="851">
                  <c:v>19.999997048434786</c:v>
                </c:pt>
                <c:pt idx="852">
                  <c:v>19.999997109609367</c:v>
                </c:pt>
                <c:pt idx="853">
                  <c:v>19.999997169516035</c:v>
                </c:pt>
                <c:pt idx="854">
                  <c:v>19.999997228181073</c:v>
                </c:pt>
                <c:pt idx="855">
                  <c:v>19.999997285630208</c:v>
                </c:pt>
                <c:pt idx="856">
                  <c:v>19.999997341888644</c:v>
                </c:pt>
                <c:pt idx="857">
                  <c:v>19.999997396981058</c:v>
                </c:pt>
                <c:pt idx="858">
                  <c:v>19.999997450931616</c:v>
                </c:pt>
                <c:pt idx="859">
                  <c:v>19.999997503763986</c:v>
                </c:pt>
                <c:pt idx="860">
                  <c:v>19.999997555501345</c:v>
                </c:pt>
                <c:pt idx="861">
                  <c:v>19.999997606166389</c:v>
                </c:pt>
                <c:pt idx="862">
                  <c:v>19.999997655781343</c:v>
                </c:pt>
                <c:pt idx="863">
                  <c:v>19.999997704367971</c:v>
                </c:pt>
                <c:pt idx="864">
                  <c:v>19.999997751947582</c:v>
                </c:pt>
                <c:pt idx="865">
                  <c:v>19.999997798541052</c:v>
                </c:pt>
                <c:pt idx="866">
                  <c:v>19.999997844168817</c:v>
                </c:pt>
                <c:pt idx="867">
                  <c:v>19.999997888850899</c:v>
                </c:pt>
                <c:pt idx="868">
                  <c:v>19.999997932606888</c:v>
                </c:pt>
                <c:pt idx="869">
                  <c:v>19.99999797545599</c:v>
                </c:pt>
                <c:pt idx="870">
                  <c:v>19.999998017416992</c:v>
                </c:pt>
                <c:pt idx="871">
                  <c:v>19.999998058508304</c:v>
                </c:pt>
                <c:pt idx="872">
                  <c:v>19.999998098747952</c:v>
                </c:pt>
                <c:pt idx="873">
                  <c:v>19.999998138153586</c:v>
                </c:pt>
                <c:pt idx="874">
                  <c:v>19.999998176742494</c:v>
                </c:pt>
                <c:pt idx="875">
                  <c:v>19.999998214531601</c:v>
                </c:pt>
                <c:pt idx="876">
                  <c:v>19.999998251537484</c:v>
                </c:pt>
                <c:pt idx="877">
                  <c:v>19.999998287776378</c:v>
                </c:pt>
                <c:pt idx="878">
                  <c:v>19.99999832326418</c:v>
                </c:pt>
                <c:pt idx="879">
                  <c:v>19.999998358016455</c:v>
                </c:pt>
                <c:pt idx="880">
                  <c:v>19.999998392048454</c:v>
                </c:pt>
                <c:pt idx="881">
                  <c:v>19.999998425375097</c:v>
                </c:pt>
                <c:pt idx="882">
                  <c:v>19.999998458011007</c:v>
                </c:pt>
                <c:pt idx="883">
                  <c:v>19.999998489970501</c:v>
                </c:pt>
                <c:pt idx="884">
                  <c:v>19.999998521267599</c:v>
                </c:pt>
                <c:pt idx="885">
                  <c:v>19.999998551916029</c:v>
                </c:pt>
                <c:pt idx="886">
                  <c:v>19.999998581929233</c:v>
                </c:pt>
                <c:pt idx="887">
                  <c:v>19.999998611320379</c:v>
                </c:pt>
                <c:pt idx="888">
                  <c:v>19.999998640102362</c:v>
                </c:pt>
                <c:pt idx="889">
                  <c:v>19.999998668287802</c:v>
                </c:pt>
                <c:pt idx="890">
                  <c:v>19.999998695889069</c:v>
                </c:pt>
                <c:pt idx="891">
                  <c:v>19.999998722918264</c:v>
                </c:pt>
                <c:pt idx="892">
                  <c:v>19.999998749387252</c:v>
                </c:pt>
                <c:pt idx="893">
                  <c:v>19.999998775307638</c:v>
                </c:pt>
                <c:pt idx="894">
                  <c:v>19.999998800690797</c:v>
                </c:pt>
                <c:pt idx="895">
                  <c:v>19.999998825547856</c:v>
                </c:pt>
                <c:pt idx="896">
                  <c:v>19.999998849889728</c:v>
                </c:pt>
                <c:pt idx="897">
                  <c:v>19.999998873727087</c:v>
                </c:pt>
                <c:pt idx="898">
                  <c:v>19.999998897070391</c:v>
                </c:pt>
                <c:pt idx="899">
                  <c:v>19.999998919929872</c:v>
                </c:pt>
                <c:pt idx="900">
                  <c:v>19.999998942315571</c:v>
                </c:pt>
                <c:pt idx="901">
                  <c:v>19.9999989642373</c:v>
                </c:pt>
                <c:pt idx="902">
                  <c:v>19.999998985704671</c:v>
                </c:pt>
                <c:pt idx="903">
                  <c:v>19.999999006727109</c:v>
                </c:pt>
                <c:pt idx="904">
                  <c:v>19.999999027313834</c:v>
                </c:pt>
                <c:pt idx="905">
                  <c:v>19.999999047473871</c:v>
                </c:pt>
                <c:pt idx="906">
                  <c:v>19.999999067216073</c:v>
                </c:pt>
                <c:pt idx="907">
                  <c:v>19.999999086549096</c:v>
                </c:pt>
                <c:pt idx="908">
                  <c:v>19.999999105481415</c:v>
                </c:pt>
                <c:pt idx="909">
                  <c:v>19.999999124021343</c:v>
                </c:pt>
                <c:pt idx="910">
                  <c:v>19.99999914217701</c:v>
                </c:pt>
                <c:pt idx="911">
                  <c:v>19.999999159956381</c:v>
                </c:pt>
                <c:pt idx="912">
                  <c:v>19.999999177367251</c:v>
                </c:pt>
                <c:pt idx="913">
                  <c:v>19.999999194417263</c:v>
                </c:pt>
                <c:pt idx="914">
                  <c:v>19.999999211113895</c:v>
                </c:pt>
                <c:pt idx="915">
                  <c:v>19.999999227464464</c:v>
                </c:pt>
                <c:pt idx="916">
                  <c:v>19.999999243476154</c:v>
                </c:pt>
                <c:pt idx="917">
                  <c:v>19.999999259155977</c:v>
                </c:pt>
                <c:pt idx="918">
                  <c:v>19.99999927451082</c:v>
                </c:pt>
                <c:pt idx="919">
                  <c:v>19.999999289547418</c:v>
                </c:pt>
                <c:pt idx="920">
                  <c:v>19.999999304272364</c:v>
                </c:pt>
                <c:pt idx="921">
                  <c:v>19.999999318692119</c:v>
                </c:pt>
                <c:pt idx="922">
                  <c:v>19.999999332813005</c:v>
                </c:pt>
                <c:pt idx="923">
                  <c:v>19.999999346641225</c:v>
                </c:pt>
                <c:pt idx="924">
                  <c:v>19.999999360182834</c:v>
                </c:pt>
                <c:pt idx="925">
                  <c:v>19.999999373443778</c:v>
                </c:pt>
                <c:pt idx="926">
                  <c:v>19.999999386429877</c:v>
                </c:pt>
                <c:pt idx="927">
                  <c:v>19.999999399146823</c:v>
                </c:pt>
                <c:pt idx="928">
                  <c:v>19.999999411600193</c:v>
                </c:pt>
                <c:pt idx="929">
                  <c:v>19.999999423795458</c:v>
                </c:pt>
                <c:pt idx="930">
                  <c:v>19.999999435737962</c:v>
                </c:pt>
                <c:pt idx="931">
                  <c:v>19.999999447432941</c:v>
                </c:pt>
                <c:pt idx="932">
                  <c:v>19.999999458885526</c:v>
                </c:pt>
                <c:pt idx="933">
                  <c:v>19.999999470100747</c:v>
                </c:pt>
                <c:pt idx="934">
                  <c:v>19.99999948108352</c:v>
                </c:pt>
                <c:pt idx="935">
                  <c:v>19.999999491838658</c:v>
                </c:pt>
                <c:pt idx="936">
                  <c:v>19.999999502370883</c:v>
                </c:pt>
                <c:pt idx="937">
                  <c:v>19.999999512684816</c:v>
                </c:pt>
                <c:pt idx="938">
                  <c:v>19.999999522784982</c:v>
                </c:pt>
                <c:pt idx="939">
                  <c:v>19.999999532675815</c:v>
                </c:pt>
                <c:pt idx="940">
                  <c:v>19.99999954236165</c:v>
                </c:pt>
                <c:pt idx="941">
                  <c:v>19.999999551846727</c:v>
                </c:pt>
                <c:pt idx="942">
                  <c:v>19.999999561135219</c:v>
                </c:pt>
                <c:pt idx="943">
                  <c:v>19.999999570231196</c:v>
                </c:pt>
                <c:pt idx="944">
                  <c:v>19.999999579138645</c:v>
                </c:pt>
                <c:pt idx="945">
                  <c:v>19.999999587861481</c:v>
                </c:pt>
                <c:pt idx="946">
                  <c:v>19.999999596403526</c:v>
                </c:pt>
                <c:pt idx="947">
                  <c:v>19.999999604768526</c:v>
                </c:pt>
                <c:pt idx="948">
                  <c:v>19.999999612960153</c:v>
                </c:pt>
                <c:pt idx="949">
                  <c:v>19.999999620981995</c:v>
                </c:pt>
                <c:pt idx="950">
                  <c:v>19.999999628837578</c:v>
                </c:pt>
                <c:pt idx="951">
                  <c:v>19.999999636530347</c:v>
                </c:pt>
                <c:pt idx="952">
                  <c:v>19.999999644063671</c:v>
                </c:pt>
                <c:pt idx="953">
                  <c:v>19.999999651440859</c:v>
                </c:pt>
                <c:pt idx="954">
                  <c:v>19.999999658665146</c:v>
                </c:pt>
                <c:pt idx="955">
                  <c:v>19.999999665739701</c:v>
                </c:pt>
                <c:pt idx="956">
                  <c:v>19.999999672667627</c:v>
                </c:pt>
                <c:pt idx="957">
                  <c:v>19.999999679451967</c:v>
                </c:pt>
                <c:pt idx="958">
                  <c:v>19.999999686095691</c:v>
                </c:pt>
                <c:pt idx="959">
                  <c:v>19.999999692601719</c:v>
                </c:pt>
                <c:pt idx="960">
                  <c:v>19.9999996989729</c:v>
                </c:pt>
                <c:pt idx="961">
                  <c:v>19.999999705212034</c:v>
                </c:pt>
                <c:pt idx="962">
                  <c:v>19.999999711321856</c:v>
                </c:pt>
                <c:pt idx="963">
                  <c:v>19.999999717305045</c:v>
                </c:pt>
                <c:pt idx="964">
                  <c:v>19.999999723164223</c:v>
                </c:pt>
                <c:pt idx="965">
                  <c:v>19.999999728901962</c:v>
                </c:pt>
                <c:pt idx="966">
                  <c:v>19.999999734520777</c:v>
                </c:pt>
                <c:pt idx="967">
                  <c:v>19.999999740023142</c:v>
                </c:pt>
                <c:pt idx="968">
                  <c:v>19.999999745411465</c:v>
                </c:pt>
                <c:pt idx="969">
                  <c:v>19.999999750688104</c:v>
                </c:pt>
                <c:pt idx="970">
                  <c:v>19.999999755855377</c:v>
                </c:pt>
                <c:pt idx="971">
                  <c:v>19.999999760915557</c:v>
                </c:pt>
                <c:pt idx="972">
                  <c:v>19.999999765870854</c:v>
                </c:pt>
                <c:pt idx="973">
                  <c:v>19.999999770723448</c:v>
                </c:pt>
                <c:pt idx="974">
                  <c:v>19.999999775475466</c:v>
                </c:pt>
                <c:pt idx="975">
                  <c:v>19.999999780128995</c:v>
                </c:pt>
                <c:pt idx="976">
                  <c:v>19.999999784686075</c:v>
                </c:pt>
                <c:pt idx="977">
                  <c:v>19.999999789148703</c:v>
                </c:pt>
                <c:pt idx="978">
                  <c:v>19.999999793518839</c:v>
                </c:pt>
                <c:pt idx="979">
                  <c:v>19.999999797798395</c:v>
                </c:pt>
                <c:pt idx="980">
                  <c:v>19.999999801989254</c:v>
                </c:pt>
                <c:pt idx="981">
                  <c:v>19.999999806093257</c:v>
                </c:pt>
                <c:pt idx="982">
                  <c:v>19.9999998101122</c:v>
                </c:pt>
                <c:pt idx="983">
                  <c:v>19.999999814047847</c:v>
                </c:pt>
                <c:pt idx="984">
                  <c:v>19.999999817901916</c:v>
                </c:pt>
                <c:pt idx="985">
                  <c:v>19.999999821676106</c:v>
                </c:pt>
                <c:pt idx="986">
                  <c:v>19.999999825372072</c:v>
                </c:pt>
                <c:pt idx="987">
                  <c:v>19.999999828991434</c:v>
                </c:pt>
                <c:pt idx="988">
                  <c:v>19.999999832535785</c:v>
                </c:pt>
                <c:pt idx="989">
                  <c:v>19.999999836006673</c:v>
                </c:pt>
                <c:pt idx="990">
                  <c:v>19.999999839405625</c:v>
                </c:pt>
                <c:pt idx="991">
                  <c:v>19.999999842734127</c:v>
                </c:pt>
                <c:pt idx="992">
                  <c:v>19.999999845993642</c:v>
                </c:pt>
                <c:pt idx="993">
                  <c:v>19.999999849185599</c:v>
                </c:pt>
                <c:pt idx="994">
                  <c:v>19.999999852311404</c:v>
                </c:pt>
                <c:pt idx="995">
                  <c:v>19.999999855372423</c:v>
                </c:pt>
                <c:pt idx="996">
                  <c:v>19.999999858369996</c:v>
                </c:pt>
                <c:pt idx="997">
                  <c:v>19.99999986130544</c:v>
                </c:pt>
                <c:pt idx="998">
                  <c:v>19.999999864180047</c:v>
                </c:pt>
                <c:pt idx="999">
                  <c:v>19.999999866995076</c:v>
                </c:pt>
                <c:pt idx="1000">
                  <c:v>19.999999869751754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LowPassFilter!$F$6</c:f>
              <c:strCache>
                <c:ptCount val="1"/>
                <c:pt idx="0">
                  <c:v>y[n]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LowPassFilter!$F$7:$F$1007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0.41452299344197918</c:v>
                </c:pt>
                <c:pt idx="101">
                  <c:v>0.82045452127935348</c:v>
                </c:pt>
                <c:pt idx="102">
                  <c:v>1.2179726515141465</c:v>
                </c:pt>
                <c:pt idx="103">
                  <c:v>1.6072517614843203</c:v>
                </c:pt>
                <c:pt idx="104">
                  <c:v>1.9884626143570308</c:v>
                </c:pt>
                <c:pt idx="105">
                  <c:v>2.3617724340364727</c:v>
                </c:pt>
                <c:pt idx="106">
                  <c:v>2.7273449785191746</c:v>
                </c:pt>
                <c:pt idx="107">
                  <c:v>3.0853406117289177</c:v>
                </c:pt>
                <c:pt idx="108">
                  <c:v>3.4359163738627978</c:v>
                </c:pt>
                <c:pt idx="109">
                  <c:v>3.7792260502792812</c:v>
                </c:pt>
                <c:pt idx="110">
                  <c:v>4.1154202389584764</c:v>
                </c:pt>
                <c:pt idx="111">
                  <c:v>4.4446464165642166</c:v>
                </c:pt>
                <c:pt idx="112">
                  <c:v>4.7670490031369273</c:v>
                </c:pt>
                <c:pt idx="113">
                  <c:v>5.0827694254456599</c:v>
                </c:pt>
                <c:pt idx="114">
                  <c:v>5.3919461790270837</c:v>
                </c:pt>
                <c:pt idx="115">
                  <c:v>5.6947148889386456</c:v>
                </c:pt>
                <c:pt idx="116">
                  <c:v>5.9912083692525524</c:v>
                </c:pt>
                <c:pt idx="117">
                  <c:v>6.2815566813166717</c:v>
                </c:pt>
                <c:pt idx="118">
                  <c:v>6.5658871908079082</c:v>
                </c:pt>
                <c:pt idx="119">
                  <c:v>6.844324623603085</c:v>
                </c:pt>
                <c:pt idx="120">
                  <c:v>7.1169911204918339</c:v>
                </c:pt>
                <c:pt idx="121">
                  <c:v>7.3840062907555</c:v>
                </c:pt>
                <c:pt idx="122">
                  <c:v>7.6454872646355607</c:v>
                </c:pt>
                <c:pt idx="123">
                  <c:v>7.9015487447145771</c:v>
                </c:pt>
                <c:pt idx="124">
                  <c:v>8.152303056232217</c:v>
                </c:pt>
                <c:pt idx="125">
                  <c:v>8.3978601963584172</c:v>
                </c:pt>
                <c:pt idx="126">
                  <c:v>8.63832788244531</c:v>
                </c:pt>
                <c:pt idx="127">
                  <c:v>8.8738115992790618</c:v>
                </c:pt>
                <c:pt idx="128">
                  <c:v>9.1044146453523762</c:v>
                </c:pt>
                <c:pt idx="129">
                  <c:v>9.3302381781779324</c:v>
                </c:pt>
                <c:pt idx="130">
                  <c:v>9.5513812586626639</c:v>
                </c:pt>
                <c:pt idx="131">
                  <c:v>9.7679408945623205</c:v>
                </c:pt>
                <c:pt idx="132">
                  <c:v>9.9800120830353851</c:v>
                </c:pt>
                <c:pt idx="133">
                  <c:v>10.187687852315017</c:v>
                </c:pt>
                <c:pt idx="134">
                  <c:v>10.391059302517291</c:v>
                </c:pt>
                <c:pt idx="135">
                  <c:v>10.59021564560364</c:v>
                </c:pt>
                <c:pt idx="136">
                  <c:v>10.785244244515034</c:v>
                </c:pt>
                <c:pt idx="137">
                  <c:v>10.976230651495051</c:v>
                </c:pt>
                <c:pt idx="138">
                  <c:v>11.163258645618663</c:v>
                </c:pt>
                <c:pt idx="139">
                  <c:v>11.346410269543197</c:v>
                </c:pt>
                <c:pt idx="140">
                  <c:v>11.525765865497583</c:v>
                </c:pt>
                <c:pt idx="141">
                  <c:v>11.70140411052569</c:v>
                </c:pt>
                <c:pt idx="142">
                  <c:v>11.8734020509992</c:v>
                </c:pt>
                <c:pt idx="143">
                  <c:v>12.041835136415163</c:v>
                </c:pt>
                <c:pt idx="144">
                  <c:v>12.206777252493062</c:v>
                </c:pt>
                <c:pt idx="145">
                  <c:v>12.368300753585897</c:v>
                </c:pt>
                <c:pt idx="146">
                  <c:v>12.526476494419521</c:v>
                </c:pt>
                <c:pt idx="147">
                  <c:v>12.681373861174132</c:v>
                </c:pt>
                <c:pt idx="148">
                  <c:v>12.833060801921572</c:v>
                </c:pt>
                <c:pt idx="149">
                  <c:v>12.981603856431779</c:v>
                </c:pt>
                <c:pt idx="150">
                  <c:v>13.127068185361455</c:v>
                </c:pt>
                <c:pt idx="151">
                  <c:v>13.269517598837785</c:v>
                </c:pt>
                <c:pt idx="152">
                  <c:v>13.409014584449702</c:v>
                </c:pt>
                <c:pt idx="153">
                  <c:v>13.545620334659018</c:v>
                </c:pt>
                <c:pt idx="154">
                  <c:v>13.679394773643427</c:v>
                </c:pt>
                <c:pt idx="155">
                  <c:v>13.810396583583143</c:v>
                </c:pt>
                <c:pt idx="156">
                  <c:v>13.938683230402734</c:v>
                </c:pt>
                <c:pt idx="157">
                  <c:v>14.064310988979411</c:v>
                </c:pt>
                <c:pt idx="158">
                  <c:v>14.187334967828857</c:v>
                </c:pt>
                <c:pt idx="159">
                  <c:v>14.307809133279411</c:v>
                </c:pt>
                <c:pt idx="160">
                  <c:v>14.425786333145217</c:v>
                </c:pt>
                <c:pt idx="161">
                  <c:v>14.541318319908708</c:v>
                </c:pt>
                <c:pt idx="162">
                  <c:v>14.654455773422624</c:v>
                </c:pt>
                <c:pt idx="163">
                  <c:v>14.765248323141492</c:v>
                </c:pt>
                <c:pt idx="164">
                  <c:v>14.873744569892333</c:v>
                </c:pt>
                <c:pt idx="165">
                  <c:v>14.979992107194155</c:v>
                </c:pt>
                <c:pt idx="166">
                  <c:v>15.084037542135567</c:v>
                </c:pt>
                <c:pt idx="167">
                  <c:v>15.185926515819684</c:v>
                </c:pt>
                <c:pt idx="168">
                  <c:v>15.285703723385287</c:v>
                </c:pt>
                <c:pt idx="169">
                  <c:v>15.383412933613023</c:v>
                </c:pt>
                <c:pt idx="170">
                  <c:v>15.479097008125237</c:v>
                </c:pt>
                <c:pt idx="171">
                  <c:v>15.572797920187874</c:v>
                </c:pt>
                <c:pt idx="172">
                  <c:v>15.664556773122689</c:v>
                </c:pt>
                <c:pt idx="173">
                  <c:v>15.754413818337836</c:v>
                </c:pt>
                <c:pt idx="174">
                  <c:v>15.842408472984761</c:v>
                </c:pt>
                <c:pt idx="175">
                  <c:v>15.928579337249129</c:v>
                </c:pt>
                <c:pt idx="176">
                  <c:v>16.012964211283382</c:v>
                </c:pt>
                <c:pt idx="177">
                  <c:v>16.095600111788336</c:v>
                </c:pt>
                <c:pt idx="178">
                  <c:v>16.17652328825114</c:v>
                </c:pt>
                <c:pt idx="179">
                  <c:v>16.255769238846632</c:v>
                </c:pt>
                <c:pt idx="180">
                  <c:v>16.333372726009173</c:v>
                </c:pt>
                <c:pt idx="181">
                  <c:v>16.40936779168171</c:v>
                </c:pt>
                <c:pt idx="182">
                  <c:v>16.483787772248775</c:v>
                </c:pt>
                <c:pt idx="183">
                  <c:v>16.556665313160011</c:v>
                </c:pt>
                <c:pt idx="184">
                  <c:v>16.628032383250584</c:v>
                </c:pt>
                <c:pt idx="185">
                  <c:v>16.697920288764806</c:v>
                </c:pt>
                <c:pt idx="186">
                  <c:v>16.766359687089064</c:v>
                </c:pt>
                <c:pt idx="187">
                  <c:v>16.833380600200186</c:v>
                </c:pt>
                <c:pt idx="188">
                  <c:v>16.899012427835011</c:v>
                </c:pt>
                <c:pt idx="189">
                  <c:v>16.963283960387024</c:v>
                </c:pt>
                <c:pt idx="190">
                  <c:v>17.026223391535709</c:v>
                </c:pt>
                <c:pt idx="191">
                  <c:v>17.087858330614125</c:v>
                </c:pt>
                <c:pt idx="192">
                  <c:v>17.148215814720174</c:v>
                </c:pt>
                <c:pt idx="193">
                  <c:v>17.207322320576807</c:v>
                </c:pt>
                <c:pt idx="194">
                  <c:v>17.265203776146464</c:v>
                </c:pt>
                <c:pt idx="195">
                  <c:v>17.321885572004746</c:v>
                </c:pt>
                <c:pt idx="196">
                  <c:v>17.377392572478385</c:v>
                </c:pt>
                <c:pt idx="197">
                  <c:v>17.431749126552354</c:v>
                </c:pt>
                <c:pt idx="198">
                  <c:v>17.484979078550928</c:v>
                </c:pt>
                <c:pt idx="199">
                  <c:v>17.537105778597343</c:v>
                </c:pt>
                <c:pt idx="200">
                  <c:v>17.588152092856681</c:v>
                </c:pt>
                <c:pt idx="201">
                  <c:v>17.638140413566475</c:v>
                </c:pt>
                <c:pt idx="202">
                  <c:v>17.687092668859378</c:v>
                </c:pt>
                <c:pt idx="203">
                  <c:v>17.735030332382294</c:v>
                </c:pt>
                <c:pt idx="204">
                  <c:v>17.781974432716105</c:v>
                </c:pt>
                <c:pt idx="205">
                  <c:v>17.827945562600171</c:v>
                </c:pt>
                <c:pt idx="206">
                  <c:v>17.872963887965668</c:v>
                </c:pt>
                <c:pt idx="207">
                  <c:v>17.917049156781651</c:v>
                </c:pt>
                <c:pt idx="208">
                  <c:v>17.960220707717816</c:v>
                </c:pt>
                <c:pt idx="209">
                  <c:v>18.002497478627703</c:v>
                </c:pt>
                <c:pt idx="210">
                  <c:v>18.043898014856062</c:v>
                </c:pt>
                <c:pt idx="211">
                  <c:v>18.084440477374045</c:v>
                </c:pt>
                <c:pt idx="212">
                  <c:v>18.124142650745803</c:v>
                </c:pt>
                <c:pt idx="213">
                  <c:v>18.163021950929952</c:v>
                </c:pt>
                <c:pt idx="214">
                  <c:v>18.201095432919338</c:v>
                </c:pt>
                <c:pt idx="215">
                  <c:v>18.238379798222475</c:v>
                </c:pt>
                <c:pt idx="216">
                  <c:v>18.274891402189908</c:v>
                </c:pt>
                <c:pt idx="217">
                  <c:v>18.310646261188744</c:v>
                </c:pt>
                <c:pt idx="218">
                  <c:v>18.345660059628464</c:v>
                </c:pt>
                <c:pt idx="219">
                  <c:v>18.379948156841138</c:v>
                </c:pt>
                <c:pt idx="220">
                  <c:v>18.41352559381901</c:v>
                </c:pt>
                <c:pt idx="221">
                  <c:v>18.446407099812468</c:v>
                </c:pt>
                <c:pt idx="222">
                  <c:v>18.478607098791265</c:v>
                </c:pt>
                <c:pt idx="223">
                  <c:v>18.510139715771786</c:v>
                </c:pt>
                <c:pt idx="224">
                  <c:v>18.541018783013214</c:v>
                </c:pt>
                <c:pt idx="225">
                  <c:v>18.571257846085267</c:v>
                </c:pt>
                <c:pt idx="226">
                  <c:v>18.600870169810143</c:v>
                </c:pt>
                <c:pt idx="227">
                  <c:v>18.629868744081357</c:v>
                </c:pt>
                <c:pt idx="228">
                  <c:v>18.658266289561951</c:v>
                </c:pt>
                <c:pt idx="229">
                  <c:v>18.686075263264591</c:v>
                </c:pt>
                <c:pt idx="230">
                  <c:v>18.713307864016045</c:v>
                </c:pt>
                <c:pt idx="231">
                  <c:v>18.739976037808361</c:v>
                </c:pt>
                <c:pt idx="232">
                  <c:v>18.766091483039176</c:v>
                </c:pt>
                <c:pt idx="233">
                  <c:v>18.791665655643385</c:v>
                </c:pt>
                <c:pt idx="234">
                  <c:v>18.816709774118458</c:v>
                </c:pt>
                <c:pt idx="235">
                  <c:v>18.841234824445607</c:v>
                </c:pt>
                <c:pt idx="236">
                  <c:v>18.865251564908966</c:v>
                </c:pt>
                <c:pt idx="237">
                  <c:v>18.888770530814845</c:v>
                </c:pt>
                <c:pt idx="238">
                  <c:v>18.911802039113226</c:v>
                </c:pt>
                <c:pt idx="239">
                  <c:v>18.934356192923438</c:v>
                </c:pt>
                <c:pt idx="240">
                  <c:v>18.956442885966055</c:v>
                </c:pt>
                <c:pt idx="241">
                  <c:v>18.978071806902904</c:v>
                </c:pt>
                <c:pt idx="242">
                  <c:v>18.999252443587174</c:v>
                </c:pt>
                <c:pt idx="243">
                  <c:v>19.019994087225371</c:v>
                </c:pt>
                <c:pt idx="244">
                  <c:v>19.040305836453079</c:v>
                </c:pt>
                <c:pt idx="245">
                  <c:v>19.06019660132619</c:v>
                </c:pt>
                <c:pt idx="246">
                  <c:v>19.079675107229448</c:v>
                </c:pt>
                <c:pt idx="247">
                  <c:v>19.098749898703971</c:v>
                </c:pt>
                <c:pt idx="248">
                  <c:v>19.117429343195425</c:v>
                </c:pt>
                <c:pt idx="249">
                  <c:v>19.135721634724561</c:v>
                </c:pt>
                <c:pt idx="250">
                  <c:v>19.153634797481615</c:v>
                </c:pt>
                <c:pt idx="251">
                  <c:v>19.171176689346268</c:v>
                </c:pt>
                <c:pt idx="252">
                  <c:v>19.1883550053346</c:v>
                </c:pt>
                <c:pt idx="253">
                  <c:v>19.205177280974645</c:v>
                </c:pt>
                <c:pt idx="254">
                  <c:v>19.221650895611951</c:v>
                </c:pt>
                <c:pt idx="255">
                  <c:v>19.237783075646639</c:v>
                </c:pt>
                <c:pt idx="256">
                  <c:v>19.253580897703394</c:v>
                </c:pt>
                <c:pt idx="257">
                  <c:v>19.269051291735707</c:v>
                </c:pt>
                <c:pt idx="258">
                  <c:v>19.284201044065817</c:v>
                </c:pt>
                <c:pt idx="259">
                  <c:v>19.299036800361641</c:v>
                </c:pt>
                <c:pt idx="260">
                  <c:v>19.313565068551981</c:v>
                </c:pt>
                <c:pt idx="261">
                  <c:v>19.327792221681328</c:v>
                </c:pt>
                <c:pt idx="262">
                  <c:v>19.34172450070551</c:v>
                </c:pt>
                <c:pt idx="263">
                  <c:v>19.355368017229367</c:v>
                </c:pt>
                <c:pt idx="264">
                  <c:v>19.368728756187693</c:v>
                </c:pt>
                <c:pt idx="265">
                  <c:v>19.381812578470637</c:v>
                </c:pt>
                <c:pt idx="266">
                  <c:v>19.394625223494664</c:v>
                </c:pt>
                <c:pt idx="267">
                  <c:v>19.407172311720224</c:v>
                </c:pt>
                <c:pt idx="268">
                  <c:v>19.419459347117275</c:v>
                </c:pt>
                <c:pt idx="269">
                  <c:v>19.431491719579661</c:v>
                </c:pt>
                <c:pt idx="270">
                  <c:v>19.443274707289483</c:v>
                </c:pt>
                <c:pt idx="271">
                  <c:v>19.454813479032445</c:v>
                </c:pt>
                <c:pt idx="272">
                  <c:v>19.466113096465229</c:v>
                </c:pt>
                <c:pt idx="273">
                  <c:v>19.477178516335862</c:v>
                </c:pt>
                <c:pt idx="274">
                  <c:v>19.488014592658075</c:v>
                </c:pt>
                <c:pt idx="275">
                  <c:v>19.498626078840573</c:v>
                </c:pt>
                <c:pt idx="276">
                  <c:v>19.50901762977221</c:v>
                </c:pt>
                <c:pt idx="277">
                  <c:v>19.519193803863914</c:v>
                </c:pt>
                <c:pt idx="278">
                  <c:v>19.529159065048304</c:v>
                </c:pt>
                <c:pt idx="279">
                  <c:v>19.538917784737862</c:v>
                </c:pt>
                <c:pt idx="280">
                  <c:v>19.548474243742525</c:v>
                </c:pt>
                <c:pt idx="281">
                  <c:v>19.557832634147523</c:v>
                </c:pt>
                <c:pt idx="282">
                  <c:v>19.5669970611523</c:v>
                </c:pt>
                <c:pt idx="283">
                  <c:v>19.575971544871315</c:v>
                </c:pt>
                <c:pt idx="284">
                  <c:v>19.584760022097541</c:v>
                </c:pt>
                <c:pt idx="285">
                  <c:v>19.593366348029384</c:v>
                </c:pt>
                <c:pt idx="286">
                  <c:v>19.601794297961838</c:v>
                </c:pt>
                <c:pt idx="287">
                  <c:v>19.610047568942562</c:v>
                </c:pt>
                <c:pt idx="288">
                  <c:v>19.618129781393655</c:v>
                </c:pt>
                <c:pt idx="289">
                  <c:v>19.626044480699811</c:v>
                </c:pt>
                <c:pt idx="290">
                  <c:v>19.633795138763531</c:v>
                </c:pt>
                <c:pt idx="291">
                  <c:v>19.64138515552817</c:v>
                </c:pt>
                <c:pt idx="292">
                  <c:v>19.648817860469329</c:v>
                </c:pt>
                <c:pt idx="293">
                  <c:v>19.656096514055406</c:v>
                </c:pt>
                <c:pt idx="294">
                  <c:v>19.663224309177849</c:v>
                </c:pt>
                <c:pt idx="295">
                  <c:v>19.670204372551751</c:v>
                </c:pt>
                <c:pt idx="296">
                  <c:v>19.677039766087447</c:v>
                </c:pt>
                <c:pt idx="297">
                  <c:v>19.683733488233656</c:v>
                </c:pt>
                <c:pt idx="298">
                  <c:v>19.690288475292796</c:v>
                </c:pt>
                <c:pt idx="299">
                  <c:v>19.696707602709054</c:v>
                </c:pt>
                <c:pt idx="300">
                  <c:v>19.702993686329719</c:v>
                </c:pt>
                <c:pt idx="301">
                  <c:v>19.70914948364041</c:v>
                </c:pt>
                <c:pt idx="302">
                  <c:v>19.715177694974685</c:v>
                </c:pt>
                <c:pt idx="303">
                  <c:v>19.721080964698594</c:v>
                </c:pt>
                <c:pt idx="304">
                  <c:v>19.726861882370649</c:v>
                </c:pt>
                <c:pt idx="305">
                  <c:v>19.732522983877793</c:v>
                </c:pt>
                <c:pt idx="306">
                  <c:v>19.738066752547788</c:v>
                </c:pt>
                <c:pt idx="307">
                  <c:v>19.743495620238583</c:v>
                </c:pt>
                <c:pt idx="308">
                  <c:v>19.748811968405064</c:v>
                </c:pt>
                <c:pt idx="309">
                  <c:v>19.754018129143738</c:v>
                </c:pt>
                <c:pt idx="310">
                  <c:v>19.75911638621573</c:v>
                </c:pt>
                <c:pt idx="311">
                  <c:v>19.764108976048576</c:v>
                </c:pt>
                <c:pt idx="312">
                  <c:v>19.768998088717296</c:v>
                </c:pt>
                <c:pt idx="313">
                  <c:v>19.77378586890508</c:v>
                </c:pt>
                <c:pt idx="314">
                  <c:v>19.778474416844098</c:v>
                </c:pt>
                <c:pt idx="315">
                  <c:v>19.783065789236787</c:v>
                </c:pt>
                <c:pt idx="316">
                  <c:v>19.787562000158061</c:v>
                </c:pt>
                <c:pt idx="317">
                  <c:v>19.791965021938829</c:v>
                </c:pt>
                <c:pt idx="318">
                  <c:v>19.796276786031157</c:v>
                </c:pt>
                <c:pt idx="319">
                  <c:v>19.800499183855557</c:v>
                </c:pt>
                <c:pt idx="320">
                  <c:v>19.804634067630673</c:v>
                </c:pt>
                <c:pt idx="321">
                  <c:v>19.808683251185791</c:v>
                </c:pt>
                <c:pt idx="322">
                  <c:v>19.812648510756496</c:v>
                </c:pt>
                <c:pt idx="323">
                  <c:v>19.816531585763848</c:v>
                </c:pt>
                <c:pt idx="324">
                  <c:v>19.820334179577408</c:v>
                </c:pt>
                <c:pt idx="325">
                  <c:v>19.824057960262444</c:v>
                </c:pt>
                <c:pt idx="326">
                  <c:v>19.827704561311656</c:v>
                </c:pt>
                <c:pt idx="327">
                  <c:v>19.831275582361734</c:v>
                </c:pt>
                <c:pt idx="328">
                  <c:v>19.834772589895039</c:v>
                </c:pt>
                <c:pt idx="329">
                  <c:v>19.838197117926811</c:v>
                </c:pt>
                <c:pt idx="330">
                  <c:v>19.841550668678039</c:v>
                </c:pt>
                <c:pt idx="331">
                  <c:v>19.844834713234462</c:v>
                </c:pt>
                <c:pt idx="332">
                  <c:v>19.848050692191876</c:v>
                </c:pt>
                <c:pt idx="333">
                  <c:v>19.851200016288082</c:v>
                </c:pt>
                <c:pt idx="334">
                  <c:v>19.854284067021702</c:v>
                </c:pt>
                <c:pt idx="335">
                  <c:v>19.857304197258216</c:v>
                </c:pt>
                <c:pt idx="336">
                  <c:v>19.860261731823421</c:v>
                </c:pt>
                <c:pt idx="337">
                  <c:v>19.863157968084572</c:v>
                </c:pt>
                <c:pt idx="338">
                  <c:v>19.865994176519486</c:v>
                </c:pt>
                <c:pt idx="339">
                  <c:v>19.868771601273878</c:v>
                </c:pt>
                <c:pt idx="340">
                  <c:v>19.871491460707105</c:v>
                </c:pt>
                <c:pt idx="341">
                  <c:v>19.874154947926634</c:v>
                </c:pt>
                <c:pt idx="342">
                  <c:v>19.876763231311401</c:v>
                </c:pt>
                <c:pt idx="343">
                  <c:v>19.879317455024349</c:v>
                </c:pt>
                <c:pt idx="344">
                  <c:v>19.881818739514323</c:v>
                </c:pt>
                <c:pt idx="345">
                  <c:v>19.884268182007588</c:v>
                </c:pt>
                <c:pt idx="346">
                  <c:v>19.886666856989123</c:v>
                </c:pt>
                <c:pt idx="347">
                  <c:v>19.889015816673975</c:v>
                </c:pt>
                <c:pt idx="348">
                  <c:v>19.891316091468823</c:v>
                </c:pt>
                <c:pt idx="349">
                  <c:v>19.89356869042399</c:v>
                </c:pt>
                <c:pt idx="350">
                  <c:v>19.895774601676059</c:v>
                </c:pt>
                <c:pt idx="351">
                  <c:v>19.897934792881358</c:v>
                </c:pt>
                <c:pt idx="352">
                  <c:v>19.900050211640412</c:v>
                </c:pt>
                <c:pt idx="353">
                  <c:v>19.90212178591365</c:v>
                </c:pt>
                <c:pt idx="354">
                  <c:v>19.904150424428444</c:v>
                </c:pt>
                <c:pt idx="355">
                  <c:v>19.906137017077747</c:v>
                </c:pt>
                <c:pt idx="356">
                  <c:v>19.908082435310462</c:v>
                </c:pt>
                <c:pt idx="357">
                  <c:v>19.909987532513711</c:v>
                </c:pt>
                <c:pt idx="358">
                  <c:v>19.911853144387187</c:v>
                </c:pt>
                <c:pt idx="359">
                  <c:v>19.913680089309743</c:v>
                </c:pt>
                <c:pt idx="360">
                  <c:v>19.915469168698394</c:v>
                </c:pt>
                <c:pt idx="361">
                  <c:v>19.917221167359855</c:v>
                </c:pt>
                <c:pt idx="362">
                  <c:v>19.918936853834836</c:v>
                </c:pt>
                <c:pt idx="363">
                  <c:v>19.920616980735147</c:v>
                </c:pt>
                <c:pt idx="364">
                  <c:v>19.922262285073856</c:v>
                </c:pt>
                <c:pt idx="365">
                  <c:v>19.923873488588583</c:v>
                </c:pt>
                <c:pt idx="366">
                  <c:v>19.925451298058114</c:v>
                </c:pt>
                <c:pt idx="367">
                  <c:v>19.926996405612421</c:v>
                </c:pt>
                <c:pt idx="368">
                  <c:v>19.928509489036301</c:v>
                </c:pt>
                <c:pt idx="369">
                  <c:v>19.929991212066668</c:v>
                </c:pt>
                <c:pt idx="370">
                  <c:v>19.931442224683735</c:v>
                </c:pt>
                <c:pt idx="371">
                  <c:v>19.932863163396128</c:v>
                </c:pt>
                <c:pt idx="372">
                  <c:v>19.934254651520092</c:v>
                </c:pt>
                <c:pt idx="373">
                  <c:v>19.935617299452929</c:v>
                </c:pt>
                <c:pt idx="374">
                  <c:v>19.936951704940761</c:v>
                </c:pt>
                <c:pt idx="375">
                  <c:v>19.93825845334073</c:v>
                </c:pt>
                <c:pt idx="376">
                  <c:v>19.939538117877774</c:v>
                </c:pt>
                <c:pt idx="377">
                  <c:v>19.940791259896095</c:v>
                </c:pt>
                <c:pt idx="378">
                  <c:v>19.942018429105381</c:v>
                </c:pt>
                <c:pt idx="379">
                  <c:v>19.943220163821969</c:v>
                </c:pt>
                <c:pt idx="380">
                  <c:v>19.944396991204954</c:v>
                </c:pt>
                <c:pt idx="381">
                  <c:v>19.945549427487457</c:v>
                </c:pt>
                <c:pt idx="382">
                  <c:v>19.946677978203084</c:v>
                </c:pt>
                <c:pt idx="383">
                  <c:v>19.947783138407665</c:v>
                </c:pt>
                <c:pt idx="384">
                  <c:v>19.948865392896437</c:v>
                </c:pt>
                <c:pt idx="385">
                  <c:v>19.949925216416688</c:v>
                </c:pt>
                <c:pt idx="386">
                  <c:v>19.950963073876032</c:v>
                </c:pt>
                <c:pt idx="387">
                  <c:v>19.951979420546337</c:v>
                </c:pt>
                <c:pt idx="388">
                  <c:v>19.952974702263433</c:v>
                </c:pt>
                <c:pt idx="389">
                  <c:v>19.953949355622697</c:v>
                </c:pt>
                <c:pt idx="390">
                  <c:v>19.954903808170556</c:v>
                </c:pt>
                <c:pt idx="391">
                  <c:v>19.955838478592057</c:v>
                </c:pt>
                <c:pt idx="392">
                  <c:v>19.956753776894509</c:v>
                </c:pt>
                <c:pt idx="393">
                  <c:v>19.957650104587344</c:v>
                </c:pt>
                <c:pt idx="394">
                  <c:v>19.958527854858268</c:v>
                </c:pt>
                <c:pt idx="395">
                  <c:v>19.959387412745698</c:v>
                </c:pt>
                <c:pt idx="396">
                  <c:v>19.960229155307701</c:v>
                </c:pt>
                <c:pt idx="397">
                  <c:v>19.961053451787379</c:v>
                </c:pt>
                <c:pt idx="398">
                  <c:v>19.961860663774843</c:v>
                </c:pt>
                <c:pt idx="399">
                  <c:v>19.96265114536584</c:v>
                </c:pt>
                <c:pt idx="400">
                  <c:v>19.963425243317069</c:v>
                </c:pt>
                <c:pt idx="401">
                  <c:v>19.964183297198296</c:v>
                </c:pt>
                <c:pt idx="402">
                  <c:v>19.964925639541327</c:v>
                </c:pt>
                <c:pt idx="403">
                  <c:v>19.965652595985844</c:v>
                </c:pt>
                <c:pt idx="404">
                  <c:v>19.966364485422289</c:v>
                </c:pt>
                <c:pt idx="405">
                  <c:v>19.967061620131723</c:v>
                </c:pt>
                <c:pt idx="406">
                  <c:v>19.967744305922828</c:v>
                </c:pt>
                <c:pt idx="407">
                  <c:v>19.968412842266048</c:v>
                </c:pt>
                <c:pt idx="408">
                  <c:v>19.969067522424957</c:v>
                </c:pt>
                <c:pt idx="409">
                  <c:v>19.969708633584908</c:v>
                </c:pt>
                <c:pt idx="410">
                  <c:v>19.970336456978998</c:v>
                </c:pt>
                <c:pt idx="411">
                  <c:v>19.970951268011454</c:v>
                </c:pt>
                <c:pt idx="412">
                  <c:v>19.971553336378435</c:v>
                </c:pt>
                <c:pt idx="413">
                  <c:v>19.972142926186329</c:v>
                </c:pt>
                <c:pt idx="414">
                  <c:v>19.972720296067621</c:v>
                </c:pt>
                <c:pt idx="415">
                  <c:v>19.973285699294337</c:v>
                </c:pt>
                <c:pt idx="416">
                  <c:v>19.97383938388915</c:v>
                </c:pt>
                <c:pt idx="417">
                  <c:v>19.974381592734176</c:v>
                </c:pt>
                <c:pt idx="418">
                  <c:v>19.974912563677528</c:v>
                </c:pt>
                <c:pt idx="419">
                  <c:v>19.975432529637636</c:v>
                </c:pt>
                <c:pt idx="420">
                  <c:v>19.975941718705428</c:v>
                </c:pt>
                <c:pt idx="421">
                  <c:v>19.976440354244396</c:v>
                </c:pt>
                <c:pt idx="422">
                  <c:v>19.976928654988548</c:v>
                </c:pt>
                <c:pt idx="423">
                  <c:v>19.977406835138389</c:v>
                </c:pt>
                <c:pt idx="424">
                  <c:v>19.977875104454874</c:v>
                </c:pt>
                <c:pt idx="425">
                  <c:v>19.978333668351425</c:v>
                </c:pt>
                <c:pt idx="426">
                  <c:v>19.978782727984019</c:v>
                </c:pt>
                <c:pt idx="427">
                  <c:v>19.979222480339459</c:v>
                </c:pt>
                <c:pt idx="428">
                  <c:v>19.979653118321757</c:v>
                </c:pt>
                <c:pt idx="429">
                  <c:v>19.980074830836777</c:v>
                </c:pt>
                <c:pt idx="430">
                  <c:v>19.980487802875096</c:v>
                </c:pt>
                <c:pt idx="431">
                  <c:v>19.980892215593137</c:v>
                </c:pt>
                <c:pt idx="432">
                  <c:v>19.981288246392658</c:v>
                </c:pt>
                <c:pt idx="433">
                  <c:v>19.981676068998553</c:v>
                </c:pt>
                <c:pt idx="434">
                  <c:v>19.982055853535073</c:v>
                </c:pt>
                <c:pt idx="435">
                  <c:v>19.982427766600445</c:v>
                </c:pt>
                <c:pt idx="436">
                  <c:v>19.982791971339957</c:v>
                </c:pt>
                <c:pt idx="437">
                  <c:v>19.983148627517529</c:v>
                </c:pt>
                <c:pt idx="438">
                  <c:v>19.983497891585785</c:v>
                </c:pt>
                <c:pt idx="439">
                  <c:v>19.983839916754683</c:v>
                </c:pt>
                <c:pt idx="440">
                  <c:v>19.98417485305874</c:v>
                </c:pt>
                <c:pt idx="441">
                  <c:v>19.984502847422824</c:v>
                </c:pt>
                <c:pt idx="442">
                  <c:v>19.984824043726633</c:v>
                </c:pt>
                <c:pt idx="443">
                  <c:v>19.985138582867769</c:v>
                </c:pt>
                <c:pt idx="444">
                  <c:v>19.985446602823593</c:v>
                </c:pt>
                <c:pt idx="445">
                  <c:v>19.985748238711707</c:v>
                </c:pt>
                <c:pt idx="446">
                  <c:v>19.986043622849259</c:v>
                </c:pt>
                <c:pt idx="447">
                  <c:v>19.986332884810963</c:v>
                </c:pt>
                <c:pt idx="448">
                  <c:v>19.986616151485954</c:v>
                </c:pt>
                <c:pt idx="449">
                  <c:v>19.986893547133448</c:v>
                </c:pt>
                <c:pt idx="450">
                  <c:v>19.987165193437228</c:v>
                </c:pt>
                <c:pt idx="451">
                  <c:v>19.987431209559062</c:v>
                </c:pt>
                <c:pt idx="452">
                  <c:v>19.987691712190937</c:v>
                </c:pt>
                <c:pt idx="453">
                  <c:v>19.987946815606279</c:v>
                </c:pt>
                <c:pt idx="454">
                  <c:v>19.988196631710046</c:v>
                </c:pt>
                <c:pt idx="455">
                  <c:v>19.988441270087861</c:v>
                </c:pt>
                <c:pt idx="456">
                  <c:v>19.988680838054037</c:v>
                </c:pt>
                <c:pt idx="457">
                  <c:v>19.98891544069869</c:v>
                </c:pt>
                <c:pt idx="458">
                  <c:v>19.989145180933818</c:v>
                </c:pt>
                <c:pt idx="459">
                  <c:v>19.989370159538446</c:v>
                </c:pt>
                <c:pt idx="460">
                  <c:v>19.989590475202846</c:v>
                </c:pt>
                <c:pt idx="461">
                  <c:v>19.989806224571808</c:v>
                </c:pt>
                <c:pt idx="462">
                  <c:v>19.99001750228706</c:v>
                </c:pt>
                <c:pt idx="463">
                  <c:v>19.990224401028762</c:v>
                </c:pt>
                <c:pt idx="464">
                  <c:v>19.990427011556172</c:v>
                </c:pt>
                <c:pt idx="465">
                  <c:v>19.99062542274747</c:v>
                </c:pt>
                <c:pt idx="466">
                  <c:v>19.990819721638722</c:v>
                </c:pt>
                <c:pt idx="467">
                  <c:v>19.991009993462072</c:v>
                </c:pt>
                <c:pt idx="468">
                  <c:v>19.991196321683127</c:v>
                </c:pt>
                <c:pt idx="469">
                  <c:v>19.991378788037586</c:v>
                </c:pt>
                <c:pt idx="470">
                  <c:v>19.991557472567074</c:v>
                </c:pt>
                <c:pt idx="471">
                  <c:v>19.991732453654258</c:v>
                </c:pt>
                <c:pt idx="472">
                  <c:v>19.991903808057238</c:v>
                </c:pt>
                <c:pt idx="473">
                  <c:v>19.992071610943221</c:v>
                </c:pt>
                <c:pt idx="474">
                  <c:v>19.992235935921471</c:v>
                </c:pt>
                <c:pt idx="475">
                  <c:v>19.992396855075626</c:v>
                </c:pt>
                <c:pt idx="476">
                  <c:v>19.992554438995306</c:v>
                </c:pt>
                <c:pt idx="477">
                  <c:v>19.992708756807083</c:v>
                </c:pt>
                <c:pt idx="478">
                  <c:v>19.992859876204797</c:v>
                </c:pt>
                <c:pt idx="479">
                  <c:v>19.993007863479257</c:v>
                </c:pt>
                <c:pt idx="480">
                  <c:v>19.993152783547316</c:v>
                </c:pt>
                <c:pt idx="481">
                  <c:v>19.993294699980353</c:v>
                </c:pt>
                <c:pt idx="482">
                  <c:v>19.993433675032158</c:v>
                </c:pt>
                <c:pt idx="483">
                  <c:v>19.993569769666237</c:v>
                </c:pt>
                <c:pt idx="484">
                  <c:v>19.993703043582563</c:v>
                </c:pt>
                <c:pt idx="485">
                  <c:v>19.993833555243747</c:v>
                </c:pt>
                <c:pt idx="486">
                  <c:v>19.993961361900709</c:v>
                </c:pt>
                <c:pt idx="487">
                  <c:v>19.994086519617774</c:v>
                </c:pt>
                <c:pt idx="488">
                  <c:v>19.994209083297257</c:v>
                </c:pt>
                <c:pt idx="489">
                  <c:v>19.994329106703574</c:v>
                </c:pt>
                <c:pt idx="490">
                  <c:v>19.994446642486814</c:v>
                </c:pt>
                <c:pt idx="491">
                  <c:v>19.994561742205818</c:v>
                </c:pt>
                <c:pt idx="492">
                  <c:v>19.994674456350815</c:v>
                </c:pt>
                <c:pt idx="493">
                  <c:v>19.994784834365575</c:v>
                </c:pt>
                <c:pt idx="494">
                  <c:v>19.994892924669081</c:v>
                </c:pt>
                <c:pt idx="495">
                  <c:v>19.994998774676773</c:v>
                </c:pt>
                <c:pt idx="496">
                  <c:v>19.995102430821369</c:v>
                </c:pt>
                <c:pt idx="497">
                  <c:v>19.995203938573198</c:v>
                </c:pt>
                <c:pt idx="498">
                  <c:v>19.995303342460168</c:v>
                </c:pt>
                <c:pt idx="499">
                  <c:v>19.995400686087301</c:v>
                </c:pt>
                <c:pt idx="500">
                  <c:v>19.995496012155847</c:v>
                </c:pt>
                <c:pt idx="501">
                  <c:v>19.995589362482029</c:v>
                </c:pt>
                <c:pt idx="502">
                  <c:v>19.995680778015377</c:v>
                </c:pt>
                <c:pt idx="503">
                  <c:v>19.995770298856698</c:v>
                </c:pt>
                <c:pt idx="504">
                  <c:v>19.995857964275665</c:v>
                </c:pt>
                <c:pt idx="505">
                  <c:v>19.995943812728036</c:v>
                </c:pt>
                <c:pt idx="506">
                  <c:v>19.996027881872536</c:v>
                </c:pt>
                <c:pt idx="507">
                  <c:v>19.996110208587361</c:v>
                </c:pt>
                <c:pt idx="508">
                  <c:v>19.996190828986371</c:v>
                </c:pt>
                <c:pt idx="509">
                  <c:v>19.996269778434929</c:v>
                </c:pt>
                <c:pt idx="510">
                  <c:v>19.996347091565397</c:v>
                </c:pt>
                <c:pt idx="511">
                  <c:v>19.996422802292351</c:v>
                </c:pt>
                <c:pt idx="512">
                  <c:v>19.996496943827445</c:v>
                </c:pt>
                <c:pt idx="513">
                  <c:v>19.996569548693991</c:v>
                </c:pt>
                <c:pt idx="514">
                  <c:v>19.996640648741199</c:v>
                </c:pt>
                <c:pt idx="515">
                  <c:v>19.996710275158193</c:v>
                </c:pt>
                <c:pt idx="516">
                  <c:v>19.996778458487647</c:v>
                </c:pt>
                <c:pt idx="517">
                  <c:v>19.996845228639209</c:v>
                </c:pt>
                <c:pt idx="518">
                  <c:v>19.996910614902617</c:v>
                </c:pt>
                <c:pt idx="519">
                  <c:v>19.996974645960542</c:v>
                </c:pt>
                <c:pt idx="520">
                  <c:v>19.997037349901177</c:v>
                </c:pt>
                <c:pt idx="521">
                  <c:v>19.997098754230549</c:v>
                </c:pt>
                <c:pt idx="522">
                  <c:v>19.997158885884602</c:v>
                </c:pt>
                <c:pt idx="523">
                  <c:v>19.99721777124099</c:v>
                </c:pt>
                <c:pt idx="524">
                  <c:v>19.997275436130671</c:v>
                </c:pt>
                <c:pt idx="525">
                  <c:v>19.997331905849215</c:v>
                </c:pt>
                <c:pt idx="526">
                  <c:v>19.997387205167925</c:v>
                </c:pt>
                <c:pt idx="527">
                  <c:v>19.99744135834468</c:v>
                </c:pt>
                <c:pt idx="528">
                  <c:v>19.997494389134587</c:v>
                </c:pt>
                <c:pt idx="529">
                  <c:v>19.997546320800403</c:v>
                </c:pt>
                <c:pt idx="530">
                  <c:v>19.997597176122738</c:v>
                </c:pt>
                <c:pt idx="531">
                  <c:v>19.997646977410056</c:v>
                </c:pt>
                <c:pt idx="532">
                  <c:v>19.997695746508434</c:v>
                </c:pt>
                <c:pt idx="533">
                  <c:v>19.997743504811183</c:v>
                </c:pt>
                <c:pt idx="534">
                  <c:v>19.997790273268201</c:v>
                </c:pt>
                <c:pt idx="535">
                  <c:v>19.997836072395181</c:v>
                </c:pt>
                <c:pt idx="536">
                  <c:v>19.997880922282597</c:v>
                </c:pt>
                <c:pt idx="537">
                  <c:v>19.997924842604533</c:v>
                </c:pt>
                <c:pt idx="538">
                  <c:v>19.997967852627305</c:v>
                </c:pt>
                <c:pt idx="539">
                  <c:v>19.998009971217904</c:v>
                </c:pt>
                <c:pt idx="540">
                  <c:v>19.998051216852296</c:v>
                </c:pt>
                <c:pt idx="541">
                  <c:v>19.998091607623493</c:v>
                </c:pt>
                <c:pt idx="542">
                  <c:v>19.998131161249525</c:v>
                </c:pt>
                <c:pt idx="543">
                  <c:v>19.998169895081183</c:v>
                </c:pt>
                <c:pt idx="544">
                  <c:v>19.998207826109649</c:v>
                </c:pt>
                <c:pt idx="545">
                  <c:v>19.998244970973936</c:v>
                </c:pt>
                <c:pt idx="546">
                  <c:v>19.998281345968209</c:v>
                </c:pt>
                <c:pt idx="547">
                  <c:v>19.998316967048908</c:v>
                </c:pt>
                <c:pt idx="548">
                  <c:v>19.998351849841754</c:v>
                </c:pt>
                <c:pt idx="549">
                  <c:v>19.998386009648613</c:v>
                </c:pt>
                <c:pt idx="550">
                  <c:v>19.998419461454205</c:v>
                </c:pt>
                <c:pt idx="551">
                  <c:v>19.998452219932666</c:v>
                </c:pt>
                <c:pt idx="552">
                  <c:v>19.998484299453999</c:v>
                </c:pt>
                <c:pt idx="553">
                  <c:v>19.998515714090374</c:v>
                </c:pt>
                <c:pt idx="554">
                  <c:v>19.998546477622291</c:v>
                </c:pt>
                <c:pt idx="555">
                  <c:v>19.998576603544642</c:v>
                </c:pt>
                <c:pt idx="556">
                  <c:v>19.998606105072618</c:v>
                </c:pt>
                <c:pt idx="557">
                  <c:v>19.998634995147512</c:v>
                </c:pt>
                <c:pt idx="558">
                  <c:v>19.998663286442387</c:v>
                </c:pt>
                <c:pt idx="559">
                  <c:v>19.998690991367653</c:v>
                </c:pt>
                <c:pt idx="560">
                  <c:v>19.99871812207649</c:v>
                </c:pt>
                <c:pt idx="561">
                  <c:v>19.998744690470197</c:v>
                </c:pt>
                <c:pt idx="562">
                  <c:v>19.998770708203395</c:v>
                </c:pt>
                <c:pt idx="563">
                  <c:v>19.998796186689162</c:v>
                </c:pt>
                <c:pt idx="564">
                  <c:v>19.998821137104017</c:v>
                </c:pt>
                <c:pt idx="565">
                  <c:v>19.998845570392838</c:v>
                </c:pt>
                <c:pt idx="566">
                  <c:v>19.99886949727366</c:v>
                </c:pt>
                <c:pt idx="567">
                  <c:v>19.99889292824237</c:v>
                </c:pt>
                <c:pt idx="568">
                  <c:v>19.998915873577317</c:v>
                </c:pt>
                <c:pt idx="569">
                  <c:v>19.998938343343816</c:v>
                </c:pt>
                <c:pt idx="570">
                  <c:v>19.998960347398572</c:v>
                </c:pt>
                <c:pt idx="571">
                  <c:v>19.998981895393996</c:v>
                </c:pt>
                <c:pt idx="572">
                  <c:v>19.999002996782444</c:v>
                </c:pt>
                <c:pt idx="573">
                  <c:v>19.999023660820356</c:v>
                </c:pt>
                <c:pt idx="574">
                  <c:v>19.999043896572324</c:v>
                </c:pt>
                <c:pt idx="575">
                  <c:v>19.999063712915067</c:v>
                </c:pt>
                <c:pt idx="576">
                  <c:v>19.999083118541328</c:v>
                </c:pt>
                <c:pt idx="577">
                  <c:v>19.999102121963674</c:v>
                </c:pt>
                <c:pt idx="578">
                  <c:v>19.999120731518239</c:v>
                </c:pt>
                <c:pt idx="579">
                  <c:v>19.999138955368394</c:v>
                </c:pt>
                <c:pt idx="580">
                  <c:v>19.999156801508306</c:v>
                </c:pt>
                <c:pt idx="581">
                  <c:v>19.99917427776645</c:v>
                </c:pt>
                <c:pt idx="582">
                  <c:v>19.999191391809049</c:v>
                </c:pt>
                <c:pt idx="583">
                  <c:v>19.999208151143442</c:v>
                </c:pt>
                <c:pt idx="584">
                  <c:v>19.999224563121359</c:v>
                </c:pt>
                <c:pt idx="585">
                  <c:v>19.999240634942169</c:v>
                </c:pt>
                <c:pt idx="586">
                  <c:v>19.99925637365601</c:v>
                </c:pt>
                <c:pt idx="587">
                  <c:v>19.999271786166915</c:v>
                </c:pt>
                <c:pt idx="588">
                  <c:v>19.999286879235811</c:v>
                </c:pt>
                <c:pt idx="589">
                  <c:v>19.999301659483507</c:v>
                </c:pt>
                <c:pt idx="590">
                  <c:v>19.999316133393577</c:v>
                </c:pt>
                <c:pt idx="591">
                  <c:v>19.999330307315219</c:v>
                </c:pt>
                <c:pt idx="592">
                  <c:v>19.999344187466036</c:v>
                </c:pt>
                <c:pt idx="593">
                  <c:v>19.999357779934769</c:v>
                </c:pt>
                <c:pt idx="594">
                  <c:v>19.999371090683965</c:v>
                </c:pt>
                <c:pt idx="595">
                  <c:v>19.999384125552581</c:v>
                </c:pt>
                <c:pt idx="596">
                  <c:v>19.999396890258559</c:v>
                </c:pt>
                <c:pt idx="597">
                  <c:v>19.999409390401333</c:v>
                </c:pt>
                <c:pt idx="598">
                  <c:v>19.999421631464273</c:v>
                </c:pt>
                <c:pt idx="599">
                  <c:v>19.999433618817108</c:v>
                </c:pt>
                <c:pt idx="600">
                  <c:v>19.999445357718272</c:v>
                </c:pt>
                <c:pt idx="601">
                  <c:v>19.99945685331722</c:v>
                </c:pt>
                <c:pt idx="602">
                  <c:v>19.999468110656665</c:v>
                </c:pt>
                <c:pt idx="603">
                  <c:v>19.9994791346748</c:v>
                </c:pt>
                <c:pt idx="604">
                  <c:v>19.999489930207488</c:v>
                </c:pt>
                <c:pt idx="605">
                  <c:v>19.999500501990354</c:v>
                </c:pt>
                <c:pt idx="606">
                  <c:v>19.999510854660862</c:v>
                </c:pt>
                <c:pt idx="607">
                  <c:v>19.999520992760374</c:v>
                </c:pt>
                <c:pt idx="608">
                  <c:v>19.999530920736113</c:v>
                </c:pt>
                <c:pt idx="609">
                  <c:v>19.999540642943145</c:v>
                </c:pt>
                <c:pt idx="610">
                  <c:v>19.999550163646262</c:v>
                </c:pt>
                <c:pt idx="611">
                  <c:v>19.999559487021855</c:v>
                </c:pt>
                <c:pt idx="612">
                  <c:v>19.999568617159774</c:v>
                </c:pt>
                <c:pt idx="613">
                  <c:v>19.999577558065084</c:v>
                </c:pt>
                <c:pt idx="614">
                  <c:v>19.999586313659854</c:v>
                </c:pt>
                <c:pt idx="615">
                  <c:v>19.999594887784859</c:v>
                </c:pt>
                <c:pt idx="616">
                  <c:v>19.999603284201264</c:v>
                </c:pt>
                <c:pt idx="617">
                  <c:v>19.999611506592288</c:v>
                </c:pt>
                <c:pt idx="618">
                  <c:v>19.999619558564802</c:v>
                </c:pt>
                <c:pt idx="619">
                  <c:v>19.99962744365093</c:v>
                </c:pt>
                <c:pt idx="620">
                  <c:v>19.999635165309584</c:v>
                </c:pt>
                <c:pt idx="621">
                  <c:v>19.999642726927981</c:v>
                </c:pt>
                <c:pt idx="622">
                  <c:v>19.999650131823145</c:v>
                </c:pt>
                <c:pt idx="623">
                  <c:v>19.999657383243346</c:v>
                </c:pt>
                <c:pt idx="624">
                  <c:v>19.999664484369525</c:v>
                </c:pt>
                <c:pt idx="625">
                  <c:v>19.999671438316703</c:v>
                </c:pt>
                <c:pt idx="626">
                  <c:v>19.999678248135325</c:v>
                </c:pt>
                <c:pt idx="627">
                  <c:v>19.999684916812626</c:v>
                </c:pt>
                <c:pt idx="628">
                  <c:v>19.999691447273925</c:v>
                </c:pt>
                <c:pt idx="629">
                  <c:v>19.99969784238391</c:v>
                </c:pt>
                <c:pt idx="630">
                  <c:v>19.999704104947888</c:v>
                </c:pt>
                <c:pt idx="631">
                  <c:v>19.999710237713025</c:v>
                </c:pt>
                <c:pt idx="632">
                  <c:v>19.999716243369555</c:v>
                </c:pt>
                <c:pt idx="633">
                  <c:v>19.999722124551951</c:v>
                </c:pt>
                <c:pt idx="634">
                  <c:v>19.99972788384008</c:v>
                </c:pt>
                <c:pt idx="635">
                  <c:v>19.999733523760341</c:v>
                </c:pt>
                <c:pt idx="636">
                  <c:v>19.999739046786765</c:v>
                </c:pt>
                <c:pt idx="637">
                  <c:v>19.999744455342118</c:v>
                </c:pt>
                <c:pt idx="638">
                  <c:v>19.999749751798944</c:v>
                </c:pt>
                <c:pt idx="639">
                  <c:v>19.999754938480613</c:v>
                </c:pt>
                <c:pt idx="640">
                  <c:v>19.999760017662346</c:v>
                </c:pt>
                <c:pt idx="641">
                  <c:v>19.999764991572192</c:v>
                </c:pt>
                <c:pt idx="642">
                  <c:v>19.999769862392043</c:v>
                </c:pt>
                <c:pt idx="643">
                  <c:v>19.99977463225855</c:v>
                </c:pt>
                <c:pt idx="644">
                  <c:v>19.999779303264091</c:v>
                </c:pt>
                <c:pt idx="645">
                  <c:v>19.999783877457673</c:v>
                </c:pt>
                <c:pt idx="646">
                  <c:v>19.999788356845833</c:v>
                </c:pt>
                <c:pt idx="647">
                  <c:v>19.99979274339352</c:v>
                </c:pt>
                <c:pt idx="648">
                  <c:v>19.999797039024969</c:v>
                </c:pt>
                <c:pt idx="649">
                  <c:v>19.999801245624518</c:v>
                </c:pt>
                <c:pt idx="650">
                  <c:v>19.999805365037453</c:v>
                </c:pt>
                <c:pt idx="651">
                  <c:v>19.99980939907082</c:v>
                </c:pt>
                <c:pt idx="652">
                  <c:v>19.999813349494204</c:v>
                </c:pt>
                <c:pt idx="653">
                  <c:v>19.999817218040526</c:v>
                </c:pt>
                <c:pt idx="654">
                  <c:v>19.999821006406776</c:v>
                </c:pt>
                <c:pt idx="655">
                  <c:v>19.999824716254778</c:v>
                </c:pt>
                <c:pt idx="656">
                  <c:v>19.999828349211917</c:v>
                </c:pt>
                <c:pt idx="657">
                  <c:v>19.99983190687184</c:v>
                </c:pt>
                <c:pt idx="658">
                  <c:v>19.999835390795177</c:v>
                </c:pt>
                <c:pt idx="659">
                  <c:v>19.99983880251019</c:v>
                </c:pt>
                <c:pt idx="660">
                  <c:v>19.99984214351349</c:v>
                </c:pt>
                <c:pt idx="661">
                  <c:v>19.999845415270656</c:v>
                </c:pt>
                <c:pt idx="662">
                  <c:v>19.999848619216891</c:v>
                </c:pt>
                <c:pt idx="663">
                  <c:v>19.999851756757657</c:v>
                </c:pt>
                <c:pt idx="664">
                  <c:v>19.999854829269289</c:v>
                </c:pt>
                <c:pt idx="665">
                  <c:v>19.99985783809958</c:v>
                </c:pt>
                <c:pt idx="666">
                  <c:v>19.999860784568405</c:v>
                </c:pt>
                <c:pt idx="667">
                  <c:v>19.999863669968278</c:v>
                </c:pt>
                <c:pt idx="668">
                  <c:v>19.999866495564923</c:v>
                </c:pt>
                <c:pt idx="669">
                  <c:v>19.999869262597826</c:v>
                </c:pt>
                <c:pt idx="670">
                  <c:v>19.999871972280793</c:v>
                </c:pt>
                <c:pt idx="671">
                  <c:v>19.999874625802462</c:v>
                </c:pt>
                <c:pt idx="672">
                  <c:v>19.999877224326845</c:v>
                </c:pt>
                <c:pt idx="673">
                  <c:v>19.999879768993821</c:v>
                </c:pt>
                <c:pt idx="674">
                  <c:v>19.999882260919648</c:v>
                </c:pt>
                <c:pt idx="675">
                  <c:v>19.999884701197452</c:v>
                </c:pt>
                <c:pt idx="676">
                  <c:v>19.999887090897694</c:v>
                </c:pt>
                <c:pt idx="677">
                  <c:v>19.999889431068645</c:v>
                </c:pt>
                <c:pt idx="678">
                  <c:v>19.999891722736862</c:v>
                </c:pt>
                <c:pt idx="679">
                  <c:v>19.999893966907621</c:v>
                </c:pt>
                <c:pt idx="680">
                  <c:v>19.999896164565364</c:v>
                </c:pt>
                <c:pt idx="681">
                  <c:v>19.99989831667412</c:v>
                </c:pt>
                <c:pt idx="682">
                  <c:v>19.999900424177952</c:v>
                </c:pt>
                <c:pt idx="683">
                  <c:v>19.999902488001347</c:v>
                </c:pt>
                <c:pt idx="684">
                  <c:v>19.999904509049628</c:v>
                </c:pt>
                <c:pt idx="685">
                  <c:v>19.999906488209355</c:v>
                </c:pt>
                <c:pt idx="686">
                  <c:v>19.999908426348725</c:v>
                </c:pt>
                <c:pt idx="687">
                  <c:v>19.999910324317931</c:v>
                </c:pt>
                <c:pt idx="688">
                  <c:v>19.999912182949537</c:v>
                </c:pt>
                <c:pt idx="689">
                  <c:v>19.999914003058869</c:v>
                </c:pt>
                <c:pt idx="690">
                  <c:v>19.999915785444344</c:v>
                </c:pt>
                <c:pt idx="691">
                  <c:v>19.999917530887828</c:v>
                </c:pt>
                <c:pt idx="692">
                  <c:v>19.999919240154988</c:v>
                </c:pt>
                <c:pt idx="693">
                  <c:v>19.999920913995624</c:v>
                </c:pt>
                <c:pt idx="694">
                  <c:v>19.999922553143989</c:v>
                </c:pt>
                <c:pt idx="695">
                  <c:v>19.999924158319118</c:v>
                </c:pt>
                <c:pt idx="696">
                  <c:v>19.999925730225151</c:v>
                </c:pt>
                <c:pt idx="697">
                  <c:v>19.99992726955162</c:v>
                </c:pt>
                <c:pt idx="698">
                  <c:v>19.999928776973782</c:v>
                </c:pt>
                <c:pt idx="699">
                  <c:v>19.999930253152883</c:v>
                </c:pt>
                <c:pt idx="700">
                  <c:v>19.999931698736475</c:v>
                </c:pt>
                <c:pt idx="701">
                  <c:v>19.999933114358683</c:v>
                </c:pt>
                <c:pt idx="702">
                  <c:v>19.999934500640492</c:v>
                </c:pt>
                <c:pt idx="703">
                  <c:v>19.999935858190021</c:v>
                </c:pt>
                <c:pt idx="704">
                  <c:v>19.999937187602775</c:v>
                </c:pt>
                <c:pt idx="705">
                  <c:v>19.999938489461918</c:v>
                </c:pt>
                <c:pt idx="706">
                  <c:v>19.999939764338535</c:v>
                </c:pt>
                <c:pt idx="707">
                  <c:v>19.999941012791872</c:v>
                </c:pt>
                <c:pt idx="708">
                  <c:v>19.999942235369573</c:v>
                </c:pt>
                <c:pt idx="709">
                  <c:v>19.999943432607949</c:v>
                </c:pt>
                <c:pt idx="710">
                  <c:v>19.999944605032184</c:v>
                </c:pt>
                <c:pt idx="711">
                  <c:v>19.999945753156581</c:v>
                </c:pt>
                <c:pt idx="712">
                  <c:v>19.999946877484774</c:v>
                </c:pt>
                <c:pt idx="713">
                  <c:v>19.999947978509972</c:v>
                </c:pt>
                <c:pt idx="714">
                  <c:v>19.99994905671516</c:v>
                </c:pt>
                <c:pt idx="715">
                  <c:v>19.999950112573309</c:v>
                </c:pt>
                <c:pt idx="716">
                  <c:v>19.999951146547581</c:v>
                </c:pt>
                <c:pt idx="717">
                  <c:v>19.999952159091549</c:v>
                </c:pt>
                <c:pt idx="718">
                  <c:v>19.999953150649375</c:v>
                </c:pt>
                <c:pt idx="719">
                  <c:v>19.999954121656032</c:v>
                </c:pt>
                <c:pt idx="720">
                  <c:v>19.999955072537453</c:v>
                </c:pt>
                <c:pt idx="721">
                  <c:v>19.999956003710764</c:v>
                </c:pt>
                <c:pt idx="722">
                  <c:v>19.999956915584441</c:v>
                </c:pt>
                <c:pt idx="723">
                  <c:v>19.999957808558484</c:v>
                </c:pt>
                <c:pt idx="724">
                  <c:v>19.999958683024616</c:v>
                </c:pt>
                <c:pt idx="725">
                  <c:v>19.999959539366429</c:v>
                </c:pt>
                <c:pt idx="726">
                  <c:v>19.999960377959574</c:v>
                </c:pt>
                <c:pt idx="727">
                  <c:v>19.999961199171914</c:v>
                </c:pt>
                <c:pt idx="728">
                  <c:v>19.999962003363684</c:v>
                </c:pt>
                <c:pt idx="729">
                  <c:v>19.999962790887658</c:v>
                </c:pt>
                <c:pt idx="730">
                  <c:v>19.999963562089292</c:v>
                </c:pt>
                <c:pt idx="731">
                  <c:v>19.999964317306883</c:v>
                </c:pt>
                <c:pt idx="732">
                  <c:v>19.999965056871723</c:v>
                </c:pt>
                <c:pt idx="733">
                  <c:v>19.99996578110823</c:v>
                </c:pt>
                <c:pt idx="734">
                  <c:v>19.999966490334103</c:v>
                </c:pt>
                <c:pt idx="735">
                  <c:v>19.999967184860452</c:v>
                </c:pt>
                <c:pt idx="736">
                  <c:v>19.999967864991945</c:v>
                </c:pt>
                <c:pt idx="737">
                  <c:v>19.99996853102693</c:v>
                </c:pt>
                <c:pt idx="738">
                  <c:v>19.999969183257576</c:v>
                </c:pt>
                <c:pt idx="739">
                  <c:v>19.999969821969991</c:v>
                </c:pt>
                <c:pt idx="740">
                  <c:v>19.999970447444355</c:v>
                </c:pt>
                <c:pt idx="741">
                  <c:v>19.999971059955044</c:v>
                </c:pt>
                <c:pt idx="742">
                  <c:v>19.99997165977075</c:v>
                </c:pt>
                <c:pt idx="743">
                  <c:v>19.999972247154581</c:v>
                </c:pt>
                <c:pt idx="744">
                  <c:v>19.999972822364207</c:v>
                </c:pt>
                <c:pt idx="745">
                  <c:v>19.999973385651955</c:v>
                </c:pt>
                <c:pt idx="746">
                  <c:v>19.999973937264919</c:v>
                </c:pt>
                <c:pt idx="747">
                  <c:v>19.999974477445065</c:v>
                </c:pt>
                <c:pt idx="748">
                  <c:v>19.999975006429359</c:v>
                </c:pt>
                <c:pt idx="749">
                  <c:v>19.999975524449844</c:v>
                </c:pt>
                <c:pt idx="750">
                  <c:v>19.999976031733759</c:v>
                </c:pt>
                <c:pt idx="751">
                  <c:v>19.99997652850363</c:v>
                </c:pt>
                <c:pt idx="752">
                  <c:v>19.999977014977375</c:v>
                </c:pt>
                <c:pt idx="753">
                  <c:v>19.999977491368398</c:v>
                </c:pt>
                <c:pt idx="754">
                  <c:v>19.999977957885669</c:v>
                </c:pt>
                <c:pt idx="755">
                  <c:v>19.999978414733832</c:v>
                </c:pt>
                <c:pt idx="756">
                  <c:v>19.999978862113288</c:v>
                </c:pt>
                <c:pt idx="757">
                  <c:v>19.999979300220289</c:v>
                </c:pt>
                <c:pt idx="758">
                  <c:v>19.999979729247023</c:v>
                </c:pt>
                <c:pt idx="759">
                  <c:v>19.999980149381685</c:v>
                </c:pt>
                <c:pt idx="760">
                  <c:v>19.999980560808574</c:v>
                </c:pt>
                <c:pt idx="761">
                  <c:v>19.999980963708161</c:v>
                </c:pt>
                <c:pt idx="762">
                  <c:v>19.999981358257195</c:v>
                </c:pt>
                <c:pt idx="763">
                  <c:v>19.999981744628748</c:v>
                </c:pt>
                <c:pt idx="764">
                  <c:v>19.999982122992307</c:v>
                </c:pt>
                <c:pt idx="765">
                  <c:v>19.999982493513848</c:v>
                </c:pt>
                <c:pt idx="766">
                  <c:v>19.999982856355899</c:v>
                </c:pt>
                <c:pt idx="767">
                  <c:v>19.99998321167763</c:v>
                </c:pt>
                <c:pt idx="768">
                  <c:v>19.999983559634913</c:v>
                </c:pt>
                <c:pt idx="769">
                  <c:v>19.999983900380379</c:v>
                </c:pt>
                <c:pt idx="770">
                  <c:v>19.999984234063504</c:v>
                </c:pt>
                <c:pt idx="771">
                  <c:v>19.999984560830661</c:v>
                </c:pt>
                <c:pt idx="772">
                  <c:v>19.999984880825195</c:v>
                </c:pt>
                <c:pt idx="773">
                  <c:v>19.999985194187474</c:v>
                </c:pt>
                <c:pt idx="774">
                  <c:v>19.999985501054958</c:v>
                </c:pt>
                <c:pt idx="775">
                  <c:v>19.999985801562261</c:v>
                </c:pt>
                <c:pt idx="776">
                  <c:v>19.999986095841209</c:v>
                </c:pt>
                <c:pt idx="777">
                  <c:v>19.999986384020886</c:v>
                </c:pt>
                <c:pt idx="778">
                  <c:v>19.999986666227706</c:v>
                </c:pt>
                <c:pt idx="779">
                  <c:v>19.999986942585465</c:v>
                </c:pt>
                <c:pt idx="780">
                  <c:v>19.999987213215391</c:v>
                </c:pt>
                <c:pt idx="781">
                  <c:v>19.9999874782362</c:v>
                </c:pt>
                <c:pt idx="782">
                  <c:v>19.999987737764151</c:v>
                </c:pt>
                <c:pt idx="783">
                  <c:v>19.999987991913088</c:v>
                </c:pt>
                <c:pt idx="784">
                  <c:v>19.999988240794494</c:v>
                </c:pt>
                <c:pt idx="785">
                  <c:v>19.999988484517544</c:v>
                </c:pt>
                <c:pt idx="786">
                  <c:v>19.999988723189155</c:v>
                </c:pt>
                <c:pt idx="787">
                  <c:v>19.999988956914024</c:v>
                </c:pt>
                <c:pt idx="788">
                  <c:v>19.999989185794675</c:v>
                </c:pt>
                <c:pt idx="789">
                  <c:v>19.999989409931516</c:v>
                </c:pt>
                <c:pt idx="790">
                  <c:v>19.999989629422863</c:v>
                </c:pt>
                <c:pt idx="791">
                  <c:v>19.999989844364997</c:v>
                </c:pt>
                <c:pt idx="792">
                  <c:v>19.999990054852205</c:v>
                </c:pt>
                <c:pt idx="793">
                  <c:v>19.99999026097683</c:v>
                </c:pt>
                <c:pt idx="794">
                  <c:v>19.999990462829281</c:v>
                </c:pt>
                <c:pt idx="795">
                  <c:v>19.999990660498106</c:v>
                </c:pt>
                <c:pt idx="796">
                  <c:v>19.99999085407002</c:v>
                </c:pt>
                <c:pt idx="797">
                  <c:v>19.999991043629933</c:v>
                </c:pt>
                <c:pt idx="798">
                  <c:v>19.999991229260999</c:v>
                </c:pt>
                <c:pt idx="799">
                  <c:v>19.999991411044647</c:v>
                </c:pt>
                <c:pt idx="800">
                  <c:v>19.99999158906062</c:v>
                </c:pt>
                <c:pt idx="801">
                  <c:v>19.999991763387008</c:v>
                </c:pt>
                <c:pt idx="802">
                  <c:v>19.999991934100279</c:v>
                </c:pt>
                <c:pt idx="803">
                  <c:v>19.999992101275325</c:v>
                </c:pt>
                <c:pt idx="804">
                  <c:v>19.999992264985472</c:v>
                </c:pt>
                <c:pt idx="805">
                  <c:v>19.999992425302544</c:v>
                </c:pt>
                <c:pt idx="806">
                  <c:v>19.999992582296855</c:v>
                </c:pt>
                <c:pt idx="807">
                  <c:v>19.999992736037278</c:v>
                </c:pt>
                <c:pt idx="808">
                  <c:v>19.999992886591258</c:v>
                </c:pt>
                <c:pt idx="809">
                  <c:v>19.999993034024833</c:v>
                </c:pt>
                <c:pt idx="810">
                  <c:v>19.999993178402676</c:v>
                </c:pt>
                <c:pt idx="811">
                  <c:v>19.999993319788125</c:v>
                </c:pt>
                <c:pt idx="812">
                  <c:v>19.999993458243196</c:v>
                </c:pt>
                <c:pt idx="813">
                  <c:v>19.999993593828627</c:v>
                </c:pt>
                <c:pt idx="814">
                  <c:v>19.999993726603897</c:v>
                </c:pt>
                <c:pt idx="815">
                  <c:v>19.999993856627242</c:v>
                </c:pt>
                <c:pt idx="816">
                  <c:v>19.999993983955704</c:v>
                </c:pt>
                <c:pt idx="817">
                  <c:v>19.99999410864514</c:v>
                </c:pt>
                <c:pt idx="818">
                  <c:v>19.999994230750239</c:v>
                </c:pt>
                <c:pt idx="819">
                  <c:v>19.99999435032457</c:v>
                </c:pt>
                <c:pt idx="820">
                  <c:v>19.999994467420592</c:v>
                </c:pt>
                <c:pt idx="821">
                  <c:v>19.999994582089663</c:v>
                </c:pt>
                <c:pt idx="822">
                  <c:v>19.999994694382082</c:v>
                </c:pt>
                <c:pt idx="823">
                  <c:v>19.999994804347111</c:v>
                </c:pt>
                <c:pt idx="824">
                  <c:v>19.999994912032989</c:v>
                </c:pt>
                <c:pt idx="825">
                  <c:v>19.999995017486953</c:v>
                </c:pt>
                <c:pt idx="826">
                  <c:v>19.999995120755266</c:v>
                </c:pt>
                <c:pt idx="827">
                  <c:v>19.999995221883225</c:v>
                </c:pt>
                <c:pt idx="828">
                  <c:v>19.99999532091519</c:v>
                </c:pt>
                <c:pt idx="829">
                  <c:v>19.999995417894603</c:v>
                </c:pt>
                <c:pt idx="830">
                  <c:v>19.999995512864004</c:v>
                </c:pt>
                <c:pt idx="831">
                  <c:v>19.99999560586506</c:v>
                </c:pt>
                <c:pt idx="832">
                  <c:v>19.999995696938555</c:v>
                </c:pt>
                <c:pt idx="833">
                  <c:v>19.999995786124451</c:v>
                </c:pt>
                <c:pt idx="834">
                  <c:v>19.999995873461863</c:v>
                </c:pt>
                <c:pt idx="835">
                  <c:v>19.999995958989111</c:v>
                </c:pt>
                <c:pt idx="836">
                  <c:v>19.99999604274371</c:v>
                </c:pt>
                <c:pt idx="837">
                  <c:v>19.999996124762397</c:v>
                </c:pt>
                <c:pt idx="838">
                  <c:v>19.999996205081153</c:v>
                </c:pt>
                <c:pt idx="839">
                  <c:v>19.999996283735207</c:v>
                </c:pt>
                <c:pt idx="840">
                  <c:v>19.99999636075907</c:v>
                </c:pt>
                <c:pt idx="841">
                  <c:v>19.999996436186521</c:v>
                </c:pt>
                <c:pt idx="842">
                  <c:v>19.99999651005065</c:v>
                </c:pt>
                <c:pt idx="843">
                  <c:v>19.999996582383865</c:v>
                </c:pt>
                <c:pt idx="844">
                  <c:v>19.999996653217892</c:v>
                </c:pt>
                <c:pt idx="845">
                  <c:v>19.999996722583802</c:v>
                </c:pt>
                <c:pt idx="846">
                  <c:v>19.999996790512022</c:v>
                </c:pt>
                <c:pt idx="847">
                  <c:v>19.99999685703235</c:v>
                </c:pt>
                <c:pt idx="848">
                  <c:v>19.99999692217397</c:v>
                </c:pt>
                <c:pt idx="849">
                  <c:v>19.999996985965453</c:v>
                </c:pt>
                <c:pt idx="850">
                  <c:v>19.999997048434786</c:v>
                </c:pt>
                <c:pt idx="851">
                  <c:v>19.999997109609367</c:v>
                </c:pt>
                <c:pt idx="852">
                  <c:v>19.999997169516035</c:v>
                </c:pt>
                <c:pt idx="853">
                  <c:v>19.999997228181073</c:v>
                </c:pt>
                <c:pt idx="854">
                  <c:v>19.999997285630208</c:v>
                </c:pt>
                <c:pt idx="855">
                  <c:v>19.999997341888644</c:v>
                </c:pt>
                <c:pt idx="856">
                  <c:v>19.999997396981058</c:v>
                </c:pt>
                <c:pt idx="857">
                  <c:v>19.999997450931616</c:v>
                </c:pt>
                <c:pt idx="858">
                  <c:v>19.999997503763986</c:v>
                </c:pt>
                <c:pt idx="859">
                  <c:v>19.999997555501345</c:v>
                </c:pt>
                <c:pt idx="860">
                  <c:v>19.999997606166389</c:v>
                </c:pt>
                <c:pt idx="861">
                  <c:v>19.999997655781343</c:v>
                </c:pt>
                <c:pt idx="862">
                  <c:v>19.999997704367971</c:v>
                </c:pt>
                <c:pt idx="863">
                  <c:v>19.999997751947582</c:v>
                </c:pt>
                <c:pt idx="864">
                  <c:v>19.999997798541052</c:v>
                </c:pt>
                <c:pt idx="865">
                  <c:v>19.999997844168817</c:v>
                </c:pt>
                <c:pt idx="866">
                  <c:v>19.999997888850899</c:v>
                </c:pt>
                <c:pt idx="867">
                  <c:v>19.999997932606888</c:v>
                </c:pt>
                <c:pt idx="868">
                  <c:v>19.99999797545599</c:v>
                </c:pt>
                <c:pt idx="869">
                  <c:v>19.999998017416992</c:v>
                </c:pt>
                <c:pt idx="870">
                  <c:v>19.999998058508304</c:v>
                </c:pt>
                <c:pt idx="871">
                  <c:v>19.999998098747952</c:v>
                </c:pt>
                <c:pt idx="872">
                  <c:v>19.999998138153586</c:v>
                </c:pt>
                <c:pt idx="873">
                  <c:v>19.999998176742494</c:v>
                </c:pt>
                <c:pt idx="874">
                  <c:v>19.999998214531601</c:v>
                </c:pt>
                <c:pt idx="875">
                  <c:v>19.999998251537484</c:v>
                </c:pt>
                <c:pt idx="876">
                  <c:v>19.999998287776378</c:v>
                </c:pt>
                <c:pt idx="877">
                  <c:v>19.99999832326418</c:v>
                </c:pt>
                <c:pt idx="878">
                  <c:v>19.999998358016455</c:v>
                </c:pt>
                <c:pt idx="879">
                  <c:v>19.999998392048454</c:v>
                </c:pt>
                <c:pt idx="880">
                  <c:v>19.999998425375097</c:v>
                </c:pt>
                <c:pt idx="881">
                  <c:v>19.999998458011007</c:v>
                </c:pt>
                <c:pt idx="882">
                  <c:v>19.999998489970501</c:v>
                </c:pt>
                <c:pt idx="883">
                  <c:v>19.999998521267599</c:v>
                </c:pt>
                <c:pt idx="884">
                  <c:v>19.999998551916029</c:v>
                </c:pt>
                <c:pt idx="885">
                  <c:v>19.999998581929233</c:v>
                </c:pt>
                <c:pt idx="886">
                  <c:v>19.999998611320379</c:v>
                </c:pt>
                <c:pt idx="887">
                  <c:v>19.999998640102362</c:v>
                </c:pt>
                <c:pt idx="888">
                  <c:v>19.999998668287802</c:v>
                </c:pt>
                <c:pt idx="889">
                  <c:v>19.999998695889069</c:v>
                </c:pt>
                <c:pt idx="890">
                  <c:v>19.999998722918264</c:v>
                </c:pt>
                <c:pt idx="891">
                  <c:v>19.999998749387252</c:v>
                </c:pt>
                <c:pt idx="892">
                  <c:v>19.999998775307638</c:v>
                </c:pt>
                <c:pt idx="893">
                  <c:v>19.999998800690797</c:v>
                </c:pt>
                <c:pt idx="894">
                  <c:v>19.999998825547856</c:v>
                </c:pt>
                <c:pt idx="895">
                  <c:v>19.999998849889728</c:v>
                </c:pt>
                <c:pt idx="896">
                  <c:v>19.999998873727087</c:v>
                </c:pt>
                <c:pt idx="897">
                  <c:v>19.999998897070391</c:v>
                </c:pt>
                <c:pt idx="898">
                  <c:v>19.999998919929872</c:v>
                </c:pt>
                <c:pt idx="899">
                  <c:v>19.999998942315571</c:v>
                </c:pt>
                <c:pt idx="900">
                  <c:v>19.9999989642373</c:v>
                </c:pt>
                <c:pt idx="901">
                  <c:v>19.999998985704671</c:v>
                </c:pt>
                <c:pt idx="902">
                  <c:v>19.999999006727109</c:v>
                </c:pt>
                <c:pt idx="903">
                  <c:v>19.999999027313834</c:v>
                </c:pt>
                <c:pt idx="904">
                  <c:v>19.999999047473871</c:v>
                </c:pt>
                <c:pt idx="905">
                  <c:v>19.999999067216073</c:v>
                </c:pt>
                <c:pt idx="906">
                  <c:v>19.999999086549096</c:v>
                </c:pt>
                <c:pt idx="907">
                  <c:v>19.999999105481415</c:v>
                </c:pt>
                <c:pt idx="908">
                  <c:v>19.999999124021343</c:v>
                </c:pt>
                <c:pt idx="909">
                  <c:v>19.99999914217701</c:v>
                </c:pt>
                <c:pt idx="910">
                  <c:v>19.999999159956381</c:v>
                </c:pt>
                <c:pt idx="911">
                  <c:v>19.999999177367251</c:v>
                </c:pt>
                <c:pt idx="912">
                  <c:v>19.999999194417263</c:v>
                </c:pt>
                <c:pt idx="913">
                  <c:v>19.999999211113895</c:v>
                </c:pt>
                <c:pt idx="914">
                  <c:v>19.999999227464464</c:v>
                </c:pt>
                <c:pt idx="915">
                  <c:v>19.999999243476154</c:v>
                </c:pt>
                <c:pt idx="916">
                  <c:v>19.999999259155977</c:v>
                </c:pt>
                <c:pt idx="917">
                  <c:v>19.99999927451082</c:v>
                </c:pt>
                <c:pt idx="918">
                  <c:v>19.999999289547418</c:v>
                </c:pt>
                <c:pt idx="919">
                  <c:v>19.999999304272364</c:v>
                </c:pt>
                <c:pt idx="920">
                  <c:v>19.999999318692119</c:v>
                </c:pt>
                <c:pt idx="921">
                  <c:v>19.999999332813005</c:v>
                </c:pt>
                <c:pt idx="922">
                  <c:v>19.999999346641225</c:v>
                </c:pt>
                <c:pt idx="923">
                  <c:v>19.999999360182834</c:v>
                </c:pt>
                <c:pt idx="924">
                  <c:v>19.999999373443778</c:v>
                </c:pt>
                <c:pt idx="925">
                  <c:v>19.999999386429877</c:v>
                </c:pt>
                <c:pt idx="926">
                  <c:v>19.999999399146823</c:v>
                </c:pt>
                <c:pt idx="927">
                  <c:v>19.999999411600193</c:v>
                </c:pt>
                <c:pt idx="928">
                  <c:v>19.999999423795458</c:v>
                </c:pt>
                <c:pt idx="929">
                  <c:v>19.999999435737962</c:v>
                </c:pt>
                <c:pt idx="930">
                  <c:v>19.999999447432941</c:v>
                </c:pt>
                <c:pt idx="931">
                  <c:v>19.999999458885526</c:v>
                </c:pt>
                <c:pt idx="932">
                  <c:v>19.999999470100747</c:v>
                </c:pt>
                <c:pt idx="933">
                  <c:v>19.99999948108352</c:v>
                </c:pt>
                <c:pt idx="934">
                  <c:v>19.999999491838658</c:v>
                </c:pt>
                <c:pt idx="935">
                  <c:v>19.999999502370883</c:v>
                </c:pt>
                <c:pt idx="936">
                  <c:v>19.999999512684816</c:v>
                </c:pt>
                <c:pt idx="937">
                  <c:v>19.999999522784982</c:v>
                </c:pt>
                <c:pt idx="938">
                  <c:v>19.999999532675815</c:v>
                </c:pt>
                <c:pt idx="939">
                  <c:v>19.99999954236165</c:v>
                </c:pt>
                <c:pt idx="940">
                  <c:v>19.999999551846727</c:v>
                </c:pt>
                <c:pt idx="941">
                  <c:v>19.999999561135219</c:v>
                </c:pt>
                <c:pt idx="942">
                  <c:v>19.999999570231196</c:v>
                </c:pt>
                <c:pt idx="943">
                  <c:v>19.999999579138645</c:v>
                </c:pt>
                <c:pt idx="944">
                  <c:v>19.999999587861481</c:v>
                </c:pt>
                <c:pt idx="945">
                  <c:v>19.999999596403526</c:v>
                </c:pt>
                <c:pt idx="946">
                  <c:v>19.999999604768526</c:v>
                </c:pt>
                <c:pt idx="947">
                  <c:v>19.999999612960153</c:v>
                </c:pt>
                <c:pt idx="948">
                  <c:v>19.999999620981995</c:v>
                </c:pt>
                <c:pt idx="949">
                  <c:v>19.999999628837578</c:v>
                </c:pt>
                <c:pt idx="950">
                  <c:v>19.999999636530347</c:v>
                </c:pt>
                <c:pt idx="951">
                  <c:v>19.999999644063671</c:v>
                </c:pt>
                <c:pt idx="952">
                  <c:v>19.999999651440859</c:v>
                </c:pt>
                <c:pt idx="953">
                  <c:v>19.999999658665146</c:v>
                </c:pt>
                <c:pt idx="954">
                  <c:v>19.999999665739701</c:v>
                </c:pt>
                <c:pt idx="955">
                  <c:v>19.999999672667627</c:v>
                </c:pt>
                <c:pt idx="956">
                  <c:v>19.999999679451967</c:v>
                </c:pt>
                <c:pt idx="957">
                  <c:v>19.999999686095691</c:v>
                </c:pt>
                <c:pt idx="958">
                  <c:v>19.999999692601719</c:v>
                </c:pt>
                <c:pt idx="959">
                  <c:v>19.9999996989729</c:v>
                </c:pt>
                <c:pt idx="960">
                  <c:v>19.999999705212034</c:v>
                </c:pt>
                <c:pt idx="961">
                  <c:v>19.999999711321856</c:v>
                </c:pt>
                <c:pt idx="962">
                  <c:v>19.999999717305045</c:v>
                </c:pt>
                <c:pt idx="963">
                  <c:v>19.999999723164223</c:v>
                </c:pt>
                <c:pt idx="964">
                  <c:v>19.999999728901962</c:v>
                </c:pt>
                <c:pt idx="965">
                  <c:v>19.999999734520777</c:v>
                </c:pt>
                <c:pt idx="966">
                  <c:v>19.999999740023142</c:v>
                </c:pt>
                <c:pt idx="967">
                  <c:v>19.999999745411465</c:v>
                </c:pt>
                <c:pt idx="968">
                  <c:v>19.999999750688104</c:v>
                </c:pt>
                <c:pt idx="969">
                  <c:v>19.999999755855377</c:v>
                </c:pt>
                <c:pt idx="970">
                  <c:v>19.999999760915557</c:v>
                </c:pt>
                <c:pt idx="971">
                  <c:v>19.999999765870854</c:v>
                </c:pt>
                <c:pt idx="972">
                  <c:v>19.999999770723448</c:v>
                </c:pt>
                <c:pt idx="973">
                  <c:v>19.999999775475466</c:v>
                </c:pt>
                <c:pt idx="974">
                  <c:v>19.999999780128995</c:v>
                </c:pt>
                <c:pt idx="975">
                  <c:v>19.999999784686075</c:v>
                </c:pt>
                <c:pt idx="976">
                  <c:v>19.999999789148703</c:v>
                </c:pt>
                <c:pt idx="977">
                  <c:v>19.999999793518839</c:v>
                </c:pt>
                <c:pt idx="978">
                  <c:v>19.999999797798395</c:v>
                </c:pt>
                <c:pt idx="979">
                  <c:v>19.999999801989254</c:v>
                </c:pt>
                <c:pt idx="980">
                  <c:v>19.999999806093257</c:v>
                </c:pt>
                <c:pt idx="981">
                  <c:v>19.9999998101122</c:v>
                </c:pt>
                <c:pt idx="982">
                  <c:v>19.999999814047847</c:v>
                </c:pt>
                <c:pt idx="983">
                  <c:v>19.999999817901916</c:v>
                </c:pt>
                <c:pt idx="984">
                  <c:v>19.999999821676106</c:v>
                </c:pt>
                <c:pt idx="985">
                  <c:v>19.999999825372072</c:v>
                </c:pt>
                <c:pt idx="986">
                  <c:v>19.999999828991434</c:v>
                </c:pt>
                <c:pt idx="987">
                  <c:v>19.999999832535785</c:v>
                </c:pt>
                <c:pt idx="988">
                  <c:v>19.999999836006673</c:v>
                </c:pt>
                <c:pt idx="989">
                  <c:v>19.999999839405625</c:v>
                </c:pt>
                <c:pt idx="990">
                  <c:v>19.999999842734127</c:v>
                </c:pt>
                <c:pt idx="991">
                  <c:v>19.999999845993642</c:v>
                </c:pt>
                <c:pt idx="992">
                  <c:v>19.999999849185599</c:v>
                </c:pt>
                <c:pt idx="993">
                  <c:v>19.999999852311404</c:v>
                </c:pt>
                <c:pt idx="994">
                  <c:v>19.999999855372423</c:v>
                </c:pt>
                <c:pt idx="995">
                  <c:v>19.999999858369996</c:v>
                </c:pt>
                <c:pt idx="996">
                  <c:v>19.99999986130544</c:v>
                </c:pt>
                <c:pt idx="997">
                  <c:v>19.999999864180047</c:v>
                </c:pt>
                <c:pt idx="998">
                  <c:v>19.999999866995076</c:v>
                </c:pt>
                <c:pt idx="999">
                  <c:v>19.999999869751754</c:v>
                </c:pt>
                <c:pt idx="1000">
                  <c:v>19.999999872451298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55456"/>
        <c:axId val="151565440"/>
      </c:scatterChart>
      <c:valAx>
        <c:axId val="151555456"/>
        <c:scaling>
          <c:orientation val="minMax"/>
          <c:max val="1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565440"/>
        <c:crosses val="autoZero"/>
        <c:crossBetween val="midCat"/>
        <c:majorUnit val="7.5"/>
      </c:valAx>
      <c:valAx>
        <c:axId val="1515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5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'RSS@Point'!$E$3</c:f>
              <c:strCache>
                <c:ptCount val="1"/>
                <c:pt idx="0">
                  <c:v>V^Downwind - Indepenedent</c:v>
                </c:pt>
              </c:strCache>
            </c:strRef>
          </c:tx>
          <c:invertIfNegative val="0"/>
          <c:val>
            <c:numRef>
              <c:f>'RSS@Point'!$E$4:$E$8</c:f>
              <c:numCache>
                <c:formatCode>0.00000</c:formatCode>
                <c:ptCount val="5"/>
                <c:pt idx="0">
                  <c:v>7.2</c:v>
                </c:pt>
                <c:pt idx="1">
                  <c:v>5.3333599999999999</c:v>
                </c:pt>
                <c:pt idx="2">
                  <c:v>7.6</c:v>
                </c:pt>
                <c:pt idx="3">
                  <c:v>6.4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'RSS@Point'!$F$3</c:f>
              <c:strCache>
                <c:ptCount val="1"/>
                <c:pt idx="0">
                  <c:v>V^Downwind - MIN</c:v>
                </c:pt>
              </c:strCache>
            </c:strRef>
          </c:tx>
          <c:invertIfNegative val="0"/>
          <c:val>
            <c:numRef>
              <c:f>'RSS@Point'!$F$4:$F$8</c:f>
              <c:numCache>
                <c:formatCode>0.00000</c:formatCode>
                <c:ptCount val="5"/>
                <c:pt idx="0">
                  <c:v>5.3333599999999999</c:v>
                </c:pt>
                <c:pt idx="1">
                  <c:v>5.3333599999999999</c:v>
                </c:pt>
                <c:pt idx="2">
                  <c:v>5.3333599999999999</c:v>
                </c:pt>
                <c:pt idx="3">
                  <c:v>5.3333599999999999</c:v>
                </c:pt>
                <c:pt idx="4">
                  <c:v>5.3333599999999999</c:v>
                </c:pt>
              </c:numCache>
            </c:numRef>
          </c:val>
        </c:ser>
        <c:ser>
          <c:idx val="2"/>
          <c:order val="2"/>
          <c:tx>
            <c:strRef>
              <c:f>'RSS@Point'!$G$3</c:f>
              <c:strCache>
                <c:ptCount val="1"/>
                <c:pt idx="0">
                  <c:v>V^Downwind - SUM</c:v>
                </c:pt>
              </c:strCache>
            </c:strRef>
          </c:tx>
          <c:invertIfNegative val="0"/>
          <c:val>
            <c:numRef>
              <c:f>'RSS@Point'!$G$4:$G$8</c:f>
              <c:numCache>
                <c:formatCode>0.00000</c:formatCode>
                <c:ptCount val="5"/>
                <c:pt idx="0">
                  <c:v>2.5333600000000001</c:v>
                </c:pt>
                <c:pt idx="1">
                  <c:v>2.5333600000000001</c:v>
                </c:pt>
                <c:pt idx="2">
                  <c:v>2.5333600000000001</c:v>
                </c:pt>
                <c:pt idx="3">
                  <c:v>2.5333600000000001</c:v>
                </c:pt>
                <c:pt idx="4">
                  <c:v>2.5333600000000001</c:v>
                </c:pt>
              </c:numCache>
            </c:numRef>
          </c:val>
        </c:ser>
        <c:ser>
          <c:idx val="3"/>
          <c:order val="3"/>
          <c:tx>
            <c:strRef>
              <c:f>'RSS@Point'!$H$3</c:f>
              <c:strCache>
                <c:ptCount val="1"/>
                <c:pt idx="0">
                  <c:v>V^Downwind - RSS</c:v>
                </c:pt>
              </c:strCache>
            </c:strRef>
          </c:tx>
          <c:invertIfNegative val="0"/>
          <c:val>
            <c:numRef>
              <c:f>'RSS@Point'!$H$4:$H$8</c:f>
              <c:numCache>
                <c:formatCode>0.00000</c:formatCode>
                <c:ptCount val="5"/>
                <c:pt idx="0">
                  <c:v>4.7641123490454742</c:v>
                </c:pt>
                <c:pt idx="1">
                  <c:v>4.7641123490454742</c:v>
                </c:pt>
                <c:pt idx="2">
                  <c:v>4.7641123490454742</c:v>
                </c:pt>
                <c:pt idx="3">
                  <c:v>4.7641123490454742</c:v>
                </c:pt>
                <c:pt idx="4">
                  <c:v>4.7641123490454742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82144"/>
        <c:axId val="164983936"/>
      </c:barChart>
      <c:catAx>
        <c:axId val="1649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83936"/>
        <c:crosses val="autoZero"/>
        <c:auto val="1"/>
        <c:lblAlgn val="ctr"/>
        <c:lblOffset val="100"/>
        <c:noMultiLvlLbl val="0"/>
      </c:catAx>
      <c:valAx>
        <c:axId val="1649839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49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'RSS@Point2'!$E$3</c:f>
              <c:strCache>
                <c:ptCount val="1"/>
                <c:pt idx="0">
                  <c:v>V^Downwind - Indepenedent</c:v>
                </c:pt>
              </c:strCache>
            </c:strRef>
          </c:tx>
          <c:invertIfNegative val="0"/>
          <c:val>
            <c:numRef>
              <c:f>'RSS@Point2'!$E$4:$E$8</c:f>
              <c:numCache>
                <c:formatCode>0.00000</c:formatCode>
                <c:ptCount val="5"/>
                <c:pt idx="0">
                  <c:v>7.6</c:v>
                </c:pt>
                <c:pt idx="1">
                  <c:v>7.52</c:v>
                </c:pt>
                <c:pt idx="2">
                  <c:v>7.36</c:v>
                </c:pt>
                <c:pt idx="3">
                  <c:v>7.2</c:v>
                </c:pt>
                <c:pt idx="4">
                  <c:v>6.24</c:v>
                </c:pt>
              </c:numCache>
            </c:numRef>
          </c:val>
        </c:ser>
        <c:ser>
          <c:idx val="1"/>
          <c:order val="1"/>
          <c:tx>
            <c:strRef>
              <c:f>'RSS@Point2'!$F$3</c:f>
              <c:strCache>
                <c:ptCount val="1"/>
                <c:pt idx="0">
                  <c:v>V^Downwind - MIN</c:v>
                </c:pt>
              </c:strCache>
            </c:strRef>
          </c:tx>
          <c:invertIfNegative val="0"/>
          <c:val>
            <c:numRef>
              <c:f>'RSS@Point2'!$F$4:$F$8</c:f>
              <c:numCache>
                <c:formatCode>0.00000</c:formatCode>
                <c:ptCount val="5"/>
                <c:pt idx="0">
                  <c:v>6.24</c:v>
                </c:pt>
                <c:pt idx="1">
                  <c:v>6.24</c:v>
                </c:pt>
                <c:pt idx="2">
                  <c:v>6.24</c:v>
                </c:pt>
                <c:pt idx="3">
                  <c:v>6.24</c:v>
                </c:pt>
                <c:pt idx="4">
                  <c:v>6.24</c:v>
                </c:pt>
              </c:numCache>
            </c:numRef>
          </c:val>
        </c:ser>
        <c:ser>
          <c:idx val="2"/>
          <c:order val="2"/>
          <c:tx>
            <c:strRef>
              <c:f>'RSS@Point2'!$G$3</c:f>
              <c:strCache>
                <c:ptCount val="1"/>
                <c:pt idx="0">
                  <c:v>V^Downwind - SUM</c:v>
                </c:pt>
              </c:strCache>
            </c:strRef>
          </c:tx>
          <c:invertIfNegative val="0"/>
          <c:val>
            <c:numRef>
              <c:f>'RSS@Point2'!$G$4:$G$8</c:f>
              <c:numCache>
                <c:formatCode>0.00000</c:formatCode>
                <c:ptCount val="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</c:numCache>
            </c:numRef>
          </c:val>
        </c:ser>
        <c:ser>
          <c:idx val="3"/>
          <c:order val="3"/>
          <c:tx>
            <c:strRef>
              <c:f>'RSS@Point2'!$H$3</c:f>
              <c:strCache>
                <c:ptCount val="1"/>
                <c:pt idx="0">
                  <c:v>V^Downwind - RSS</c:v>
                </c:pt>
              </c:strCache>
            </c:strRef>
          </c:tx>
          <c:invertIfNegative val="0"/>
          <c:val>
            <c:numRef>
              <c:f>'RSS@Point2'!$H$4:$H$8</c:f>
              <c:numCache>
                <c:formatCode>0.00000</c:formatCode>
                <c:ptCount val="5"/>
                <c:pt idx="0">
                  <c:v>5.8698356870889041</c:v>
                </c:pt>
                <c:pt idx="1">
                  <c:v>5.8698356870889041</c:v>
                </c:pt>
                <c:pt idx="2">
                  <c:v>5.8698356870889041</c:v>
                </c:pt>
                <c:pt idx="3">
                  <c:v>5.8698356870889041</c:v>
                </c:pt>
                <c:pt idx="4">
                  <c:v>5.8698356870889041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19008"/>
        <c:axId val="167646336"/>
      </c:barChart>
      <c:catAx>
        <c:axId val="165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46336"/>
        <c:crosses val="autoZero"/>
        <c:auto val="1"/>
        <c:lblAlgn val="ctr"/>
        <c:lblOffset val="100"/>
        <c:noMultiLvlLbl val="0"/>
      </c:catAx>
      <c:valAx>
        <c:axId val="1676463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50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WakeDeflection!$B$11</c:f>
              <c:strCache>
                <c:ptCount val="1"/>
                <c:pt idx="0">
                  <c:v>FLORIS/Jimenez</c:v>
                </c:pt>
              </c:strCache>
            </c:strRef>
          </c:tx>
          <c:marker>
            <c:symbol val="none"/>
          </c:marker>
          <c:xVal>
            <c:numRef>
              <c:f>WakeDeflection!$C$13:$C$113</c:f>
              <c:numCache>
                <c:formatCode>General</c:formatCode>
                <c:ptCount val="101"/>
                <c:pt idx="0">
                  <c:v>0</c:v>
                </c:pt>
                <c:pt idx="1">
                  <c:v>12.600000000000001</c:v>
                </c:pt>
                <c:pt idx="2">
                  <c:v>25.200000000000003</c:v>
                </c:pt>
                <c:pt idx="3">
                  <c:v>37.800000000000004</c:v>
                </c:pt>
                <c:pt idx="4">
                  <c:v>50.400000000000006</c:v>
                </c:pt>
                <c:pt idx="5">
                  <c:v>63</c:v>
                </c:pt>
                <c:pt idx="6">
                  <c:v>75.599999999999994</c:v>
                </c:pt>
                <c:pt idx="7">
                  <c:v>88.199999999999989</c:v>
                </c:pt>
                <c:pt idx="8">
                  <c:v>100.8</c:v>
                </c:pt>
                <c:pt idx="9">
                  <c:v>113.39999999999999</c:v>
                </c:pt>
                <c:pt idx="10">
                  <c:v>125.99999999999999</c:v>
                </c:pt>
                <c:pt idx="11">
                  <c:v>138.6</c:v>
                </c:pt>
                <c:pt idx="12">
                  <c:v>151.19999999999999</c:v>
                </c:pt>
                <c:pt idx="13">
                  <c:v>163.80000000000001</c:v>
                </c:pt>
                <c:pt idx="14">
                  <c:v>176.4</c:v>
                </c:pt>
                <c:pt idx="15">
                  <c:v>189.00000000000003</c:v>
                </c:pt>
                <c:pt idx="16">
                  <c:v>201.60000000000005</c:v>
                </c:pt>
                <c:pt idx="17">
                  <c:v>214.20000000000005</c:v>
                </c:pt>
                <c:pt idx="18">
                  <c:v>226.80000000000007</c:v>
                </c:pt>
                <c:pt idx="19">
                  <c:v>239.40000000000006</c:v>
                </c:pt>
                <c:pt idx="20">
                  <c:v>252.00000000000006</c:v>
                </c:pt>
                <c:pt idx="21">
                  <c:v>264.60000000000008</c:v>
                </c:pt>
                <c:pt idx="22">
                  <c:v>277.2000000000001</c:v>
                </c:pt>
                <c:pt idx="23">
                  <c:v>289.80000000000007</c:v>
                </c:pt>
                <c:pt idx="24">
                  <c:v>302.40000000000009</c:v>
                </c:pt>
                <c:pt idx="25">
                  <c:v>315.00000000000011</c:v>
                </c:pt>
                <c:pt idx="26">
                  <c:v>327.60000000000014</c:v>
                </c:pt>
                <c:pt idx="27">
                  <c:v>340.20000000000016</c:v>
                </c:pt>
                <c:pt idx="28">
                  <c:v>352.80000000000013</c:v>
                </c:pt>
                <c:pt idx="29">
                  <c:v>365.40000000000015</c:v>
                </c:pt>
                <c:pt idx="30">
                  <c:v>378.00000000000017</c:v>
                </c:pt>
                <c:pt idx="31">
                  <c:v>390.60000000000019</c:v>
                </c:pt>
                <c:pt idx="32">
                  <c:v>403.20000000000022</c:v>
                </c:pt>
                <c:pt idx="33">
                  <c:v>415.80000000000018</c:v>
                </c:pt>
                <c:pt idx="34">
                  <c:v>428.4000000000002</c:v>
                </c:pt>
                <c:pt idx="35">
                  <c:v>441.00000000000023</c:v>
                </c:pt>
                <c:pt idx="36">
                  <c:v>453.60000000000025</c:v>
                </c:pt>
                <c:pt idx="37">
                  <c:v>466.20000000000027</c:v>
                </c:pt>
                <c:pt idx="38">
                  <c:v>478.80000000000024</c:v>
                </c:pt>
                <c:pt idx="39">
                  <c:v>491.40000000000026</c:v>
                </c:pt>
                <c:pt idx="40">
                  <c:v>504.00000000000023</c:v>
                </c:pt>
                <c:pt idx="41">
                  <c:v>516.60000000000014</c:v>
                </c:pt>
                <c:pt idx="42">
                  <c:v>529.20000000000016</c:v>
                </c:pt>
                <c:pt idx="43">
                  <c:v>541.80000000000007</c:v>
                </c:pt>
                <c:pt idx="44">
                  <c:v>554.40000000000009</c:v>
                </c:pt>
                <c:pt idx="45">
                  <c:v>567</c:v>
                </c:pt>
                <c:pt idx="46">
                  <c:v>579.59999999999991</c:v>
                </c:pt>
                <c:pt idx="47">
                  <c:v>592.19999999999993</c:v>
                </c:pt>
                <c:pt idx="48">
                  <c:v>604.79999999999984</c:v>
                </c:pt>
                <c:pt idx="49">
                  <c:v>617.39999999999986</c:v>
                </c:pt>
                <c:pt idx="50">
                  <c:v>629.99999999999977</c:v>
                </c:pt>
                <c:pt idx="51">
                  <c:v>642.59999999999968</c:v>
                </c:pt>
                <c:pt idx="52">
                  <c:v>655.1999999999997</c:v>
                </c:pt>
                <c:pt idx="53">
                  <c:v>667.79999999999961</c:v>
                </c:pt>
                <c:pt idx="54">
                  <c:v>680.39999999999964</c:v>
                </c:pt>
                <c:pt idx="55">
                  <c:v>692.99999999999955</c:v>
                </c:pt>
                <c:pt idx="56">
                  <c:v>705.59999999999945</c:v>
                </c:pt>
                <c:pt idx="57">
                  <c:v>718.19999999999948</c:v>
                </c:pt>
                <c:pt idx="58">
                  <c:v>730.79999999999939</c:v>
                </c:pt>
                <c:pt idx="59">
                  <c:v>743.39999999999941</c:v>
                </c:pt>
                <c:pt idx="60">
                  <c:v>755.99999999999932</c:v>
                </c:pt>
                <c:pt idx="61">
                  <c:v>768.59999999999923</c:v>
                </c:pt>
                <c:pt idx="62">
                  <c:v>781.19999999999925</c:v>
                </c:pt>
                <c:pt idx="63">
                  <c:v>793.79999999999916</c:v>
                </c:pt>
                <c:pt idx="64">
                  <c:v>806.39999999999918</c:v>
                </c:pt>
                <c:pt idx="65">
                  <c:v>818.99999999999909</c:v>
                </c:pt>
                <c:pt idx="66">
                  <c:v>831.59999999999911</c:v>
                </c:pt>
                <c:pt idx="67">
                  <c:v>844.19999999999902</c:v>
                </c:pt>
                <c:pt idx="68">
                  <c:v>856.79999999999893</c:v>
                </c:pt>
                <c:pt idx="69">
                  <c:v>869.39999999999895</c:v>
                </c:pt>
                <c:pt idx="70">
                  <c:v>881.99999999999886</c:v>
                </c:pt>
                <c:pt idx="71">
                  <c:v>894.59999999999889</c:v>
                </c:pt>
                <c:pt idx="72">
                  <c:v>907.19999999999879</c:v>
                </c:pt>
                <c:pt idx="73">
                  <c:v>919.7999999999987</c:v>
                </c:pt>
                <c:pt idx="74">
                  <c:v>932.39999999999873</c:v>
                </c:pt>
                <c:pt idx="75">
                  <c:v>944.99999999999864</c:v>
                </c:pt>
                <c:pt idx="76">
                  <c:v>957.59999999999866</c:v>
                </c:pt>
                <c:pt idx="77">
                  <c:v>970.19999999999857</c:v>
                </c:pt>
                <c:pt idx="78">
                  <c:v>982.79999999999848</c:v>
                </c:pt>
                <c:pt idx="79">
                  <c:v>995.3999999999985</c:v>
                </c:pt>
                <c:pt idx="80">
                  <c:v>1007.9999999999984</c:v>
                </c:pt>
                <c:pt idx="81">
                  <c:v>1020.5999999999984</c:v>
                </c:pt>
                <c:pt idx="82">
                  <c:v>1033.1999999999985</c:v>
                </c:pt>
                <c:pt idx="83">
                  <c:v>1045.7999999999984</c:v>
                </c:pt>
                <c:pt idx="84">
                  <c:v>1058.3999999999983</c:v>
                </c:pt>
                <c:pt idx="85">
                  <c:v>1070.9999999999982</c:v>
                </c:pt>
                <c:pt idx="86">
                  <c:v>1083.5999999999981</c:v>
                </c:pt>
                <c:pt idx="87">
                  <c:v>1096.1999999999982</c:v>
                </c:pt>
                <c:pt idx="88">
                  <c:v>1108.7999999999981</c:v>
                </c:pt>
                <c:pt idx="89">
                  <c:v>1121.399999999998</c:v>
                </c:pt>
                <c:pt idx="90">
                  <c:v>1133.999999999998</c:v>
                </c:pt>
                <c:pt idx="91">
                  <c:v>1146.5999999999979</c:v>
                </c:pt>
                <c:pt idx="92">
                  <c:v>1159.199999999998</c:v>
                </c:pt>
                <c:pt idx="93">
                  <c:v>1171.7999999999979</c:v>
                </c:pt>
                <c:pt idx="94">
                  <c:v>1184.3999999999978</c:v>
                </c:pt>
                <c:pt idx="95">
                  <c:v>1196.9999999999977</c:v>
                </c:pt>
                <c:pt idx="96">
                  <c:v>1209.5999999999976</c:v>
                </c:pt>
                <c:pt idx="97">
                  <c:v>1222.1999999999978</c:v>
                </c:pt>
                <c:pt idx="98">
                  <c:v>1234.7999999999977</c:v>
                </c:pt>
                <c:pt idx="99">
                  <c:v>1247.3999999999976</c:v>
                </c:pt>
                <c:pt idx="100">
                  <c:v>1259.9999999999975</c:v>
                </c:pt>
              </c:numCache>
            </c:numRef>
          </c:xVal>
          <c:yVal>
            <c:numRef>
              <c:f>WakeDeflection!$D$13:$D$113</c:f>
              <c:numCache>
                <c:formatCode>General</c:formatCode>
                <c:ptCount val="101"/>
                <c:pt idx="0">
                  <c:v>0</c:v>
                </c:pt>
                <c:pt idx="1">
                  <c:v>-1.6513070070357614</c:v>
                </c:pt>
                <c:pt idx="2">
                  <c:v>-3.2081779466837972</c:v>
                </c:pt>
                <c:pt idx="3">
                  <c:v>-4.6785590548198357</c:v>
                </c:pt>
                <c:pt idx="4">
                  <c:v>-6.0695191256639376</c:v>
                </c:pt>
                <c:pt idx="5">
                  <c:v>-7.3873690497801832</c:v>
                </c:pt>
                <c:pt idx="6">
                  <c:v>-8.6377620261504333</c:v>
                </c:pt>
                <c:pt idx="7">
                  <c:v>-9.8257780563583239</c:v>
                </c:pt>
                <c:pt idx="8">
                  <c:v>-10.955995567070467</c:v>
                </c:pt>
                <c:pt idx="9">
                  <c:v>-12.032552424066544</c:v>
                </c:pt>
                <c:pt idx="10">
                  <c:v>-13.059198150969266</c:v>
                </c:pt>
                <c:pt idx="11">
                  <c:v>-14.039338815341488</c:v>
                </c:pt>
                <c:pt idx="12">
                  <c:v>-14.976075769744085</c:v>
                </c:pt>
                <c:pt idx="13">
                  <c:v>-15.872239217860766</c:v>
                </c:pt>
                <c:pt idx="14">
                  <c:v>-16.730417402648541</c:v>
                </c:pt>
                <c:pt idx="15">
                  <c:v>-17.552982074729499</c:v>
                </c:pt>
                <c:pt idx="16">
                  <c:v>-18.342110787385373</c:v>
                </c:pt>
                <c:pt idx="17">
                  <c:v>-19.099806473822404</c:v>
                </c:pt>
                <c:pt idx="18">
                  <c:v>-19.827914688437907</c:v>
                </c:pt>
                <c:pt idx="19">
                  <c:v>-20.528138833237911</c:v>
                </c:pt>
                <c:pt idx="20">
                  <c:v>-21.202053640673313</c:v>
                </c:pt>
                <c:pt idx="21">
                  <c:v>-21.851117142904386</c:v>
                </c:pt>
                <c:pt idx="22">
                  <c:v>-22.476681323227417</c:v>
                </c:pt>
                <c:pt idx="23">
                  <c:v>-23.080001616806641</c:v>
                </c:pt>
                <c:pt idx="24">
                  <c:v>-23.662245403910369</c:v>
                </c:pt>
                <c:pt idx="25">
                  <c:v>-24.224499618722426</c:v>
                </c:pt>
                <c:pt idx="26">
                  <c:v>-24.767777579821242</c:v>
                </c:pt>
                <c:pt idx="27">
                  <c:v>-25.293025134044466</c:v>
                </c:pt>
                <c:pt idx="28">
                  <c:v>-25.801126193251619</c:v>
                </c:pt>
                <c:pt idx="29">
                  <c:v>-26.292907733096701</c:v>
                </c:pt>
                <c:pt idx="30">
                  <c:v>-26.769144314037678</c:v>
                </c:pt>
                <c:pt idx="31">
                  <c:v>-27.230562177194269</c:v>
                </c:pt>
                <c:pt idx="32">
                  <c:v>-27.677842961121637</c:v>
                </c:pt>
                <c:pt idx="33">
                  <c:v>-28.111627079929786</c:v>
                </c:pt>
                <c:pt idx="34">
                  <c:v>-28.532516798307498</c:v>
                </c:pt>
                <c:pt idx="35">
                  <c:v>-28.941079034792295</c:v>
                </c:pt>
                <c:pt idx="36">
                  <c:v>-29.33784792096683</c:v>
                </c:pt>
                <c:pt idx="37">
                  <c:v>-29.723327141076478</c:v>
                </c:pt>
                <c:pt idx="38">
                  <c:v>-30.097992073786248</c:v>
                </c:pt>
                <c:pt idx="39">
                  <c:v>-30.462291755367506</c:v>
                </c:pt>
                <c:pt idx="40">
                  <c:v>-30.816650681480088</c:v>
                </c:pt>
                <c:pt idx="41">
                  <c:v>-31.161470462850989</c:v>
                </c:pt>
                <c:pt idx="42">
                  <c:v>-31.497131348511115</c:v>
                </c:pt>
                <c:pt idx="43">
                  <c:v>-31.823993628808346</c:v>
                </c:pt>
                <c:pt idx="44">
                  <c:v>-32.142398929140867</c:v>
                </c:pt>
                <c:pt idx="45">
                  <c:v>-32.452671404228738</c:v>
                </c:pt>
                <c:pt idx="46">
                  <c:v>-32.755118841744675</c:v>
                </c:pt>
                <c:pt idx="47">
                  <c:v>-33.0500336832404</c:v>
                </c:pt>
                <c:pt idx="48">
                  <c:v>-33.337693969519549</c:v>
                </c:pt>
                <c:pt idx="49">
                  <c:v>-33.618364216908759</c:v>
                </c:pt>
                <c:pt idx="50">
                  <c:v>-33.892296230255837</c:v>
                </c:pt>
                <c:pt idx="51">
                  <c:v>-34.159729857927736</c:v>
                </c:pt>
                <c:pt idx="52">
                  <c:v>-34.420893693584148</c:v>
                </c:pt>
                <c:pt idx="53">
                  <c:v>-34.676005729057877</c:v>
                </c:pt>
                <c:pt idx="54">
                  <c:v>-34.925273962274403</c:v>
                </c:pt>
                <c:pt idx="55">
                  <c:v>-35.16889696378513</c:v>
                </c:pt>
                <c:pt idx="56">
                  <c:v>-35.407064405167802</c:v>
                </c:pt>
                <c:pt idx="57">
                  <c:v>-35.639957552257371</c:v>
                </c:pt>
                <c:pt idx="58">
                  <c:v>-35.867749725911082</c:v>
                </c:pt>
                <c:pt idx="59">
                  <c:v>-36.090606732775406</c:v>
                </c:pt>
                <c:pt idx="60">
                  <c:v>-36.308687268310806</c:v>
                </c:pt>
                <c:pt idx="61">
                  <c:v>-36.522143294137976</c:v>
                </c:pt>
                <c:pt idx="62">
                  <c:v>-36.731120391595702</c:v>
                </c:pt>
                <c:pt idx="63">
                  <c:v>-36.935758093242818</c:v>
                </c:pt>
                <c:pt idx="64">
                  <c:v>-37.136190193893967</c:v>
                </c:pt>
                <c:pt idx="65">
                  <c:v>-37.332545042649144</c:v>
                </c:pt>
                <c:pt idx="66">
                  <c:v>-37.524945817259294</c:v>
                </c:pt>
                <c:pt idx="67">
                  <c:v>-37.713510782062357</c:v>
                </c:pt>
                <c:pt idx="68">
                  <c:v>-37.898353530627347</c:v>
                </c:pt>
                <c:pt idx="69">
                  <c:v>-38.07958321415375</c:v>
                </c:pt>
                <c:pt idx="70">
                  <c:v>-38.257304756593527</c:v>
                </c:pt>
                <c:pt idx="71">
                  <c:v>-38.431619057387451</c:v>
                </c:pt>
                <c:pt idx="72">
                  <c:v>-38.602623182640563</c:v>
                </c:pt>
                <c:pt idx="73">
                  <c:v>-38.770410545498819</c:v>
                </c:pt>
                <c:pt idx="74">
                  <c:v>-38.935071076432251</c:v>
                </c:pt>
                <c:pt idx="75">
                  <c:v>-39.096691384077822</c:v>
                </c:pt>
                <c:pt idx="76">
                  <c:v>-39.255354907247131</c:v>
                </c:pt>
                <c:pt idx="77">
                  <c:v>-39.411142058660346</c:v>
                </c:pt>
                <c:pt idx="78">
                  <c:v>-39.564130360927138</c:v>
                </c:pt>
                <c:pt idx="79">
                  <c:v>-39.714394575258389</c:v>
                </c:pt>
                <c:pt idx="80">
                  <c:v>-39.8620068233582</c:v>
                </c:pt>
                <c:pt idx="81">
                  <c:v>-40.007036702914149</c:v>
                </c:pt>
                <c:pt idx="82">
                  <c:v>-40.149551397074845</c:v>
                </c:pt>
                <c:pt idx="83">
                  <c:v>-40.289615778276854</c:v>
                </c:pt>
                <c:pt idx="84">
                  <c:v>-40.42729250675864</c:v>
                </c:pt>
                <c:pt idx="85">
                  <c:v>-40.562642124075879</c:v>
                </c:pt>
                <c:pt idx="86">
                  <c:v>-40.695723141911856</c:v>
                </c:pt>
                <c:pt idx="87">
                  <c:v>-40.82659212645676</c:v>
                </c:pt>
                <c:pt idx="88">
                  <c:v>-40.955303778611814</c:v>
                </c:pt>
                <c:pt idx="89">
                  <c:v>-41.081911010257336</c:v>
                </c:pt>
                <c:pt idx="90">
                  <c:v>-41.206465016808266</c:v>
                </c:pt>
                <c:pt idx="91">
                  <c:v>-41.329015346266445</c:v>
                </c:pt>
                <c:pt idx="92">
                  <c:v>-41.449609964965376</c:v>
                </c:pt>
                <c:pt idx="93">
                  <c:v>-41.56829532019092</c:v>
                </c:pt>
                <c:pt idx="94">
                  <c:v>-41.685116399849747</c:v>
                </c:pt>
                <c:pt idx="95">
                  <c:v>-41.800116789346731</c:v>
                </c:pt>
                <c:pt idx="96">
                  <c:v>-41.913338725822477</c:v>
                </c:pt>
                <c:pt idx="97">
                  <c:v>-42.024823149892754</c:v>
                </c:pt>
                <c:pt idx="98">
                  <c:v>-42.134609755023213</c:v>
                </c:pt>
                <c:pt idx="99">
                  <c:v>-42.242737034664415</c:v>
                </c:pt>
                <c:pt idx="100">
                  <c:v>-42.349242327264932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WakeDeflection!$F$11</c:f>
              <c:strCache>
                <c:ptCount val="1"/>
                <c:pt idx="0">
                  <c:v>FAST.Farm</c:v>
                </c:pt>
              </c:strCache>
            </c:strRef>
          </c:tx>
          <c:marker>
            <c:symbol val="none"/>
          </c:marker>
          <c:xVal>
            <c:numRef>
              <c:f>WakeDeflection!$O$13:$O$113</c:f>
              <c:numCache>
                <c:formatCode>General</c:formatCode>
                <c:ptCount val="101"/>
                <c:pt idx="0">
                  <c:v>0</c:v>
                </c:pt>
                <c:pt idx="1">
                  <c:v>13.494153011237579</c:v>
                </c:pt>
                <c:pt idx="2">
                  <c:v>27.068954544919045</c:v>
                </c:pt>
                <c:pt idx="3">
                  <c:v>40.721093152197795</c:v>
                </c:pt>
                <c:pt idx="4">
                  <c:v>54.447403065550361</c:v>
                </c:pt>
                <c:pt idx="5">
                  <c:v>68.244858991883547</c:v>
                </c:pt>
                <c:pt idx="6">
                  <c:v>82.110570830775458</c:v>
                </c:pt>
                <c:pt idx="7">
                  <c:v>96.041778370709864</c:v>
                </c:pt>
                <c:pt idx="8">
                  <c:v>110.03584600725389</c:v>
                </c:pt>
                <c:pt idx="9">
                  <c:v>124.09025751932191</c:v>
                </c:pt>
                <c:pt idx="10">
                  <c:v>138.20261093286851</c:v>
                </c:pt>
                <c:pt idx="11">
                  <c:v>152.37061349546568</c:v>
                </c:pt>
                <c:pt idx="12">
                  <c:v>166.59207678014994</c:v>
                </c:pt>
                <c:pt idx="13">
                  <c:v>180.86491193258658</c:v>
                </c:pt>
                <c:pt idx="14">
                  <c:v>195.18712507190591</c:v>
                </c:pt>
                <c:pt idx="15">
                  <c:v>209.55681285244415</c:v>
                </c:pt>
                <c:pt idx="16">
                  <c:v>223.97215819099873</c:v>
                </c:pt>
                <c:pt idx="17">
                  <c:v>238.43142616201976</c:v>
                </c:pt>
                <c:pt idx="18">
                  <c:v>252.93296006134949</c:v>
                </c:pt>
                <c:pt idx="19">
                  <c:v>267.47517763763739</c:v>
                </c:pt>
                <c:pt idx="20">
                  <c:v>282.05656748935542</c:v>
                </c:pt>
                <c:pt idx="21">
                  <c:v>296.67568562437509</c:v>
                </c:pt>
                <c:pt idx="22">
                  <c:v>311.33115217830903</c:v>
                </c:pt>
                <c:pt idx="23">
                  <c:v>326.02164828723591</c:v>
                </c:pt>
                <c:pt idx="24">
                  <c:v>340.74591310999</c:v>
                </c:pt>
                <c:pt idx="25">
                  <c:v>355.50274099488138</c:v>
                </c:pt>
                <c:pt idx="26">
                  <c:v>370.29097878550238</c:v>
                </c:pt>
                <c:pt idx="27">
                  <c:v>385.10952326014979</c:v>
                </c:pt>
                <c:pt idx="28">
                  <c:v>399.95731869933684</c:v>
                </c:pt>
                <c:pt idx="29">
                  <c:v>414.83335457587145</c:v>
                </c:pt>
                <c:pt idx="30">
                  <c:v>429.73666336202689</c:v>
                </c:pt>
                <c:pt idx="31">
                  <c:v>444.66631844841686</c:v>
                </c:pt>
                <c:pt idx="32">
                  <c:v>459.62143216930315</c:v>
                </c:pt>
                <c:pt idx="33">
                  <c:v>474.60115392920306</c:v>
                </c:pt>
                <c:pt idx="34">
                  <c:v>489.60466842581997</c:v>
                </c:pt>
                <c:pt idx="35">
                  <c:v>504.63119396448769</c:v>
                </c:pt>
                <c:pt idx="36">
                  <c:v>519.67998085949898</c:v>
                </c:pt>
                <c:pt idx="37">
                  <c:v>534.75030991786798</c:v>
                </c:pt>
                <c:pt idx="38">
                  <c:v>549.84149100126467</c:v>
                </c:pt>
                <c:pt idx="39">
                  <c:v>564.95286166204278</c:v>
                </c:pt>
                <c:pt idx="40">
                  <c:v>580.08378584946956</c:v>
                </c:pt>
                <c:pt idx="41">
                  <c:v>595.23365268244595</c:v>
                </c:pt>
                <c:pt idx="42">
                  <c:v>610.40187528518561</c:v>
                </c:pt>
                <c:pt idx="43">
                  <c:v>625.58788968249416</c:v>
                </c:pt>
                <c:pt idx="44">
                  <c:v>640.79115375145921</c:v>
                </c:pt>
                <c:pt idx="45">
                  <c:v>656.01114622652483</c:v>
                </c:pt>
                <c:pt idx="46">
                  <c:v>671.24736575508041</c:v>
                </c:pt>
                <c:pt idx="47">
                  <c:v>686.4993300008457</c:v>
                </c:pt>
                <c:pt idx="48">
                  <c:v>701.76657479247694</c:v>
                </c:pt>
                <c:pt idx="49">
                  <c:v>717.04865331495876</c:v>
                </c:pt>
                <c:pt idx="50">
                  <c:v>732.34513534147629</c:v>
                </c:pt>
                <c:pt idx="51">
                  <c:v>747.65560650358896</c:v>
                </c:pt>
                <c:pt idx="52">
                  <c:v>762.97966759764643</c:v>
                </c:pt>
                <c:pt idx="53">
                  <c:v>778.31693392549982</c:v>
                </c:pt>
                <c:pt idx="54">
                  <c:v>793.66703466766967</c:v>
                </c:pt>
                <c:pt idx="55">
                  <c:v>809.02961228723393</c:v>
                </c:pt>
                <c:pt idx="56">
                  <c:v>824.40432196279517</c:v>
                </c:pt>
                <c:pt idx="57">
                  <c:v>839.7908310489787</c:v>
                </c:pt>
                <c:pt idx="58">
                  <c:v>855.18881856299856</c:v>
                </c:pt>
                <c:pt idx="59">
                  <c:v>870.59797469591092</c:v>
                </c:pt>
                <c:pt idx="60">
                  <c:v>886.01800034725045</c:v>
                </c:pt>
                <c:pt idx="61">
                  <c:v>901.44860668182002</c:v>
                </c:pt>
                <c:pt idx="62">
                  <c:v>916.88951470746974</c:v>
                </c:pt>
                <c:pt idx="63">
                  <c:v>932.34045487277001</c:v>
                </c:pt>
                <c:pt idx="64">
                  <c:v>947.80116668354071</c:v>
                </c:pt>
                <c:pt idx="65">
                  <c:v>963.27139833725937</c:v>
                </c:pt>
                <c:pt idx="66">
                  <c:v>978.75090637442327</c:v>
                </c:pt>
                <c:pt idx="67">
                  <c:v>994.23945534599375</c:v>
                </c:pt>
                <c:pt idx="68">
                  <c:v>1009.7368174960969</c:v>
                </c:pt>
                <c:pt idx="69">
                  <c:v>1025.2427724592035</c:v>
                </c:pt>
                <c:pt idx="70">
                  <c:v>1040.7571069710505</c:v>
                </c:pt>
                <c:pt idx="71">
                  <c:v>1056.2796145926095</c:v>
                </c:pt>
                <c:pt idx="72">
                  <c:v>1071.8100954464455</c:v>
                </c:pt>
                <c:pt idx="73">
                  <c:v>1087.3483559648425</c:v>
                </c:pt>
                <c:pt idx="74">
                  <c:v>1102.8942086491106</c:v>
                </c:pt>
                <c:pt idx="75">
                  <c:v>1118.4474718395168</c:v>
                </c:pt>
                <c:pt idx="76">
                  <c:v>1134.007969495317</c:v>
                </c:pt>
                <c:pt idx="77">
                  <c:v>1149.5755309843878</c:v>
                </c:pt>
                <c:pt idx="78">
                  <c:v>1165.1499908819915</c:v>
                </c:pt>
                <c:pt idx="79">
                  <c:v>1180.7311887782271</c:v>
                </c:pt>
                <c:pt idx="80">
                  <c:v>1196.3189690937456</c:v>
                </c:pt>
                <c:pt idx="81">
                  <c:v>1211.9131809033311</c:v>
                </c:pt>
                <c:pt idx="82">
                  <c:v>1227.5136777669702</c:v>
                </c:pt>
                <c:pt idx="83">
                  <c:v>1243.1203175680507</c:v>
                </c:pt>
                <c:pt idx="84">
                  <c:v>1258.7329623583507</c:v>
                </c:pt>
                <c:pt idx="85">
                  <c:v>1274.3514782094967</c:v>
                </c:pt>
                <c:pt idx="86">
                  <c:v>1289.9757350705859</c:v>
                </c:pt>
                <c:pt idx="87">
                  <c:v>1305.6056066316842</c:v>
                </c:pt>
                <c:pt idx="88">
                  <c:v>1321.2409701929255</c:v>
                </c:pt>
                <c:pt idx="89">
                  <c:v>1336.8817065389517</c:v>
                </c:pt>
                <c:pt idx="90">
                  <c:v>1352.5276998184484</c:v>
                </c:pt>
                <c:pt idx="91">
                  <c:v>1368.1788374285413</c:v>
                </c:pt>
                <c:pt idx="92">
                  <c:v>1383.8350099038314</c:v>
                </c:pt>
                <c:pt idx="93">
                  <c:v>1399.4961108098571</c:v>
                </c:pt>
                <c:pt idx="94">
                  <c:v>1415.1620366407851</c:v>
                </c:pt>
                <c:pt idx="95">
                  <c:v>1430.8326867211383</c:v>
                </c:pt>
                <c:pt idx="96">
                  <c:v>1446.5079631113792</c:v>
                </c:pt>
                <c:pt idx="97">
                  <c:v>1462.1877705171792</c:v>
                </c:pt>
                <c:pt idx="98">
                  <c:v>1477.8720162022089</c:v>
                </c:pt>
                <c:pt idx="99">
                  <c:v>1493.5606099042943</c:v>
                </c:pt>
                <c:pt idx="100">
                  <c:v>1509.2534637547917</c:v>
                </c:pt>
              </c:numCache>
            </c:numRef>
          </c:xVal>
          <c:yVal>
            <c:numRef>
              <c:f>WakeDeflection!$P$13:$P$113</c:f>
              <c:numCache>
                <c:formatCode>General</c:formatCode>
                <c:ptCount val="101"/>
                <c:pt idx="0">
                  <c:v>0</c:v>
                </c:pt>
                <c:pt idx="1">
                  <c:v>-0.91205371553511638</c:v>
                </c:pt>
                <c:pt idx="2">
                  <c:v>-1.7947537694631079</c:v>
                </c:pt>
                <c:pt idx="3">
                  <c:v>-2.6493054305964323</c:v>
                </c:pt>
                <c:pt idx="4">
                  <c:v>-3.4768609440822402</c:v>
                </c:pt>
                <c:pt idx="5">
                  <c:v>-4.2785214265563845</c:v>
                </c:pt>
                <c:pt idx="6">
                  <c:v>-5.055338788546476</c:v>
                </c:pt>
                <c:pt idx="7">
                  <c:v>-5.8083176648847008</c:v>
                </c:pt>
                <c:pt idx="8">
                  <c:v>-6.5384173371339243</c:v>
                </c:pt>
                <c:pt idx="9">
                  <c:v>-7.2465536348721535</c:v>
                </c:pt>
                <c:pt idx="10">
                  <c:v>-7.9336008051553932</c:v>
                </c:pt>
                <c:pt idx="11">
                  <c:v>-8.6003933416219844</c:v>
                </c:pt>
                <c:pt idx="12">
                  <c:v>-9.2477277665464985</c:v>
                </c:pt>
                <c:pt idx="13">
                  <c:v>-9.8763643607304825</c:v>
                </c:pt>
                <c:pt idx="14">
                  <c:v>-10.487028837461182</c:v>
                </c:pt>
                <c:pt idx="15">
                  <c:v>-11.080413957905733</c:v>
                </c:pt>
                <c:pt idx="16">
                  <c:v>-11.657181086263057</c:v>
                </c:pt>
                <c:pt idx="17">
                  <c:v>-12.217961683791975</c:v>
                </c:pt>
                <c:pt idx="18">
                  <c:v>-12.763358741492899</c:v>
                </c:pt>
                <c:pt idx="19">
                  <c:v>-13.293948151760553</c:v>
                </c:pt>
                <c:pt idx="20">
                  <c:v>-13.810280019763148</c:v>
                </c:pt>
                <c:pt idx="21">
                  <c:v>-14.312879915653982</c:v>
                </c:pt>
                <c:pt idx="22">
                  <c:v>-14.802250068997393</c:v>
                </c:pt>
                <c:pt idx="23">
                  <c:v>-15.278870507003775</c:v>
                </c:pt>
                <c:pt idx="24">
                  <c:v>-15.743200138327602</c:v>
                </c:pt>
                <c:pt idx="25">
                  <c:v>-16.195677784296901</c:v>
                </c:pt>
                <c:pt idx="26">
                  <c:v>-16.636723159519505</c:v>
                </c:pt>
                <c:pt idx="27">
                  <c:v>-17.066737803857176</c:v>
                </c:pt>
                <c:pt idx="28">
                  <c:v>-17.486105967778855</c:v>
                </c:pt>
                <c:pt idx="29">
                  <c:v>-17.895195453103369</c:v>
                </c:pt>
                <c:pt idx="30">
                  <c:v>-18.294358411124065</c:v>
                </c:pt>
                <c:pt idx="31">
                  <c:v>-18.683932100076351</c:v>
                </c:pt>
                <c:pt idx="32">
                  <c:v>-19.06423960386692</c:v>
                </c:pt>
                <c:pt idx="33">
                  <c:v>-19.435590513932844</c:v>
                </c:pt>
                <c:pt idx="34">
                  <c:v>-19.798281576042072</c:v>
                </c:pt>
                <c:pt idx="35">
                  <c:v>-20.152597303785338</c:v>
                </c:pt>
                <c:pt idx="36">
                  <c:v>-20.498810560445165</c:v>
                </c:pt>
                <c:pt idx="37">
                  <c:v>-20.83718311086108</c:v>
                </c:pt>
                <c:pt idx="38">
                  <c:v>-21.167966144842762</c:v>
                </c:pt>
                <c:pt idx="39">
                  <c:v>-21.491400773615187</c:v>
                </c:pt>
                <c:pt idx="40">
                  <c:v>-21.807718500712557</c:v>
                </c:pt>
                <c:pt idx="41">
                  <c:v>-22.117141668671596</c:v>
                </c:pt>
                <c:pt idx="42">
                  <c:v>-22.419883882809756</c:v>
                </c:pt>
                <c:pt idx="43">
                  <c:v>-22.716150413310668</c:v>
                </c:pt>
                <c:pt idx="44">
                  <c:v>-23.006138576777747</c:v>
                </c:pt>
                <c:pt idx="45">
                  <c:v>-23.29003809835751</c:v>
                </c:pt>
                <c:pt idx="46">
                  <c:v>-23.568031455477076</c:v>
                </c:pt>
                <c:pt idx="47">
                  <c:v>-23.84029420418538</c:v>
                </c:pt>
                <c:pt idx="48">
                  <c:v>-24.106995289035119</c:v>
                </c:pt>
                <c:pt idx="49">
                  <c:v>-24.368297337392136</c:v>
                </c:pt>
                <c:pt idx="50">
                  <c:v>-24.62435693901104</c:v>
                </c:pt>
                <c:pt idx="51">
                  <c:v>-24.875324911670202</c:v>
                </c:pt>
                <c:pt idx="52">
                  <c:v>-25.121346553615755</c:v>
                </c:pt>
                <c:pt idx="53">
                  <c:v>-25.362561883523071</c:v>
                </c:pt>
                <c:pt idx="54">
                  <c:v>-25.599105868644941</c:v>
                </c:pt>
                <c:pt idx="55">
                  <c:v>-25.831108641778663</c:v>
                </c:pt>
                <c:pt idx="56">
                  <c:v>-26.058695707649029</c:v>
                </c:pt>
                <c:pt idx="57">
                  <c:v>-26.281988139271</c:v>
                </c:pt>
                <c:pt idx="58">
                  <c:v>-26.501102764824367</c:v>
                </c:pt>
                <c:pt idx="59">
                  <c:v>-26.716152345543023</c:v>
                </c:pt>
                <c:pt idx="60">
                  <c:v>-26.927245745093355</c:v>
                </c:pt>
                <c:pt idx="61">
                  <c:v>-27.134488090889779</c:v>
                </c:pt>
                <c:pt idx="62">
                  <c:v>-27.337980927770403</c:v>
                </c:pt>
                <c:pt idx="63">
                  <c:v>-27.537822364432234</c:v>
                </c:pt>
                <c:pt idx="64">
                  <c:v>-27.734107213003021</c:v>
                </c:pt>
                <c:pt idx="65">
                  <c:v>-27.926927122105873</c:v>
                </c:pt>
                <c:pt idx="66">
                  <c:v>-28.116370703752995</c:v>
                </c:pt>
                <c:pt idx="67">
                  <c:v>-28.302523654386192</c:v>
                </c:pt>
                <c:pt idx="68">
                  <c:v>-28.485468870364194</c:v>
                </c:pt>
                <c:pt idx="69">
                  <c:v>-28.66528655818033</c:v>
                </c:pt>
                <c:pt idx="70">
                  <c:v>-28.842054339678398</c:v>
                </c:pt>
                <c:pt idx="71">
                  <c:v>-29.015847352519852</c:v>
                </c:pt>
                <c:pt idx="72">
                  <c:v>-29.186738346141599</c:v>
                </c:pt>
                <c:pt idx="73">
                  <c:v>-29.354797773430573</c:v>
                </c:pt>
                <c:pt idx="74">
                  <c:v>-29.520093878328925</c:v>
                </c:pt>
                <c:pt idx="75">
                  <c:v>-29.682692779572104</c:v>
                </c:pt>
                <c:pt idx="76">
                  <c:v>-29.842658550751089</c:v>
                </c:pt>
                <c:pt idx="77">
                  <c:v>-30.000053296879745</c:v>
                </c:pt>
                <c:pt idx="78">
                  <c:v>-30.154937227638566</c:v>
                </c:pt>
                <c:pt idx="79">
                  <c:v>-30.307368727456854</c:v>
                </c:pt>
                <c:pt idx="80">
                  <c:v>-30.457404422586745</c:v>
                </c:pt>
                <c:pt idx="81">
                  <c:v>-30.605099245314367</c:v>
                </c:pt>
                <c:pt idx="82">
                  <c:v>-30.750506495445695</c:v>
                </c:pt>
                <c:pt idx="83">
                  <c:v>-30.893677899197382</c:v>
                </c:pt>
                <c:pt idx="84">
                  <c:v>-31.034663665616101</c:v>
                </c:pt>
                <c:pt idx="85">
                  <c:v>-31.173512540643348</c:v>
                </c:pt>
                <c:pt idx="86">
                  <c:v>-31.310271858936634</c:v>
                </c:pt>
                <c:pt idx="87">
                  <c:v>-31.444987593552248</c:v>
                </c:pt>
                <c:pt idx="88">
                  <c:v>-31.577704403589273</c:v>
                </c:pt>
                <c:pt idx="89">
                  <c:v>-31.708465679889489</c:v>
                </c:pt>
                <c:pt idx="90">
                  <c:v>-31.837313588882896</c:v>
                </c:pt>
                <c:pt idx="91">
                  <c:v>-31.96428911466402</c:v>
                </c:pt>
                <c:pt idx="92">
                  <c:v>-32.089432099379877</c:v>
                </c:pt>
                <c:pt idx="93">
                  <c:v>-32.212781282006318</c:v>
                </c:pt>
                <c:pt idx="94">
                  <c:v>-32.3343743355857</c:v>
                </c:pt>
                <c:pt idx="95">
                  <c:v>-32.454247902995114</c:v>
                </c:pt>
                <c:pt idx="96">
                  <c:v>-32.572437631310919</c:v>
                </c:pt>
                <c:pt idx="97">
                  <c:v>-32.68897820483221</c:v>
                </c:pt>
                <c:pt idx="98">
                  <c:v>-32.803903376822532</c:v>
                </c:pt>
                <c:pt idx="99">
                  <c:v>-32.917246000026488</c:v>
                </c:pt>
                <c:pt idx="100">
                  <c:v>-33.029038056014876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5984"/>
        <c:axId val="140473472"/>
      </c:scatterChart>
      <c:valAx>
        <c:axId val="1677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73472"/>
        <c:crosses val="autoZero"/>
        <c:crossBetween val="midCat"/>
      </c:valAx>
      <c:valAx>
        <c:axId val="1404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0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28575</xdr:rowOff>
    </xdr:from>
    <xdr:to>
      <xdr:col>16</xdr:col>
      <xdr:colOff>209550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14</xdr:row>
      <xdr:rowOff>85725</xdr:rowOff>
    </xdr:from>
    <xdr:to>
      <xdr:col>22</xdr:col>
      <xdr:colOff>133349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12</xdr:row>
      <xdr:rowOff>23812</xdr:rowOff>
    </xdr:from>
    <xdr:to>
      <xdr:col>8</xdr:col>
      <xdr:colOff>161924</xdr:colOff>
      <xdr:row>26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12</xdr:row>
      <xdr:rowOff>23812</xdr:rowOff>
    </xdr:from>
    <xdr:to>
      <xdr:col>8</xdr:col>
      <xdr:colOff>161924</xdr:colOff>
      <xdr:row>26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24</xdr:row>
      <xdr:rowOff>38100</xdr:rowOff>
    </xdr:from>
    <xdr:to>
      <xdr:col>14</xdr:col>
      <xdr:colOff>447674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.Farm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ftware Name"/>
      <sheetName val="CurrentThoughts"/>
      <sheetName val="ThrustVersusInduction"/>
      <sheetName val="LowPassFilter"/>
      <sheetName val="DoesKatijcViolatConsOfMmntm=Yes"/>
      <sheetName val="RSS@Point"/>
      <sheetName val="RSS@Point2"/>
      <sheetName val="WakeDeflection"/>
      <sheetName val="FAST.FarmInputFile"/>
      <sheetName val="FAST.FarmModuleIO"/>
      <sheetName val="FAST.FarmGlueCodeAlgorithm"/>
      <sheetName val="Ambient Wind Memory"/>
      <sheetName val="FAST Memory"/>
      <sheetName val="Wake Deficit Mem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3">
          <cell r="B13">
            <v>126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/>
  </sheetViews>
  <sheetFormatPr defaultRowHeight="14.4" x14ac:dyDescent="0.3"/>
  <cols>
    <col min="2" max="2" width="43.6640625" bestFit="1" customWidth="1"/>
  </cols>
  <sheetData>
    <row r="2" spans="2:20" x14ac:dyDescent="0.25">
      <c r="C2" t="s">
        <v>1</v>
      </c>
      <c r="D2" t="s">
        <v>2</v>
      </c>
      <c r="E2" t="s">
        <v>17</v>
      </c>
      <c r="F2" t="s">
        <v>19</v>
      </c>
      <c r="K2" t="s">
        <v>15</v>
      </c>
      <c r="M2" t="s">
        <v>16</v>
      </c>
    </row>
    <row r="3" spans="2:20" x14ac:dyDescent="0.25">
      <c r="B3" t="s">
        <v>3</v>
      </c>
      <c r="C3">
        <v>1</v>
      </c>
      <c r="D3">
        <v>1</v>
      </c>
      <c r="E3">
        <v>2</v>
      </c>
      <c r="F3">
        <v>1</v>
      </c>
      <c r="K3">
        <f>SUM(M3:T3)</f>
        <v>11</v>
      </c>
      <c r="M3">
        <f>IF(C3=1,3,IF(C3=2,2,IF(C3=3,1,0)))</f>
        <v>3</v>
      </c>
      <c r="N3">
        <f t="shared" ref="N3:N14" si="0">IF(D3=1,3,IF(D3=2,2,IF(D3=3,1,0)))</f>
        <v>3</v>
      </c>
      <c r="O3">
        <f t="shared" ref="O3:O14" si="1">IF(E3=1,3,IF(E3=2,2,IF(E3=3,1,0)))</f>
        <v>2</v>
      </c>
      <c r="P3">
        <f t="shared" ref="P3:P14" si="2">IF(F3=1,3,IF(F3=2,2,IF(F3=3,1,0)))</f>
        <v>3</v>
      </c>
      <c r="Q3">
        <f t="shared" ref="Q3:Q14" si="3">IF(G3=1,3,IF(G3=2,2,IF(G3=3,1,0)))</f>
        <v>0</v>
      </c>
      <c r="R3">
        <f t="shared" ref="R3:R14" si="4">IF(H3=1,3,IF(H3=2,2,IF(H3=3,1,0)))</f>
        <v>0</v>
      </c>
      <c r="S3">
        <f t="shared" ref="S3:S14" si="5">IF(I3=1,3,IF(I3=2,2,IF(I3=3,1,0)))</f>
        <v>0</v>
      </c>
      <c r="T3">
        <f t="shared" ref="T3:T14" si="6">IF(J3=1,3,IF(J3=2,2,IF(J3=3,1,0)))</f>
        <v>0</v>
      </c>
    </row>
    <row r="4" spans="2:20" x14ac:dyDescent="0.25">
      <c r="B4" t="s">
        <v>4</v>
      </c>
      <c r="D4">
        <v>2</v>
      </c>
      <c r="F4">
        <v>2</v>
      </c>
      <c r="K4">
        <f t="shared" ref="K4:K14" si="7">SUM(M4:T4)</f>
        <v>4</v>
      </c>
      <c r="M4">
        <f t="shared" ref="M4:M14" si="8">IF(C4=1,3,IF(C4=2,2,IF(C4=3,1,0)))</f>
        <v>0</v>
      </c>
      <c r="N4">
        <f t="shared" si="0"/>
        <v>2</v>
      </c>
      <c r="O4">
        <f t="shared" si="1"/>
        <v>0</v>
      </c>
      <c r="P4">
        <f t="shared" si="2"/>
        <v>2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</row>
    <row r="5" spans="2:20" x14ac:dyDescent="0.25">
      <c r="B5" t="s">
        <v>5</v>
      </c>
      <c r="K5">
        <f t="shared" si="7"/>
        <v>0</v>
      </c>
      <c r="M5">
        <f t="shared" si="8"/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</row>
    <row r="6" spans="2:20" x14ac:dyDescent="0.25">
      <c r="B6" t="s">
        <v>6</v>
      </c>
      <c r="C6">
        <v>2</v>
      </c>
      <c r="F6">
        <v>3</v>
      </c>
      <c r="K6">
        <f t="shared" si="7"/>
        <v>3</v>
      </c>
      <c r="M6">
        <f t="shared" si="8"/>
        <v>2</v>
      </c>
      <c r="N6">
        <f t="shared" si="0"/>
        <v>0</v>
      </c>
      <c r="O6">
        <f t="shared" si="1"/>
        <v>0</v>
      </c>
      <c r="P6">
        <f t="shared" si="2"/>
        <v>1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</row>
    <row r="7" spans="2:20" x14ac:dyDescent="0.25">
      <c r="B7" t="s">
        <v>7</v>
      </c>
      <c r="K7">
        <f t="shared" si="7"/>
        <v>0</v>
      </c>
      <c r="M7">
        <f t="shared" si="8"/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</row>
    <row r="8" spans="2:20" x14ac:dyDescent="0.25">
      <c r="B8" t="s">
        <v>8</v>
      </c>
      <c r="K8">
        <f t="shared" si="7"/>
        <v>0</v>
      </c>
      <c r="M8">
        <f t="shared" si="8"/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</row>
    <row r="9" spans="2:20" x14ac:dyDescent="0.25">
      <c r="B9" t="s">
        <v>9</v>
      </c>
      <c r="K9">
        <f t="shared" si="7"/>
        <v>0</v>
      </c>
      <c r="M9">
        <f t="shared" si="8"/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2:20" x14ac:dyDescent="0.25">
      <c r="B10" t="s">
        <v>10</v>
      </c>
      <c r="K10">
        <f t="shared" si="7"/>
        <v>0</v>
      </c>
      <c r="M10">
        <f t="shared" si="8"/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2:20" x14ac:dyDescent="0.25">
      <c r="B11" t="s">
        <v>11</v>
      </c>
      <c r="K11">
        <f t="shared" si="7"/>
        <v>0</v>
      </c>
      <c r="M11">
        <f t="shared" si="8"/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2:20" x14ac:dyDescent="0.25">
      <c r="B12" t="s">
        <v>12</v>
      </c>
      <c r="K12">
        <f t="shared" si="7"/>
        <v>0</v>
      </c>
      <c r="M12">
        <f t="shared" si="8"/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2:20" x14ac:dyDescent="0.25">
      <c r="B13" t="s">
        <v>13</v>
      </c>
      <c r="C13">
        <v>3</v>
      </c>
      <c r="K13">
        <f t="shared" si="7"/>
        <v>1</v>
      </c>
      <c r="M13">
        <f t="shared" si="8"/>
        <v>1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2:20" x14ac:dyDescent="0.25">
      <c r="B14" t="s">
        <v>14</v>
      </c>
      <c r="E14">
        <v>1</v>
      </c>
      <c r="K14">
        <f t="shared" si="7"/>
        <v>3</v>
      </c>
      <c r="M14">
        <f t="shared" si="8"/>
        <v>0</v>
      </c>
      <c r="N14">
        <f t="shared" si="0"/>
        <v>0</v>
      </c>
      <c r="O14">
        <f t="shared" si="1"/>
        <v>3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2:20" x14ac:dyDescent="0.25">
      <c r="B15" t="s">
        <v>18</v>
      </c>
      <c r="E15">
        <v>3</v>
      </c>
      <c r="K15">
        <f>SUM(M15:T15)</f>
        <v>1</v>
      </c>
      <c r="M15">
        <f t="shared" ref="M15:T15" si="9">IF(C15=1,3,IF(C15=2,2,IF(C15=3,1,0)))</f>
        <v>0</v>
      </c>
      <c r="N15">
        <f t="shared" si="9"/>
        <v>0</v>
      </c>
      <c r="O15">
        <f t="shared" si="9"/>
        <v>1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0"/>
  <sheetViews>
    <sheetView workbookViewId="0">
      <selection activeCell="S33" sqref="S33"/>
    </sheetView>
  </sheetViews>
  <sheetFormatPr defaultColWidth="9.109375" defaultRowHeight="14.4" x14ac:dyDescent="0.3"/>
  <cols>
    <col min="1" max="2" width="3.6640625" style="4" customWidth="1"/>
    <col min="3" max="3" width="25.6640625" style="4" customWidth="1"/>
    <col min="4" max="4" width="3.6640625" style="4" customWidth="1"/>
    <col min="5" max="9" width="3.6640625" style="4" bestFit="1" customWidth="1"/>
    <col min="10" max="52" width="3.6640625" style="4" customWidth="1"/>
    <col min="53" max="16384" width="9.109375" style="4"/>
  </cols>
  <sheetData>
    <row r="2" spans="2:11" ht="15.75" thickBot="1" x14ac:dyDescent="0.3">
      <c r="B2" s="29" t="s">
        <v>106</v>
      </c>
    </row>
    <row r="3" spans="2:11" ht="15" x14ac:dyDescent="0.25">
      <c r="B3" s="11" t="s">
        <v>97</v>
      </c>
      <c r="C3" s="25"/>
      <c r="D3" s="42" t="s">
        <v>93</v>
      </c>
      <c r="E3" s="43"/>
      <c r="F3" s="43"/>
      <c r="G3" s="43"/>
      <c r="H3" s="43"/>
      <c r="I3" s="44"/>
    </row>
    <row r="4" spans="2:11" ht="37.5" x14ac:dyDescent="0.25">
      <c r="B4" s="12"/>
      <c r="D4" s="19" t="s">
        <v>98</v>
      </c>
      <c r="E4" s="13" t="s">
        <v>99</v>
      </c>
      <c r="F4" s="13" t="s">
        <v>100</v>
      </c>
      <c r="G4" s="13" t="s">
        <v>103</v>
      </c>
      <c r="H4" s="13" t="s">
        <v>101</v>
      </c>
      <c r="I4" s="14" t="s">
        <v>102</v>
      </c>
    </row>
    <row r="5" spans="2:11" x14ac:dyDescent="0.3">
      <c r="B5" s="39" t="s">
        <v>94</v>
      </c>
      <c r="C5" s="24" t="str">
        <f>D4</f>
        <v>AW</v>
      </c>
      <c r="D5" s="20"/>
      <c r="E5" s="5"/>
      <c r="F5" s="5"/>
      <c r="G5" s="5" t="s">
        <v>96</v>
      </c>
      <c r="H5" s="5" t="s">
        <v>96</v>
      </c>
      <c r="I5" s="21" t="s">
        <v>96</v>
      </c>
      <c r="K5" s="27" t="s">
        <v>110</v>
      </c>
    </row>
    <row r="6" spans="2:11" x14ac:dyDescent="0.3">
      <c r="B6" s="40"/>
      <c r="C6" s="23" t="str">
        <f>E4</f>
        <v>SC</v>
      </c>
      <c r="D6" s="3"/>
      <c r="E6" s="15"/>
      <c r="F6" s="4" t="s">
        <v>91</v>
      </c>
      <c r="I6" s="16"/>
      <c r="K6" s="4" t="s">
        <v>111</v>
      </c>
    </row>
    <row r="7" spans="2:11" x14ac:dyDescent="0.3">
      <c r="B7" s="40"/>
      <c r="C7" s="23" t="str">
        <f>F4</f>
        <v>F</v>
      </c>
      <c r="D7" s="3"/>
      <c r="E7" s="4" t="s">
        <v>91</v>
      </c>
      <c r="F7" s="15"/>
      <c r="H7" s="4" t="s">
        <v>91</v>
      </c>
      <c r="I7" s="16"/>
      <c r="K7" s="4" t="s">
        <v>112</v>
      </c>
    </row>
    <row r="8" spans="2:11" x14ac:dyDescent="0.3">
      <c r="B8" s="40"/>
      <c r="C8" s="23" t="str">
        <f>G4</f>
        <v>WD</v>
      </c>
      <c r="D8" s="3"/>
      <c r="G8" s="15"/>
      <c r="H8" s="4" t="s">
        <v>96</v>
      </c>
      <c r="I8" s="16" t="s">
        <v>96</v>
      </c>
      <c r="K8" s="27" t="s">
        <v>113</v>
      </c>
    </row>
    <row r="9" spans="2:11" x14ac:dyDescent="0.3">
      <c r="B9" s="40"/>
      <c r="C9" s="23" t="str">
        <f>H4</f>
        <v>WADM</v>
      </c>
      <c r="D9" s="3"/>
      <c r="G9" s="4" t="s">
        <v>96</v>
      </c>
      <c r="H9" s="15"/>
      <c r="I9" s="16" t="s">
        <v>96</v>
      </c>
      <c r="K9" s="27" t="s">
        <v>114</v>
      </c>
    </row>
    <row r="10" spans="2:11" ht="15" thickBot="1" x14ac:dyDescent="0.35">
      <c r="B10" s="41"/>
      <c r="C10" s="26" t="str">
        <f>I4</f>
        <v>WM</v>
      </c>
      <c r="D10" s="22"/>
      <c r="E10" s="17" t="s">
        <v>91</v>
      </c>
      <c r="F10" s="17" t="s">
        <v>91</v>
      </c>
      <c r="G10" s="17"/>
      <c r="H10" s="17" t="s">
        <v>91</v>
      </c>
      <c r="I10" s="18"/>
      <c r="K10" s="27" t="s">
        <v>115</v>
      </c>
    </row>
    <row r="12" spans="2:11" ht="15" x14ac:dyDescent="0.25">
      <c r="B12" s="29" t="s">
        <v>104</v>
      </c>
    </row>
    <row r="13" spans="2:11" ht="15" x14ac:dyDescent="0.25">
      <c r="B13" s="4" t="s">
        <v>98</v>
      </c>
    </row>
    <row r="14" spans="2:11" x14ac:dyDescent="0.3">
      <c r="B14" s="28" t="s">
        <v>99</v>
      </c>
      <c r="C14" s="28" t="s">
        <v>100</v>
      </c>
      <c r="D14" s="30" t="s">
        <v>99</v>
      </c>
      <c r="E14" s="28" t="s">
        <v>107</v>
      </c>
    </row>
    <row r="15" spans="2:11" ht="15" x14ac:dyDescent="0.25">
      <c r="D15" s="3" t="s">
        <v>101</v>
      </c>
    </row>
    <row r="16" spans="2:11" x14ac:dyDescent="0.3">
      <c r="B16" s="28" t="s">
        <v>100</v>
      </c>
      <c r="C16" s="30" t="s">
        <v>99</v>
      </c>
      <c r="D16" s="28" t="s">
        <v>100</v>
      </c>
      <c r="E16" s="28" t="s">
        <v>107</v>
      </c>
    </row>
    <row r="17" spans="2:25" ht="15" x14ac:dyDescent="0.25">
      <c r="C17" s="3" t="s">
        <v>101</v>
      </c>
    </row>
    <row r="18" spans="2:25" ht="15" x14ac:dyDescent="0.25">
      <c r="B18" s="27" t="s">
        <v>103</v>
      </c>
    </row>
    <row r="19" spans="2:25" ht="15" x14ac:dyDescent="0.25">
      <c r="B19" s="27" t="s">
        <v>101</v>
      </c>
    </row>
    <row r="20" spans="2:25" x14ac:dyDescent="0.3">
      <c r="B20" s="4" t="s">
        <v>102</v>
      </c>
      <c r="C20" s="30" t="s">
        <v>99</v>
      </c>
      <c r="D20" s="28" t="s">
        <v>100</v>
      </c>
      <c r="E20" s="30" t="s">
        <v>99</v>
      </c>
      <c r="F20" s="28" t="s">
        <v>107</v>
      </c>
    </row>
    <row r="21" spans="2:25" ht="15" x14ac:dyDescent="0.25">
      <c r="C21" s="31"/>
      <c r="E21" s="3" t="s">
        <v>101</v>
      </c>
    </row>
    <row r="22" spans="2:25" x14ac:dyDescent="0.3">
      <c r="C22" s="30" t="s">
        <v>100</v>
      </c>
      <c r="D22" s="30" t="s">
        <v>99</v>
      </c>
      <c r="E22" s="28" t="s">
        <v>100</v>
      </c>
      <c r="F22" s="28" t="s">
        <v>107</v>
      </c>
    </row>
    <row r="23" spans="2:25" ht="15" x14ac:dyDescent="0.25">
      <c r="C23" s="3"/>
      <c r="D23" s="3" t="s">
        <v>101</v>
      </c>
    </row>
    <row r="24" spans="2:25" ht="15" x14ac:dyDescent="0.25">
      <c r="C24" s="31" t="s">
        <v>101</v>
      </c>
    </row>
    <row r="25" spans="2:25" x14ac:dyDescent="0.3">
      <c r="B25" s="27" t="s">
        <v>105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7" spans="2:25" ht="15" x14ac:dyDescent="0.25">
      <c r="B27" s="4" t="s">
        <v>155</v>
      </c>
    </row>
    <row r="29" spans="2:25" ht="15.75" thickBot="1" x14ac:dyDescent="0.3">
      <c r="B29" s="29" t="s">
        <v>106</v>
      </c>
    </row>
    <row r="30" spans="2:25" ht="15" x14ac:dyDescent="0.25">
      <c r="B30" s="11" t="s">
        <v>97</v>
      </c>
      <c r="C30" s="25"/>
      <c r="D30" s="42" t="s">
        <v>93</v>
      </c>
      <c r="E30" s="43"/>
      <c r="F30" s="43"/>
      <c r="G30" s="43"/>
      <c r="H30" s="43"/>
      <c r="I30" s="44"/>
    </row>
    <row r="31" spans="2:25" ht="37.5" x14ac:dyDescent="0.25">
      <c r="B31" s="12"/>
      <c r="D31" s="19" t="s">
        <v>98</v>
      </c>
      <c r="E31" s="13" t="s">
        <v>99</v>
      </c>
      <c r="F31" s="13" t="s">
        <v>100</v>
      </c>
      <c r="G31" s="13" t="s">
        <v>103</v>
      </c>
      <c r="H31" s="13" t="s">
        <v>101</v>
      </c>
      <c r="I31" s="14" t="s">
        <v>102</v>
      </c>
    </row>
    <row r="32" spans="2:25" x14ac:dyDescent="0.3">
      <c r="B32" s="39" t="s">
        <v>94</v>
      </c>
      <c r="C32" s="24" t="str">
        <f>D31</f>
        <v>AW</v>
      </c>
      <c r="D32" s="20"/>
      <c r="E32" s="5"/>
      <c r="F32" s="5"/>
      <c r="G32" s="5" t="s">
        <v>96</v>
      </c>
      <c r="H32" s="5" t="s">
        <v>96</v>
      </c>
      <c r="I32" s="21" t="s">
        <v>96</v>
      </c>
    </row>
    <row r="33" spans="2:9" x14ac:dyDescent="0.3">
      <c r="B33" s="40"/>
      <c r="C33" s="23" t="str">
        <f>E31</f>
        <v>SC</v>
      </c>
      <c r="D33" s="3"/>
      <c r="E33" s="15"/>
      <c r="F33" s="4" t="s">
        <v>91</v>
      </c>
      <c r="I33" s="16"/>
    </row>
    <row r="34" spans="2:9" x14ac:dyDescent="0.3">
      <c r="B34" s="40"/>
      <c r="C34" s="23" t="str">
        <f>F31</f>
        <v>F</v>
      </c>
      <c r="D34" s="3"/>
      <c r="E34" s="4" t="s">
        <v>96</v>
      </c>
      <c r="F34" s="15"/>
      <c r="H34" s="4" t="s">
        <v>96</v>
      </c>
      <c r="I34" s="16"/>
    </row>
    <row r="35" spans="2:9" x14ac:dyDescent="0.3">
      <c r="B35" s="40"/>
      <c r="C35" s="23" t="str">
        <f>G31</f>
        <v>WD</v>
      </c>
      <c r="D35" s="3"/>
      <c r="G35" s="15"/>
      <c r="H35" s="4" t="s">
        <v>96</v>
      </c>
      <c r="I35" s="16" t="s">
        <v>96</v>
      </c>
    </row>
    <row r="36" spans="2:9" x14ac:dyDescent="0.3">
      <c r="B36" s="40"/>
      <c r="C36" s="23" t="str">
        <f>H31</f>
        <v>WADM</v>
      </c>
      <c r="D36" s="3"/>
      <c r="G36" s="4" t="s">
        <v>96</v>
      </c>
      <c r="H36" s="15"/>
      <c r="I36" s="16" t="s">
        <v>96</v>
      </c>
    </row>
    <row r="37" spans="2:9" ht="15" thickBot="1" x14ac:dyDescent="0.35">
      <c r="B37" s="41"/>
      <c r="C37" s="26" t="str">
        <f>I31</f>
        <v>WM</v>
      </c>
      <c r="D37" s="22"/>
      <c r="E37" s="17" t="s">
        <v>91</v>
      </c>
      <c r="F37" s="17" t="s">
        <v>91</v>
      </c>
      <c r="G37" s="17"/>
      <c r="H37" s="17" t="s">
        <v>91</v>
      </c>
      <c r="I37" s="18"/>
    </row>
    <row r="39" spans="2:9" x14ac:dyDescent="0.3">
      <c r="B39" s="29" t="s">
        <v>104</v>
      </c>
    </row>
    <row r="40" spans="2:9" x14ac:dyDescent="0.3">
      <c r="B40" s="4" t="s">
        <v>98</v>
      </c>
    </row>
    <row r="41" spans="2:9" x14ac:dyDescent="0.3">
      <c r="B41" s="27" t="s">
        <v>99</v>
      </c>
      <c r="C41" s="27" t="s">
        <v>100</v>
      </c>
      <c r="D41" s="27"/>
      <c r="E41" s="27"/>
    </row>
    <row r="42" spans="2:9" x14ac:dyDescent="0.3">
      <c r="B42" s="27" t="s">
        <v>100</v>
      </c>
      <c r="C42" s="27"/>
      <c r="D42" s="27"/>
      <c r="E42" s="27"/>
    </row>
    <row r="43" spans="2:9" x14ac:dyDescent="0.3">
      <c r="B43" s="27" t="s">
        <v>103</v>
      </c>
    </row>
    <row r="44" spans="2:9" x14ac:dyDescent="0.3">
      <c r="B44" s="27" t="s">
        <v>101</v>
      </c>
    </row>
    <row r="45" spans="2:9" x14ac:dyDescent="0.3">
      <c r="B45" s="4" t="s">
        <v>102</v>
      </c>
      <c r="C45" s="31" t="s">
        <v>99</v>
      </c>
      <c r="D45" s="27" t="s">
        <v>100</v>
      </c>
      <c r="E45" s="27"/>
      <c r="F45" s="27"/>
      <c r="G45" s="27"/>
      <c r="H45" s="27"/>
    </row>
    <row r="46" spans="2:9" x14ac:dyDescent="0.3">
      <c r="C46" s="31" t="s">
        <v>100</v>
      </c>
      <c r="D46" s="27"/>
      <c r="E46" s="27"/>
      <c r="F46" s="27"/>
      <c r="G46" s="27"/>
      <c r="H46" s="27"/>
    </row>
    <row r="47" spans="2:9" x14ac:dyDescent="0.3">
      <c r="C47" s="31" t="s">
        <v>101</v>
      </c>
      <c r="D47" s="27"/>
      <c r="E47" s="27"/>
      <c r="F47" s="27"/>
      <c r="G47" s="27"/>
      <c r="H47" s="27"/>
    </row>
    <row r="48" spans="2:9" x14ac:dyDescent="0.3">
      <c r="B48" s="27" t="s">
        <v>156</v>
      </c>
      <c r="E48" s="27"/>
      <c r="F48" s="27"/>
      <c r="G48" s="27"/>
      <c r="H48" s="27"/>
    </row>
    <row r="49" spans="3:8" x14ac:dyDescent="0.3">
      <c r="C49" s="27"/>
      <c r="E49" s="27"/>
      <c r="F49" s="27"/>
      <c r="G49" s="27"/>
      <c r="H49" s="27"/>
    </row>
    <row r="50" spans="3:8" x14ac:dyDescent="0.3">
      <c r="E50" s="27"/>
      <c r="F50" s="27"/>
      <c r="G50" s="27"/>
      <c r="H50" s="27"/>
    </row>
  </sheetData>
  <mergeCells count="4">
    <mergeCell ref="B5:B10"/>
    <mergeCell ref="D3:I3"/>
    <mergeCell ref="D30:I30"/>
    <mergeCell ref="B32:B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opLeftCell="D1" workbookViewId="0"/>
  </sheetViews>
  <sheetFormatPr defaultRowHeight="14.4" x14ac:dyDescent="0.3"/>
  <cols>
    <col min="1" max="4" width="3.6640625" customWidth="1"/>
    <col min="5" max="5" width="27.109375" bestFit="1" customWidth="1"/>
    <col min="6" max="6" width="70.88671875" customWidth="1"/>
    <col min="9" max="9" width="12.109375" bestFit="1" customWidth="1"/>
    <col min="13" max="14" width="9.109375" customWidth="1"/>
  </cols>
  <sheetData>
    <row r="2" spans="2:10" ht="15" x14ac:dyDescent="0.25">
      <c r="B2" t="s">
        <v>116</v>
      </c>
      <c r="H2" t="s">
        <v>178</v>
      </c>
    </row>
    <row r="3" spans="2:10" ht="15" x14ac:dyDescent="0.25">
      <c r="C3" t="s">
        <v>109</v>
      </c>
      <c r="I3" t="s">
        <v>117</v>
      </c>
    </row>
    <row r="4" spans="2:10" ht="15" x14ac:dyDescent="0.25">
      <c r="D4" t="s">
        <v>108</v>
      </c>
      <c r="I4" t="s">
        <v>118</v>
      </c>
      <c r="J4" t="s">
        <v>153</v>
      </c>
    </row>
    <row r="5" spans="2:10" ht="15" x14ac:dyDescent="0.25">
      <c r="D5" t="s">
        <v>200</v>
      </c>
      <c r="I5" t="s">
        <v>119</v>
      </c>
      <c r="J5" t="s">
        <v>154</v>
      </c>
    </row>
    <row r="6" spans="2:10" x14ac:dyDescent="0.3">
      <c r="D6" t="s">
        <v>159</v>
      </c>
      <c r="F6" s="45" t="s">
        <v>174</v>
      </c>
      <c r="I6" t="s">
        <v>120</v>
      </c>
    </row>
    <row r="7" spans="2:10" x14ac:dyDescent="0.3">
      <c r="D7" t="s">
        <v>160</v>
      </c>
      <c r="F7" s="46"/>
      <c r="I7" t="s">
        <v>121</v>
      </c>
    </row>
    <row r="8" spans="2:10" x14ac:dyDescent="0.3">
      <c r="D8" t="s">
        <v>161</v>
      </c>
      <c r="F8" s="46"/>
    </row>
    <row r="9" spans="2:10" x14ac:dyDescent="0.3">
      <c r="D9" t="s">
        <v>162</v>
      </c>
      <c r="F9" s="46"/>
    </row>
    <row r="10" spans="2:10" x14ac:dyDescent="0.3">
      <c r="D10" t="s">
        <v>163</v>
      </c>
      <c r="F10" s="46"/>
    </row>
    <row r="11" spans="2:10" x14ac:dyDescent="0.3">
      <c r="D11" t="s">
        <v>164</v>
      </c>
      <c r="F11" s="46"/>
    </row>
    <row r="12" spans="2:10" ht="15" x14ac:dyDescent="0.25">
      <c r="D12" t="s">
        <v>193</v>
      </c>
      <c r="F12" s="38"/>
    </row>
    <row r="13" spans="2:10" ht="15" x14ac:dyDescent="0.25">
      <c r="D13" t="s">
        <v>152</v>
      </c>
    </row>
    <row r="14" spans="2:10" ht="15" x14ac:dyDescent="0.25">
      <c r="C14" t="s">
        <v>181</v>
      </c>
    </row>
    <row r="15" spans="2:10" x14ac:dyDescent="0.3">
      <c r="D15" t="s">
        <v>182</v>
      </c>
      <c r="F15" s="45" t="s">
        <v>174</v>
      </c>
    </row>
    <row r="16" spans="2:10" x14ac:dyDescent="0.3">
      <c r="D16" t="s">
        <v>183</v>
      </c>
      <c r="F16" s="46"/>
    </row>
    <row r="17" spans="3:6" x14ac:dyDescent="0.3">
      <c r="D17" t="s">
        <v>176</v>
      </c>
      <c r="F17" s="46"/>
    </row>
    <row r="18" spans="3:6" ht="15" x14ac:dyDescent="0.25">
      <c r="D18" t="s">
        <v>185</v>
      </c>
    </row>
    <row r="19" spans="3:6" ht="15" x14ac:dyDescent="0.25">
      <c r="D19" t="s">
        <v>184</v>
      </c>
    </row>
    <row r="20" spans="3:6" x14ac:dyDescent="0.3">
      <c r="D20" t="s">
        <v>189</v>
      </c>
      <c r="F20" s="45" t="s">
        <v>191</v>
      </c>
    </row>
    <row r="21" spans="3:6" x14ac:dyDescent="0.3">
      <c r="D21" t="s">
        <v>190</v>
      </c>
      <c r="F21" s="46"/>
    </row>
    <row r="22" spans="3:6" ht="15" x14ac:dyDescent="0.25">
      <c r="D22" t="s">
        <v>186</v>
      </c>
    </row>
    <row r="23" spans="3:6" ht="15" x14ac:dyDescent="0.25">
      <c r="D23" t="s">
        <v>187</v>
      </c>
    </row>
    <row r="24" spans="3:6" ht="15" x14ac:dyDescent="0.25">
      <c r="D24" t="s">
        <v>188</v>
      </c>
    </row>
    <row r="25" spans="3:6" ht="15" x14ac:dyDescent="0.25">
      <c r="D25" t="s">
        <v>175</v>
      </c>
    </row>
    <row r="26" spans="3:6" ht="15" x14ac:dyDescent="0.25">
      <c r="C26" t="s">
        <v>157</v>
      </c>
    </row>
    <row r="27" spans="3:6" ht="15" x14ac:dyDescent="0.25">
      <c r="D27" t="s">
        <v>179</v>
      </c>
    </row>
    <row r="28" spans="3:6" x14ac:dyDescent="0.3">
      <c r="E28" t="s">
        <v>165</v>
      </c>
      <c r="F28" s="45" t="s">
        <v>174</v>
      </c>
    </row>
    <row r="29" spans="3:6" x14ac:dyDescent="0.3">
      <c r="E29" t="s">
        <v>177</v>
      </c>
      <c r="F29" s="46"/>
    </row>
    <row r="30" spans="3:6" x14ac:dyDescent="0.3">
      <c r="E30" t="s">
        <v>196</v>
      </c>
      <c r="F30" s="46"/>
    </row>
    <row r="31" spans="3:6" x14ac:dyDescent="0.3">
      <c r="E31" t="s">
        <v>166</v>
      </c>
      <c r="F31" s="46"/>
    </row>
    <row r="32" spans="3:6" ht="15" x14ac:dyDescent="0.25">
      <c r="E32" t="s">
        <v>167</v>
      </c>
    </row>
    <row r="33" spans="3:6" ht="15" x14ac:dyDescent="0.25">
      <c r="D33" t="s">
        <v>180</v>
      </c>
    </row>
    <row r="34" spans="3:6" ht="15" x14ac:dyDescent="0.25">
      <c r="E34" t="s">
        <v>182</v>
      </c>
      <c r="F34" s="37" t="s">
        <v>197</v>
      </c>
    </row>
    <row r="35" spans="3:6" ht="15" customHeight="1" x14ac:dyDescent="0.25">
      <c r="E35" t="s">
        <v>183</v>
      </c>
      <c r="F35" s="37" t="s">
        <v>198</v>
      </c>
    </row>
    <row r="36" spans="3:6" ht="15" x14ac:dyDescent="0.25">
      <c r="E36" t="s">
        <v>176</v>
      </c>
      <c r="F36" s="37" t="s">
        <v>199</v>
      </c>
    </row>
    <row r="37" spans="3:6" x14ac:dyDescent="0.3">
      <c r="E37" t="s">
        <v>185</v>
      </c>
    </row>
    <row r="38" spans="3:6" x14ac:dyDescent="0.3">
      <c r="E38" t="s">
        <v>184</v>
      </c>
    </row>
    <row r="39" spans="3:6" x14ac:dyDescent="0.3">
      <c r="E39" t="s">
        <v>186</v>
      </c>
    </row>
    <row r="40" spans="3:6" x14ac:dyDescent="0.3">
      <c r="E40" t="s">
        <v>187</v>
      </c>
    </row>
    <row r="41" spans="3:6" x14ac:dyDescent="0.3">
      <c r="E41" t="s">
        <v>188</v>
      </c>
    </row>
    <row r="42" spans="3:6" x14ac:dyDescent="0.3">
      <c r="E42" t="s">
        <v>175</v>
      </c>
    </row>
    <row r="43" spans="3:6" x14ac:dyDescent="0.3">
      <c r="C43" t="s">
        <v>158</v>
      </c>
    </row>
    <row r="44" spans="3:6" x14ac:dyDescent="0.3">
      <c r="D44" t="s">
        <v>168</v>
      </c>
      <c r="F44" s="45" t="s">
        <v>174</v>
      </c>
    </row>
    <row r="45" spans="3:6" x14ac:dyDescent="0.3">
      <c r="D45" t="s">
        <v>169</v>
      </c>
      <c r="F45" s="46"/>
    </row>
    <row r="46" spans="3:6" x14ac:dyDescent="0.3">
      <c r="D46" t="s">
        <v>170</v>
      </c>
      <c r="F46" s="46"/>
    </row>
    <row r="47" spans="3:6" x14ac:dyDescent="0.3">
      <c r="D47" t="s">
        <v>171</v>
      </c>
      <c r="F47" s="46"/>
    </row>
    <row r="48" spans="3:6" x14ac:dyDescent="0.3">
      <c r="D48" t="s">
        <v>172</v>
      </c>
      <c r="F48" s="46"/>
    </row>
    <row r="49" spans="4:6" x14ac:dyDescent="0.3">
      <c r="D49" t="s">
        <v>173</v>
      </c>
      <c r="F49" s="46"/>
    </row>
    <row r="50" spans="4:6" x14ac:dyDescent="0.3">
      <c r="D50" t="s">
        <v>192</v>
      </c>
    </row>
  </sheetData>
  <mergeCells count="5">
    <mergeCell ref="F6:F11"/>
    <mergeCell ref="F28:F31"/>
    <mergeCell ref="F44:F49"/>
    <mergeCell ref="F15:F17"/>
    <mergeCell ref="F20:F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0"/>
  <sheetViews>
    <sheetView topLeftCell="A20" workbookViewId="0">
      <selection activeCell="E55" sqref="E55"/>
    </sheetView>
  </sheetViews>
  <sheetFormatPr defaultRowHeight="14.4" x14ac:dyDescent="0.3"/>
  <cols>
    <col min="1" max="1" width="46" customWidth="1"/>
    <col min="2" max="2" width="13.6640625" bestFit="1" customWidth="1"/>
    <col min="4" max="4" width="11" bestFit="1" customWidth="1"/>
  </cols>
  <sheetData>
    <row r="3" spans="1:4" x14ac:dyDescent="0.3">
      <c r="A3" s="1" t="s">
        <v>93</v>
      </c>
    </row>
    <row r="4" spans="1:4" x14ac:dyDescent="0.3">
      <c r="A4" t="s">
        <v>201</v>
      </c>
    </row>
    <row r="6" spans="1:4" x14ac:dyDescent="0.3">
      <c r="A6" s="1" t="s">
        <v>94</v>
      </c>
    </row>
    <row r="7" spans="1:4" x14ac:dyDescent="0.3">
      <c r="A7" t="s">
        <v>202</v>
      </c>
    </row>
    <row r="9" spans="1:4" x14ac:dyDescent="0.3">
      <c r="A9" t="s">
        <v>203</v>
      </c>
      <c r="B9">
        <f>FAST.FarmInputFile!B5</f>
        <v>700</v>
      </c>
      <c r="C9" t="s">
        <v>204</v>
      </c>
    </row>
    <row r="10" spans="1:4" x14ac:dyDescent="0.3">
      <c r="A10" t="s">
        <v>241</v>
      </c>
      <c r="B10">
        <v>10</v>
      </c>
    </row>
    <row r="11" spans="1:4" x14ac:dyDescent="0.3">
      <c r="A11" t="s">
        <v>235</v>
      </c>
      <c r="B11">
        <v>10</v>
      </c>
    </row>
    <row r="12" spans="1:4" x14ac:dyDescent="0.3">
      <c r="A12" t="s">
        <v>236</v>
      </c>
      <c r="B12">
        <v>5</v>
      </c>
    </row>
    <row r="13" spans="1:4" x14ac:dyDescent="0.3">
      <c r="A13" t="s">
        <v>239</v>
      </c>
      <c r="B13">
        <f>B11*B12</f>
        <v>50</v>
      </c>
    </row>
    <row r="14" spans="1:4" x14ac:dyDescent="0.3">
      <c r="A14" s="1" t="s">
        <v>240</v>
      </c>
    </row>
    <row r="15" spans="1:4" x14ac:dyDescent="0.3">
      <c r="A15" t="s">
        <v>208</v>
      </c>
      <c r="B15">
        <v>126</v>
      </c>
      <c r="C15" t="s">
        <v>209</v>
      </c>
      <c r="D15" t="s">
        <v>237</v>
      </c>
    </row>
    <row r="16" spans="1:4" x14ac:dyDescent="0.3">
      <c r="A16" t="s">
        <v>210</v>
      </c>
      <c r="B16">
        <v>30</v>
      </c>
      <c r="C16" t="s">
        <v>209</v>
      </c>
    </row>
    <row r="17" spans="1:5" x14ac:dyDescent="0.3">
      <c r="A17" t="s">
        <v>211</v>
      </c>
      <c r="B17">
        <v>30</v>
      </c>
      <c r="C17" t="s">
        <v>209</v>
      </c>
    </row>
    <row r="18" spans="1:5" x14ac:dyDescent="0.3">
      <c r="A18" t="s">
        <v>212</v>
      </c>
      <c r="B18">
        <v>10</v>
      </c>
      <c r="C18" t="s">
        <v>209</v>
      </c>
    </row>
    <row r="20" spans="1:5" x14ac:dyDescent="0.3">
      <c r="A20" s="1" t="s">
        <v>228</v>
      </c>
    </row>
    <row r="21" spans="1:5" x14ac:dyDescent="0.3">
      <c r="A21" t="s">
        <v>213</v>
      </c>
      <c r="B21">
        <v>20</v>
      </c>
      <c r="C21" t="s">
        <v>209</v>
      </c>
    </row>
    <row r="22" spans="1:5" x14ac:dyDescent="0.3">
      <c r="A22" t="s">
        <v>214</v>
      </c>
      <c r="B22">
        <v>1</v>
      </c>
      <c r="C22" t="s">
        <v>204</v>
      </c>
    </row>
    <row r="23" spans="1:5" x14ac:dyDescent="0.3">
      <c r="A23" t="s">
        <v>229</v>
      </c>
    </row>
    <row r="24" spans="1:5" x14ac:dyDescent="0.3">
      <c r="A24" t="s">
        <v>216</v>
      </c>
      <c r="B24">
        <f>10*B15*B11</f>
        <v>12600</v>
      </c>
      <c r="C24" t="s">
        <v>209</v>
      </c>
    </row>
    <row r="25" spans="1:5" x14ac:dyDescent="0.3">
      <c r="A25" t="s">
        <v>218</v>
      </c>
      <c r="B25">
        <f>10*B12*B15</f>
        <v>6300</v>
      </c>
      <c r="C25" t="s">
        <v>209</v>
      </c>
    </row>
    <row r="26" spans="1:5" x14ac:dyDescent="0.3">
      <c r="A26" t="s">
        <v>230</v>
      </c>
      <c r="C26">
        <v>50</v>
      </c>
      <c r="D26" t="s">
        <v>209</v>
      </c>
    </row>
    <row r="27" spans="1:5" x14ac:dyDescent="0.3">
      <c r="A27" t="s">
        <v>219</v>
      </c>
      <c r="B27">
        <f>3*B15+2*B18+C26</f>
        <v>448</v>
      </c>
      <c r="C27" t="s">
        <v>209</v>
      </c>
      <c r="E27" t="s">
        <v>231</v>
      </c>
    </row>
    <row r="29" spans="1:5" x14ac:dyDescent="0.3">
      <c r="A29" t="s">
        <v>232</v>
      </c>
      <c r="B29">
        <f>B30*B31*B32*B33</f>
        <v>4167450000</v>
      </c>
      <c r="C29" t="s">
        <v>217</v>
      </c>
    </row>
    <row r="30" spans="1:5" x14ac:dyDescent="0.3">
      <c r="A30" t="s">
        <v>216</v>
      </c>
      <c r="B30">
        <f>CEILING(B24/B21,1)</f>
        <v>630</v>
      </c>
      <c r="C30" t="s">
        <v>217</v>
      </c>
    </row>
    <row r="31" spans="1:5" x14ac:dyDescent="0.3">
      <c r="A31" t="s">
        <v>218</v>
      </c>
      <c r="B31">
        <f>CEILING(B25/B21,1)</f>
        <v>315</v>
      </c>
      <c r="C31" t="s">
        <v>217</v>
      </c>
    </row>
    <row r="32" spans="1:5" x14ac:dyDescent="0.3">
      <c r="A32" t="s">
        <v>219</v>
      </c>
      <c r="B32">
        <f>CEILING((B27+B15+2*B18)/B21,1)</f>
        <v>30</v>
      </c>
      <c r="C32" t="s">
        <v>217</v>
      </c>
    </row>
    <row r="33" spans="1:8" x14ac:dyDescent="0.3">
      <c r="A33" t="s">
        <v>220</v>
      </c>
      <c r="B33">
        <f>CEILING(B9/B22,1)</f>
        <v>700</v>
      </c>
      <c r="C33" t="s">
        <v>217</v>
      </c>
    </row>
    <row r="34" spans="1:8" x14ac:dyDescent="0.3">
      <c r="A34" t="s">
        <v>222</v>
      </c>
      <c r="B34">
        <v>3</v>
      </c>
    </row>
    <row r="35" spans="1:8" x14ac:dyDescent="0.3">
      <c r="A35" t="s">
        <v>223</v>
      </c>
      <c r="B35">
        <v>4</v>
      </c>
    </row>
    <row r="36" spans="1:8" x14ac:dyDescent="0.3">
      <c r="A36" t="s">
        <v>233</v>
      </c>
      <c r="B36" s="47">
        <f>B37/B33</f>
        <v>68.132400512695313</v>
      </c>
      <c r="C36" t="s">
        <v>225</v>
      </c>
    </row>
    <row r="37" spans="1:8" x14ac:dyDescent="0.3">
      <c r="A37" t="s">
        <v>234</v>
      </c>
      <c r="B37" s="47">
        <f>B29*B34*B35/1024/1024</f>
        <v>47692.680358886719</v>
      </c>
      <c r="C37" t="s">
        <v>225</v>
      </c>
    </row>
    <row r="40" spans="1:8" x14ac:dyDescent="0.3">
      <c r="A40" s="1" t="s">
        <v>205</v>
      </c>
      <c r="B40" s="1" t="s">
        <v>206</v>
      </c>
      <c r="C40" s="1"/>
      <c r="D40" s="1" t="s">
        <v>207</v>
      </c>
      <c r="E40" s="1"/>
      <c r="F40" s="1"/>
      <c r="G40" s="1"/>
      <c r="H40" s="1"/>
    </row>
    <row r="41" spans="1:8" x14ac:dyDescent="0.3">
      <c r="A41" t="s">
        <v>213</v>
      </c>
      <c r="B41">
        <v>5</v>
      </c>
      <c r="C41" t="s">
        <v>209</v>
      </c>
    </row>
    <row r="42" spans="1:8" x14ac:dyDescent="0.3">
      <c r="A42" t="s">
        <v>214</v>
      </c>
      <c r="B42">
        <v>0.1</v>
      </c>
      <c r="C42" t="s">
        <v>204</v>
      </c>
      <c r="D42" t="s">
        <v>238</v>
      </c>
    </row>
    <row r="43" spans="1:8" x14ac:dyDescent="0.3">
      <c r="A43" t="s">
        <v>215</v>
      </c>
    </row>
    <row r="44" spans="1:8" x14ac:dyDescent="0.3">
      <c r="A44" t="s">
        <v>216</v>
      </c>
      <c r="B44">
        <f>CEILING((B15+2*B16)/B41,1)</f>
        <v>38</v>
      </c>
      <c r="C44" t="s">
        <v>217</v>
      </c>
    </row>
    <row r="45" spans="1:8" x14ac:dyDescent="0.3">
      <c r="A45" t="s">
        <v>218</v>
      </c>
      <c r="B45">
        <f>CEILING((B15+2*B17)/B41,1)</f>
        <v>38</v>
      </c>
      <c r="C45" t="s">
        <v>217</v>
      </c>
    </row>
    <row r="46" spans="1:8" x14ac:dyDescent="0.3">
      <c r="A46" t="s">
        <v>219</v>
      </c>
      <c r="B46">
        <f>CEILING((B15+2*B18)/B41,1)</f>
        <v>30</v>
      </c>
      <c r="C46" t="s">
        <v>217</v>
      </c>
    </row>
    <row r="47" spans="1:8" x14ac:dyDescent="0.3">
      <c r="A47" t="s">
        <v>220</v>
      </c>
      <c r="B47">
        <f>CEILING(B9/B42,1)</f>
        <v>7000</v>
      </c>
      <c r="C47" t="s">
        <v>217</v>
      </c>
    </row>
    <row r="49" spans="1:5" x14ac:dyDescent="0.3">
      <c r="A49" t="s">
        <v>221</v>
      </c>
      <c r="B49">
        <f>B44*B45*B46</f>
        <v>43320</v>
      </c>
    </row>
    <row r="50" spans="1:5" x14ac:dyDescent="0.3">
      <c r="A50" t="s">
        <v>222</v>
      </c>
      <c r="B50">
        <v>3</v>
      </c>
    </row>
    <row r="51" spans="1:5" x14ac:dyDescent="0.3">
      <c r="A51" t="s">
        <v>223</v>
      </c>
      <c r="B51">
        <v>4</v>
      </c>
    </row>
    <row r="53" spans="1:5" x14ac:dyDescent="0.3">
      <c r="A53" t="s">
        <v>244</v>
      </c>
      <c r="B53" s="47">
        <f>B49*B50*B51/1024</f>
        <v>507.65625</v>
      </c>
      <c r="C53" t="s">
        <v>224</v>
      </c>
    </row>
    <row r="54" spans="1:5" x14ac:dyDescent="0.3">
      <c r="A54" t="s">
        <v>242</v>
      </c>
      <c r="B54" s="47">
        <f>B53*B10/1024</f>
        <v>4.95758056640625</v>
      </c>
      <c r="C54" t="s">
        <v>225</v>
      </c>
    </row>
    <row r="55" spans="1:5" x14ac:dyDescent="0.3">
      <c r="B55" s="47"/>
      <c r="E55" t="s">
        <v>246</v>
      </c>
    </row>
    <row r="56" spans="1:5" x14ac:dyDescent="0.3">
      <c r="A56" t="s">
        <v>243</v>
      </c>
      <c r="B56" s="47">
        <f>B53*B13/1024</f>
        <v>24.78790283203125</v>
      </c>
      <c r="C56" t="s">
        <v>225</v>
      </c>
    </row>
    <row r="57" spans="1:5" x14ac:dyDescent="0.3">
      <c r="A57" t="s">
        <v>245</v>
      </c>
      <c r="B57" s="47">
        <f>B56*B10</f>
        <v>247.8790283203125</v>
      </c>
      <c r="C57" t="s">
        <v>225</v>
      </c>
    </row>
    <row r="58" spans="1:5" x14ac:dyDescent="0.3">
      <c r="B58" s="47"/>
    </row>
    <row r="59" spans="1:5" x14ac:dyDescent="0.3">
      <c r="A59" t="s">
        <v>226</v>
      </c>
      <c r="B59" s="47">
        <f>B53*B47/1024</f>
        <v>3470.306396484375</v>
      </c>
      <c r="C59" t="s">
        <v>225</v>
      </c>
    </row>
    <row r="60" spans="1:5" x14ac:dyDescent="0.3">
      <c r="A60" t="s">
        <v>227</v>
      </c>
      <c r="B60" s="47">
        <f>B56*B47/1024</f>
        <v>169.44855451583862</v>
      </c>
      <c r="C60" t="s">
        <v>225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E23" sqref="E23"/>
    </sheetView>
  </sheetViews>
  <sheetFormatPr defaultRowHeight="14.4" x14ac:dyDescent="0.3"/>
  <cols>
    <col min="4" max="5" width="37.109375" customWidth="1"/>
    <col min="6" max="6" width="12.33203125" customWidth="1"/>
    <col min="7" max="7" width="7.5546875" customWidth="1"/>
    <col min="12" max="12" width="8.21875" customWidth="1"/>
    <col min="13" max="13" width="6.77734375" customWidth="1"/>
    <col min="14" max="14" width="12.5546875" customWidth="1"/>
  </cols>
  <sheetData>
    <row r="1" spans="1:16" x14ac:dyDescent="0.3">
      <c r="A1" s="1"/>
    </row>
    <row r="2" spans="1:16" ht="28.8" x14ac:dyDescent="0.3">
      <c r="E2" t="s">
        <v>247</v>
      </c>
      <c r="F2" s="48" t="s">
        <v>248</v>
      </c>
      <c r="G2" t="s">
        <v>249</v>
      </c>
      <c r="H2" t="s">
        <v>250</v>
      </c>
      <c r="I2" t="s">
        <v>251</v>
      </c>
      <c r="J2" t="s">
        <v>252</v>
      </c>
      <c r="K2" t="s">
        <v>253</v>
      </c>
      <c r="L2" s="48" t="s">
        <v>254</v>
      </c>
      <c r="M2" t="s">
        <v>249</v>
      </c>
      <c r="N2" t="s">
        <v>255</v>
      </c>
      <c r="O2" t="s">
        <v>249</v>
      </c>
      <c r="P2" t="s">
        <v>256</v>
      </c>
    </row>
    <row r="3" spans="1:16" x14ac:dyDescent="0.3">
      <c r="A3" s="1" t="s">
        <v>257</v>
      </c>
    </row>
    <row r="4" spans="1:16" x14ac:dyDescent="0.3">
      <c r="A4" t="s">
        <v>258</v>
      </c>
      <c r="F4">
        <f>FAST.FarmInputFile!B19</f>
        <v>500</v>
      </c>
      <c r="H4">
        <v>1</v>
      </c>
      <c r="I4">
        <v>1</v>
      </c>
      <c r="J4">
        <v>1</v>
      </c>
      <c r="K4">
        <v>1</v>
      </c>
      <c r="L4">
        <v>4</v>
      </c>
      <c r="M4" t="s">
        <v>259</v>
      </c>
      <c r="N4">
        <f>H4*I4*J4*K4*L4</f>
        <v>4</v>
      </c>
      <c r="O4" t="str">
        <f>M4</f>
        <v>Bytes</v>
      </c>
    </row>
    <row r="5" spans="1:16" x14ac:dyDescent="0.3">
      <c r="A5" t="s">
        <v>280</v>
      </c>
      <c r="F5">
        <f>FAST.FarmInputFile!B18</f>
        <v>60</v>
      </c>
      <c r="H5">
        <v>1</v>
      </c>
      <c r="I5">
        <v>1</v>
      </c>
      <c r="J5">
        <v>1</v>
      </c>
      <c r="K5">
        <v>1</v>
      </c>
      <c r="L5">
        <v>4</v>
      </c>
      <c r="M5" t="s">
        <v>259</v>
      </c>
      <c r="N5">
        <f>H5*I5*J5*K5*L5</f>
        <v>4</v>
      </c>
      <c r="O5" t="str">
        <f>M5</f>
        <v>Bytes</v>
      </c>
      <c r="P5" t="s">
        <v>260</v>
      </c>
    </row>
    <row r="6" spans="1:16" x14ac:dyDescent="0.3">
      <c r="A6" s="1" t="s">
        <v>261</v>
      </c>
    </row>
    <row r="7" spans="1:16" x14ac:dyDescent="0.3">
      <c r="A7" t="s">
        <v>262</v>
      </c>
      <c r="H7">
        <f>$F$4</f>
        <v>500</v>
      </c>
      <c r="I7">
        <f>F5</f>
        <v>60</v>
      </c>
      <c r="J7">
        <v>1</v>
      </c>
      <c r="K7">
        <v>1</v>
      </c>
      <c r="L7">
        <v>4</v>
      </c>
      <c r="M7" t="s">
        <v>259</v>
      </c>
      <c r="N7">
        <f>H7*I7*J7*K7*L7</f>
        <v>120000</v>
      </c>
      <c r="O7" t="str">
        <f>M7</f>
        <v>Bytes</v>
      </c>
    </row>
    <row r="8" spans="1:16" x14ac:dyDescent="0.3">
      <c r="A8" t="s">
        <v>263</v>
      </c>
      <c r="H8">
        <f>F4</f>
        <v>500</v>
      </c>
      <c r="I8">
        <f>F5</f>
        <v>60</v>
      </c>
      <c r="J8">
        <v>1</v>
      </c>
      <c r="K8">
        <v>1</v>
      </c>
      <c r="L8">
        <v>4</v>
      </c>
      <c r="M8" t="s">
        <v>259</v>
      </c>
      <c r="N8">
        <f>H8*I8*J8*K8*L8</f>
        <v>120000</v>
      </c>
      <c r="O8" t="str">
        <f>M8</f>
        <v>Bytes</v>
      </c>
    </row>
    <row r="10" spans="1:16" x14ac:dyDescent="0.3">
      <c r="A10" s="1" t="s">
        <v>93</v>
      </c>
    </row>
    <row r="11" spans="1:16" x14ac:dyDescent="0.3">
      <c r="A11" t="s">
        <v>264</v>
      </c>
      <c r="E11" t="s">
        <v>95</v>
      </c>
      <c r="H11">
        <f>F4</f>
        <v>500</v>
      </c>
      <c r="I11">
        <v>1</v>
      </c>
      <c r="J11">
        <v>1</v>
      </c>
      <c r="K11">
        <v>1</v>
      </c>
      <c r="L11">
        <v>4</v>
      </c>
      <c r="M11" t="s">
        <v>259</v>
      </c>
      <c r="N11">
        <f t="shared" ref="N11:N16" si="0">H11*I11*J11*K11*L11</f>
        <v>2000</v>
      </c>
      <c r="O11" t="str">
        <f t="shared" ref="O11:O16" si="1">M11</f>
        <v>Bytes</v>
      </c>
    </row>
    <row r="12" spans="1:16" x14ac:dyDescent="0.3">
      <c r="A12" t="s">
        <v>265</v>
      </c>
      <c r="E12" t="s">
        <v>266</v>
      </c>
      <c r="H12">
        <f>F4</f>
        <v>500</v>
      </c>
      <c r="I12">
        <v>1</v>
      </c>
      <c r="J12">
        <v>1</v>
      </c>
      <c r="K12">
        <v>1</v>
      </c>
      <c r="L12">
        <v>4</v>
      </c>
      <c r="M12" t="s">
        <v>259</v>
      </c>
      <c r="N12">
        <f t="shared" si="0"/>
        <v>2000</v>
      </c>
      <c r="O12" t="str">
        <f t="shared" si="1"/>
        <v>Bytes</v>
      </c>
    </row>
    <row r="13" spans="1:16" x14ac:dyDescent="0.3">
      <c r="A13" t="s">
        <v>267</v>
      </c>
      <c r="E13" t="s">
        <v>266</v>
      </c>
      <c r="H13">
        <f>F4</f>
        <v>500</v>
      </c>
      <c r="I13">
        <v>1</v>
      </c>
      <c r="J13">
        <v>1</v>
      </c>
      <c r="K13">
        <v>1</v>
      </c>
      <c r="L13">
        <v>4</v>
      </c>
      <c r="M13" t="s">
        <v>259</v>
      </c>
      <c r="N13">
        <f t="shared" si="0"/>
        <v>2000</v>
      </c>
      <c r="O13" t="str">
        <f t="shared" si="1"/>
        <v>Bytes</v>
      </c>
    </row>
    <row r="14" spans="1:16" x14ac:dyDescent="0.3">
      <c r="A14" t="s">
        <v>268</v>
      </c>
      <c r="E14" t="s">
        <v>266</v>
      </c>
      <c r="F14">
        <f>'[1]Ambient Wind Memory'!B13</f>
        <v>126</v>
      </c>
      <c r="G14" t="s">
        <v>209</v>
      </c>
      <c r="H14">
        <v>1</v>
      </c>
      <c r="I14">
        <v>1</v>
      </c>
      <c r="J14">
        <v>1</v>
      </c>
      <c r="K14">
        <v>1</v>
      </c>
      <c r="L14">
        <v>4</v>
      </c>
      <c r="M14" t="s">
        <v>259</v>
      </c>
      <c r="N14">
        <f t="shared" si="0"/>
        <v>4</v>
      </c>
      <c r="O14" t="str">
        <f t="shared" si="1"/>
        <v>Bytes</v>
      </c>
    </row>
    <row r="15" spans="1:16" x14ac:dyDescent="0.3">
      <c r="A15" t="s">
        <v>269</v>
      </c>
      <c r="E15" t="s">
        <v>266</v>
      </c>
      <c r="H15">
        <v>1</v>
      </c>
      <c r="I15">
        <v>1</v>
      </c>
      <c r="J15">
        <v>1</v>
      </c>
      <c r="K15">
        <v>1</v>
      </c>
      <c r="L15">
        <v>4</v>
      </c>
      <c r="M15" t="s">
        <v>259</v>
      </c>
      <c r="N15">
        <f t="shared" si="0"/>
        <v>4</v>
      </c>
      <c r="O15" t="str">
        <f t="shared" si="1"/>
        <v>Bytes</v>
      </c>
    </row>
    <row r="16" spans="1:16" x14ac:dyDescent="0.3">
      <c r="A16" t="s">
        <v>270</v>
      </c>
      <c r="E16" t="s">
        <v>266</v>
      </c>
      <c r="H16">
        <f>F14/F5</f>
        <v>2.1</v>
      </c>
      <c r="I16">
        <v>1</v>
      </c>
      <c r="J16">
        <v>1</v>
      </c>
      <c r="K16">
        <v>1</v>
      </c>
      <c r="L16">
        <v>4</v>
      </c>
      <c r="M16" t="s">
        <v>259</v>
      </c>
      <c r="N16">
        <f t="shared" si="0"/>
        <v>8.4</v>
      </c>
      <c r="O16" t="str">
        <f t="shared" si="1"/>
        <v>Bytes</v>
      </c>
      <c r="P16" t="s">
        <v>271</v>
      </c>
    </row>
    <row r="20" spans="1:16" x14ac:dyDescent="0.3">
      <c r="A20" s="1" t="s">
        <v>94</v>
      </c>
    </row>
    <row r="21" spans="1:16" x14ac:dyDescent="0.3">
      <c r="A21" t="s">
        <v>262</v>
      </c>
      <c r="E21" t="s">
        <v>272</v>
      </c>
      <c r="H21">
        <f>$F$4</f>
        <v>500</v>
      </c>
      <c r="I21">
        <f>$F$14/$F$5</f>
        <v>2.1</v>
      </c>
      <c r="J21">
        <v>1</v>
      </c>
      <c r="K21">
        <v>1</v>
      </c>
      <c r="L21">
        <v>4</v>
      </c>
      <c r="M21" t="s">
        <v>259</v>
      </c>
      <c r="N21">
        <f>H21*I21*J21*K21*L21</f>
        <v>4200</v>
      </c>
      <c r="O21" t="str">
        <f>M21</f>
        <v>Bytes</v>
      </c>
    </row>
    <row r="22" spans="1:16" x14ac:dyDescent="0.3">
      <c r="A22" t="s">
        <v>263</v>
      </c>
      <c r="E22" t="s">
        <v>272</v>
      </c>
      <c r="H22">
        <f>$F$4</f>
        <v>500</v>
      </c>
      <c r="I22">
        <f>$F$14/$F$5</f>
        <v>2.1</v>
      </c>
      <c r="J22">
        <v>1</v>
      </c>
      <c r="K22">
        <v>1</v>
      </c>
      <c r="L22">
        <v>4</v>
      </c>
      <c r="M22" t="s">
        <v>259</v>
      </c>
      <c r="N22">
        <f>H22*I22*J22*K22*L22</f>
        <v>4200</v>
      </c>
      <c r="O22" t="str">
        <f>M22</f>
        <v>Bytes</v>
      </c>
    </row>
    <row r="23" spans="1:16" x14ac:dyDescent="0.3">
      <c r="A23" t="s">
        <v>273</v>
      </c>
      <c r="E23" t="s">
        <v>274</v>
      </c>
      <c r="P23" t="s">
        <v>275</v>
      </c>
    </row>
    <row r="28" spans="1:16" x14ac:dyDescent="0.3">
      <c r="A28" s="1" t="s">
        <v>276</v>
      </c>
    </row>
    <row r="29" spans="1:16" x14ac:dyDescent="0.3">
      <c r="A29" t="s">
        <v>277</v>
      </c>
    </row>
    <row r="30" spans="1:16" x14ac:dyDescent="0.3">
      <c r="A30" t="s">
        <v>278</v>
      </c>
    </row>
    <row r="31" spans="1:16" x14ac:dyDescent="0.3">
      <c r="A31" t="s">
        <v>279</v>
      </c>
    </row>
    <row r="32" spans="1:16" x14ac:dyDescent="0.3">
      <c r="A32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/>
  </sheetViews>
  <sheetFormatPr defaultRowHeight="14.4" x14ac:dyDescent="0.3"/>
  <sheetData>
    <row r="2" spans="2:4" x14ac:dyDescent="0.25">
      <c r="B2" t="s">
        <v>20</v>
      </c>
    </row>
    <row r="3" spans="2:4" x14ac:dyDescent="0.25">
      <c r="C3" t="s">
        <v>22</v>
      </c>
    </row>
    <row r="4" spans="2:4" x14ac:dyDescent="0.25">
      <c r="B4" t="s">
        <v>21</v>
      </c>
    </row>
    <row r="5" spans="2:4" x14ac:dyDescent="0.25">
      <c r="C5" t="s">
        <v>23</v>
      </c>
    </row>
    <row r="6" spans="2:4" x14ac:dyDescent="0.25">
      <c r="C6" t="s">
        <v>24</v>
      </c>
    </row>
    <row r="7" spans="2:4" x14ac:dyDescent="0.25">
      <c r="C7" t="s">
        <v>25</v>
      </c>
    </row>
    <row r="8" spans="2:4" x14ac:dyDescent="0.25">
      <c r="B8" t="s">
        <v>30</v>
      </c>
    </row>
    <row r="9" spans="2:4" x14ac:dyDescent="0.25">
      <c r="B9" t="s">
        <v>31</v>
      </c>
    </row>
    <row r="10" spans="2:4" x14ac:dyDescent="0.25">
      <c r="B10" t="s">
        <v>26</v>
      </c>
    </row>
    <row r="11" spans="2:4" x14ac:dyDescent="0.25">
      <c r="B11" t="s">
        <v>27</v>
      </c>
    </row>
    <row r="12" spans="2:4" x14ac:dyDescent="0.25">
      <c r="C12" t="s">
        <v>28</v>
      </c>
    </row>
    <row r="13" spans="2:4" x14ac:dyDescent="0.25">
      <c r="D13" t="s">
        <v>29</v>
      </c>
    </row>
    <row r="14" spans="2:4" x14ac:dyDescent="0.25">
      <c r="B14" t="s">
        <v>32</v>
      </c>
    </row>
    <row r="15" spans="2:4" x14ac:dyDescent="0.25">
      <c r="B1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3"/>
  <sheetViews>
    <sheetView workbookViewId="0"/>
  </sheetViews>
  <sheetFormatPr defaultRowHeight="14.4" x14ac:dyDescent="0.3"/>
  <sheetData>
    <row r="2" spans="2:3" ht="15" x14ac:dyDescent="0.25">
      <c r="B2" t="s">
        <v>194</v>
      </c>
      <c r="C2" t="s">
        <v>195</v>
      </c>
    </row>
    <row r="3" spans="2:3" ht="15" x14ac:dyDescent="0.25">
      <c r="B3">
        <v>-1</v>
      </c>
      <c r="C3">
        <f>IF(B3&lt;0.96,0.5*(1-SQRT(1-B3)),(2+3*SQRT(14*B3-12))/14)</f>
        <v>-0.20710678118654757</v>
      </c>
    </row>
    <row r="4" spans="2:3" ht="15" x14ac:dyDescent="0.25">
      <c r="B4">
        <f>B3+0.01</f>
        <v>-0.99</v>
      </c>
      <c r="C4">
        <f t="shared" ref="C4:C67" si="0">IF(B4&lt;0.96,0.5*(1-SQRT(1-B4)),(2+3*SQRT(14*B4-12))/14)</f>
        <v>-0.20533679898329427</v>
      </c>
    </row>
    <row r="5" spans="2:3" ht="15" x14ac:dyDescent="0.25">
      <c r="B5">
        <f t="shared" ref="B5:B68" si="1">B4+0.01</f>
        <v>-0.98</v>
      </c>
      <c r="C5">
        <f t="shared" si="0"/>
        <v>-0.20356236397351446</v>
      </c>
    </row>
    <row r="6" spans="2:3" ht="15" x14ac:dyDescent="0.25">
      <c r="B6">
        <f t="shared" si="1"/>
        <v>-0.97</v>
      </c>
      <c r="C6">
        <f t="shared" si="0"/>
        <v>-0.20178344238090995</v>
      </c>
    </row>
    <row r="7" spans="2:3" ht="15" x14ac:dyDescent="0.25">
      <c r="B7">
        <f t="shared" si="1"/>
        <v>-0.96</v>
      </c>
      <c r="C7">
        <f t="shared" si="0"/>
        <v>-0.19999999999999996</v>
      </c>
    </row>
    <row r="8" spans="2:3" ht="15" x14ac:dyDescent="0.25">
      <c r="B8">
        <f t="shared" si="1"/>
        <v>-0.95</v>
      </c>
      <c r="C8">
        <f t="shared" si="0"/>
        <v>-0.19821200218844703</v>
      </c>
    </row>
    <row r="9" spans="2:3" ht="15" x14ac:dyDescent="0.25">
      <c r="B9">
        <f t="shared" si="1"/>
        <v>-0.94</v>
      </c>
      <c r="C9">
        <f t="shared" si="0"/>
        <v>-0.19641941385920592</v>
      </c>
    </row>
    <row r="10" spans="2:3" ht="15" x14ac:dyDescent="0.25">
      <c r="B10">
        <f t="shared" si="1"/>
        <v>-0.92999999999999994</v>
      </c>
      <c r="C10">
        <f t="shared" si="0"/>
        <v>-0.19462219947249026</v>
      </c>
    </row>
    <row r="11" spans="2:3" ht="15" x14ac:dyDescent="0.25">
      <c r="B11">
        <f t="shared" si="1"/>
        <v>-0.91999999999999993</v>
      </c>
      <c r="C11">
        <f t="shared" si="0"/>
        <v>-0.19282032302755092</v>
      </c>
    </row>
    <row r="12" spans="2:3" ht="15" x14ac:dyDescent="0.25">
      <c r="B12">
        <f t="shared" si="1"/>
        <v>-0.90999999999999992</v>
      </c>
      <c r="C12">
        <f t="shared" si="0"/>
        <v>-0.19101374805426263</v>
      </c>
    </row>
    <row r="13" spans="2:3" ht="15" x14ac:dyDescent="0.25">
      <c r="B13">
        <f t="shared" si="1"/>
        <v>-0.89999999999999991</v>
      </c>
      <c r="C13">
        <f t="shared" si="0"/>
        <v>-0.18920243760451105</v>
      </c>
    </row>
    <row r="14" spans="2:3" ht="15" x14ac:dyDescent="0.25">
      <c r="B14">
        <f t="shared" si="1"/>
        <v>-0.8899999999999999</v>
      </c>
      <c r="C14">
        <f t="shared" si="0"/>
        <v>-0.18738635424337602</v>
      </c>
    </row>
    <row r="15" spans="2:3" ht="15" x14ac:dyDescent="0.25">
      <c r="B15">
        <f t="shared" si="1"/>
        <v>-0.87999999999999989</v>
      </c>
      <c r="C15">
        <f t="shared" si="0"/>
        <v>-0.18556546004010444</v>
      </c>
    </row>
    <row r="16" spans="2:3" ht="15" x14ac:dyDescent="0.25">
      <c r="B16">
        <f t="shared" si="1"/>
        <v>-0.86999999999999988</v>
      </c>
      <c r="C16">
        <f t="shared" si="0"/>
        <v>-0.18373971655886712</v>
      </c>
    </row>
    <row r="17" spans="2:3" ht="15" x14ac:dyDescent="0.25">
      <c r="B17">
        <f t="shared" si="1"/>
        <v>-0.85999999999999988</v>
      </c>
      <c r="C17">
        <f t="shared" si="0"/>
        <v>-0.1819090848492928</v>
      </c>
    </row>
    <row r="18" spans="2:3" ht="15" x14ac:dyDescent="0.25">
      <c r="B18">
        <f t="shared" si="1"/>
        <v>-0.84999999999999987</v>
      </c>
      <c r="C18">
        <f t="shared" si="0"/>
        <v>-0.18007352543677213</v>
      </c>
    </row>
    <row r="19" spans="2:3" ht="15" x14ac:dyDescent="0.25">
      <c r="B19">
        <f t="shared" si="1"/>
        <v>-0.83999999999999986</v>
      </c>
      <c r="C19">
        <f t="shared" si="0"/>
        <v>-0.17823299831252681</v>
      </c>
    </row>
    <row r="20" spans="2:3" ht="15" x14ac:dyDescent="0.25">
      <c r="B20">
        <f t="shared" si="1"/>
        <v>-0.82999999999999985</v>
      </c>
      <c r="C20">
        <f t="shared" si="0"/>
        <v>-0.1763874629234341</v>
      </c>
    </row>
    <row r="21" spans="2:3" ht="15" x14ac:dyDescent="0.25">
      <c r="B21">
        <f t="shared" si="1"/>
        <v>-0.81999999999999984</v>
      </c>
      <c r="C21">
        <f t="shared" si="0"/>
        <v>-0.17453687816160202</v>
      </c>
    </row>
    <row r="22" spans="2:3" ht="15" x14ac:dyDescent="0.25">
      <c r="B22">
        <f t="shared" si="1"/>
        <v>-0.80999999999999983</v>
      </c>
      <c r="C22">
        <f t="shared" si="0"/>
        <v>-0.17268120235368545</v>
      </c>
    </row>
    <row r="23" spans="2:3" ht="15" x14ac:dyDescent="0.25">
      <c r="B23">
        <f t="shared" si="1"/>
        <v>-0.79999999999999982</v>
      </c>
      <c r="C23">
        <f t="shared" si="0"/>
        <v>-0.17082039324993692</v>
      </c>
    </row>
    <row r="24" spans="2:3" ht="15" x14ac:dyDescent="0.25">
      <c r="B24">
        <f t="shared" si="1"/>
        <v>-0.78999999999999981</v>
      </c>
      <c r="C24">
        <f t="shared" si="0"/>
        <v>-0.16895440801298256</v>
      </c>
    </row>
    <row r="25" spans="2:3" ht="15" x14ac:dyDescent="0.25">
      <c r="B25">
        <f t="shared" si="1"/>
        <v>-0.7799999999999998</v>
      </c>
      <c r="C25">
        <f t="shared" si="0"/>
        <v>-0.16708320320631664</v>
      </c>
    </row>
    <row r="26" spans="2:3" ht="15" x14ac:dyDescent="0.25">
      <c r="B26">
        <f t="shared" si="1"/>
        <v>-0.7699999999999998</v>
      </c>
      <c r="C26">
        <f t="shared" si="0"/>
        <v>-0.16520673478250347</v>
      </c>
    </row>
    <row r="27" spans="2:3" ht="15" x14ac:dyDescent="0.25">
      <c r="B27">
        <f t="shared" si="1"/>
        <v>-0.75999999999999979</v>
      </c>
      <c r="C27">
        <f t="shared" si="0"/>
        <v>-0.16332495807107994</v>
      </c>
    </row>
    <row r="28" spans="2:3" ht="15" x14ac:dyDescent="0.25">
      <c r="B28">
        <f t="shared" si="1"/>
        <v>-0.74999999999999978</v>
      </c>
      <c r="C28">
        <f t="shared" si="0"/>
        <v>-0.16143782776614757</v>
      </c>
    </row>
    <row r="29" spans="2:3" ht="15" x14ac:dyDescent="0.25">
      <c r="B29">
        <f t="shared" si="1"/>
        <v>-0.73999999999999977</v>
      </c>
      <c r="C29">
        <f t="shared" si="0"/>
        <v>-0.15954529791364591</v>
      </c>
    </row>
    <row r="30" spans="2:3" ht="15" x14ac:dyDescent="0.25">
      <c r="B30">
        <f t="shared" si="1"/>
        <v>-0.72999999999999976</v>
      </c>
      <c r="C30">
        <f t="shared" si="0"/>
        <v>-0.15764732189829522</v>
      </c>
    </row>
    <row r="31" spans="2:3" ht="15" x14ac:dyDescent="0.25">
      <c r="B31">
        <f t="shared" si="1"/>
        <v>-0.71999999999999975</v>
      </c>
      <c r="C31">
        <f t="shared" si="0"/>
        <v>-0.15574385243020006</v>
      </c>
    </row>
    <row r="32" spans="2:3" ht="15" x14ac:dyDescent="0.25">
      <c r="B32">
        <f t="shared" si="1"/>
        <v>-0.70999999999999974</v>
      </c>
      <c r="C32">
        <f t="shared" si="0"/>
        <v>-0.15383484153110094</v>
      </c>
    </row>
    <row r="33" spans="2:3" ht="15" x14ac:dyDescent="0.25">
      <c r="B33">
        <f t="shared" si="1"/>
        <v>-0.69999999999999973</v>
      </c>
      <c r="C33">
        <f t="shared" si="0"/>
        <v>-0.15192024052026487</v>
      </c>
    </row>
    <row r="34" spans="2:3" ht="15" x14ac:dyDescent="0.25">
      <c r="B34">
        <f t="shared" si="1"/>
        <v>-0.68999999999999972</v>
      </c>
      <c r="C34">
        <f t="shared" si="0"/>
        <v>-0.14999999999999991</v>
      </c>
    </row>
    <row r="35" spans="2:3" ht="15" x14ac:dyDescent="0.25">
      <c r="B35">
        <f t="shared" si="1"/>
        <v>-0.67999999999999972</v>
      </c>
      <c r="C35">
        <f t="shared" si="0"/>
        <v>-0.14807406984078597</v>
      </c>
    </row>
    <row r="36" spans="2:3" ht="15" x14ac:dyDescent="0.25">
      <c r="B36">
        <f t="shared" si="1"/>
        <v>-0.66999999999999971</v>
      </c>
      <c r="C36">
        <f t="shared" si="0"/>
        <v>-0.14614239916600424</v>
      </c>
    </row>
    <row r="37" spans="2:3" ht="15" x14ac:dyDescent="0.25">
      <c r="B37">
        <f t="shared" si="1"/>
        <v>-0.6599999999999997</v>
      </c>
      <c r="C37">
        <f t="shared" si="0"/>
        <v>-0.1442049363362562</v>
      </c>
    </row>
    <row r="38" spans="2:3" x14ac:dyDescent="0.3">
      <c r="B38">
        <f t="shared" si="1"/>
        <v>-0.64999999999999969</v>
      </c>
      <c r="C38">
        <f t="shared" si="0"/>
        <v>-0.14226162893325645</v>
      </c>
    </row>
    <row r="39" spans="2:3" x14ac:dyDescent="0.3">
      <c r="B39">
        <f t="shared" si="1"/>
        <v>-0.63999999999999968</v>
      </c>
      <c r="C39">
        <f t="shared" si="0"/>
        <v>-0.14031242374328479</v>
      </c>
    </row>
    <row r="40" spans="2:3" x14ac:dyDescent="0.3">
      <c r="B40">
        <f t="shared" si="1"/>
        <v>-0.62999999999999967</v>
      </c>
      <c r="C40">
        <f t="shared" si="0"/>
        <v>-0.13835726674018511</v>
      </c>
    </row>
    <row r="41" spans="2:3" x14ac:dyDescent="0.3">
      <c r="B41">
        <f t="shared" si="1"/>
        <v>-0.61999999999999966</v>
      </c>
      <c r="C41">
        <f t="shared" si="0"/>
        <v>-0.13639610306789274</v>
      </c>
    </row>
    <row r="42" spans="2:3" x14ac:dyDescent="0.3">
      <c r="B42">
        <f t="shared" si="1"/>
        <v>-0.60999999999999965</v>
      </c>
      <c r="C42">
        <f t="shared" si="0"/>
        <v>-0.13442887702247597</v>
      </c>
    </row>
    <row r="43" spans="2:3" x14ac:dyDescent="0.3">
      <c r="B43">
        <f t="shared" si="1"/>
        <v>-0.59999999999999964</v>
      </c>
      <c r="C43">
        <f t="shared" si="0"/>
        <v>-0.13245553203367577</v>
      </c>
    </row>
    <row r="44" spans="2:3" x14ac:dyDescent="0.3">
      <c r="B44">
        <f t="shared" si="1"/>
        <v>-0.58999999999999964</v>
      </c>
      <c r="C44">
        <f t="shared" si="0"/>
        <v>-0.13047601064592451</v>
      </c>
    </row>
    <row r="45" spans="2:3" x14ac:dyDescent="0.3">
      <c r="B45">
        <f t="shared" si="1"/>
        <v>-0.57999999999999963</v>
      </c>
      <c r="C45">
        <f t="shared" si="0"/>
        <v>-0.12849025449882667</v>
      </c>
    </row>
    <row r="46" spans="2:3" x14ac:dyDescent="0.3">
      <c r="B46">
        <f t="shared" si="1"/>
        <v>-0.56999999999999962</v>
      </c>
      <c r="C46">
        <f t="shared" si="0"/>
        <v>-0.12649820430708336</v>
      </c>
    </row>
    <row r="47" spans="2:3" x14ac:dyDescent="0.3">
      <c r="B47">
        <f t="shared" si="1"/>
        <v>-0.55999999999999961</v>
      </c>
      <c r="C47">
        <f t="shared" si="0"/>
        <v>-0.12449979983983972</v>
      </c>
    </row>
    <row r="48" spans="2:3" x14ac:dyDescent="0.3">
      <c r="B48">
        <f t="shared" si="1"/>
        <v>-0.5499999999999996</v>
      </c>
      <c r="C48">
        <f t="shared" si="0"/>
        <v>-0.12249497989943658</v>
      </c>
    </row>
    <row r="49" spans="2:3" x14ac:dyDescent="0.3">
      <c r="B49">
        <f t="shared" si="1"/>
        <v>-0.53999999999999959</v>
      </c>
      <c r="C49">
        <f t="shared" si="0"/>
        <v>-0.12048368229954276</v>
      </c>
    </row>
    <row r="50" spans="2:3" x14ac:dyDescent="0.3">
      <c r="B50">
        <f t="shared" si="1"/>
        <v>-0.52999999999999958</v>
      </c>
      <c r="C50">
        <f t="shared" si="0"/>
        <v>-0.11846584384264902</v>
      </c>
    </row>
    <row r="51" spans="2:3" x14ac:dyDescent="0.3">
      <c r="B51">
        <f t="shared" si="1"/>
        <v>-0.51999999999999957</v>
      </c>
      <c r="C51">
        <f t="shared" si="0"/>
        <v>-0.11644140029689753</v>
      </c>
    </row>
    <row r="52" spans="2:3" x14ac:dyDescent="0.3">
      <c r="B52">
        <f t="shared" si="1"/>
        <v>-0.50999999999999956</v>
      </c>
      <c r="C52">
        <f t="shared" si="0"/>
        <v>-0.11441028637222528</v>
      </c>
    </row>
    <row r="53" spans="2:3" x14ac:dyDescent="0.3">
      <c r="B53">
        <f t="shared" si="1"/>
        <v>-0.49999999999999956</v>
      </c>
      <c r="C53">
        <f t="shared" si="0"/>
        <v>-0.11237243569579447</v>
      </c>
    </row>
    <row r="54" spans="2:3" x14ac:dyDescent="0.3">
      <c r="B54">
        <f t="shared" si="1"/>
        <v>-0.48999999999999955</v>
      </c>
      <c r="C54">
        <f t="shared" si="0"/>
        <v>-0.11032778078668504</v>
      </c>
    </row>
    <row r="55" spans="2:3" x14ac:dyDescent="0.3">
      <c r="B55">
        <f t="shared" si="1"/>
        <v>-0.47999999999999954</v>
      </c>
      <c r="C55">
        <f t="shared" si="0"/>
        <v>-0.10827625302982191</v>
      </c>
    </row>
    <row r="56" spans="2:3" x14ac:dyDescent="0.3">
      <c r="B56">
        <f t="shared" si="1"/>
        <v>-0.46999999999999953</v>
      </c>
      <c r="C56">
        <f t="shared" si="0"/>
        <v>-0.10621778264910697</v>
      </c>
    </row>
    <row r="57" spans="2:3" x14ac:dyDescent="0.3">
      <c r="B57">
        <f t="shared" si="1"/>
        <v>-0.45999999999999952</v>
      </c>
      <c r="C57">
        <f t="shared" si="0"/>
        <v>-0.10415229867972853</v>
      </c>
    </row>
    <row r="58" spans="2:3" x14ac:dyDescent="0.3">
      <c r="B58">
        <f t="shared" si="1"/>
        <v>-0.44999999999999951</v>
      </c>
      <c r="C58">
        <f t="shared" si="0"/>
        <v>-0.1020797289396147</v>
      </c>
    </row>
    <row r="59" spans="2:3" x14ac:dyDescent="0.3">
      <c r="B59">
        <f t="shared" si="1"/>
        <v>-0.4399999999999995</v>
      </c>
      <c r="C59">
        <f t="shared" si="0"/>
        <v>-9.9999999999999867E-2</v>
      </c>
    </row>
    <row r="60" spans="2:3" x14ac:dyDescent="0.3">
      <c r="B60">
        <f t="shared" si="1"/>
        <v>-0.42999999999999949</v>
      </c>
      <c r="C60">
        <f t="shared" si="0"/>
        <v>-9.7913037155069826E-2</v>
      </c>
    </row>
    <row r="61" spans="2:3" x14ac:dyDescent="0.3">
      <c r="B61">
        <f t="shared" si="1"/>
        <v>-0.41999999999999948</v>
      </c>
      <c r="C61">
        <f t="shared" si="0"/>
        <v>-9.581876439064918E-2</v>
      </c>
    </row>
    <row r="62" spans="2:3" x14ac:dyDescent="0.3">
      <c r="B62">
        <f t="shared" si="1"/>
        <v>-0.40999999999999948</v>
      </c>
      <c r="C62">
        <f t="shared" si="0"/>
        <v>-9.371710435189573E-2</v>
      </c>
    </row>
    <row r="63" spans="2:3" x14ac:dyDescent="0.3">
      <c r="B63">
        <f t="shared" si="1"/>
        <v>-0.39999999999999947</v>
      </c>
      <c r="C63">
        <f t="shared" si="0"/>
        <v>-9.160797830996148E-2</v>
      </c>
    </row>
    <row r="64" spans="2:3" x14ac:dyDescent="0.3">
      <c r="B64">
        <f t="shared" si="1"/>
        <v>-0.38999999999999946</v>
      </c>
      <c r="C64">
        <f t="shared" si="0"/>
        <v>-8.9491306127579717E-2</v>
      </c>
    </row>
    <row r="65" spans="2:3" x14ac:dyDescent="0.3">
      <c r="B65">
        <f t="shared" si="1"/>
        <v>-0.37999999999999945</v>
      </c>
      <c r="C65">
        <f t="shared" si="0"/>
        <v>-8.7367006223536436E-2</v>
      </c>
    </row>
    <row r="66" spans="2:3" x14ac:dyDescent="0.3">
      <c r="B66">
        <f t="shared" si="1"/>
        <v>-0.36999999999999944</v>
      </c>
      <c r="C66">
        <f t="shared" si="0"/>
        <v>-8.5234995535981128E-2</v>
      </c>
    </row>
    <row r="67" spans="2:3" x14ac:dyDescent="0.3">
      <c r="B67">
        <f t="shared" si="1"/>
        <v>-0.35999999999999943</v>
      </c>
      <c r="C67">
        <f t="shared" si="0"/>
        <v>-8.3095189484529874E-2</v>
      </c>
    </row>
    <row r="68" spans="2:3" x14ac:dyDescent="0.3">
      <c r="B68">
        <f t="shared" si="1"/>
        <v>-0.34999999999999942</v>
      </c>
      <c r="C68">
        <f t="shared" ref="C68:C131" si="2">IF(B68&lt;0.96,0.5*(1-SQRT(1-B68)),(2+3*SQRT(14*B68-12))/14)</f>
        <v>-8.0947501931112442E-2</v>
      </c>
    </row>
    <row r="69" spans="2:3" x14ac:dyDescent="0.3">
      <c r="B69">
        <f t="shared" ref="B69:B132" si="3">B68+0.01</f>
        <v>-0.33999999999999941</v>
      </c>
      <c r="C69">
        <f t="shared" si="2"/>
        <v>-7.8791845139511096E-2</v>
      </c>
    </row>
    <row r="70" spans="2:3" x14ac:dyDescent="0.3">
      <c r="B70">
        <f t="shared" si="3"/>
        <v>-0.3299999999999994</v>
      </c>
      <c r="C70">
        <f t="shared" si="2"/>
        <v>-7.6628129733539718E-2</v>
      </c>
    </row>
    <row r="71" spans="2:3" x14ac:dyDescent="0.3">
      <c r="B71">
        <f t="shared" si="3"/>
        <v>-0.3199999999999994</v>
      </c>
      <c r="C71">
        <f t="shared" si="2"/>
        <v>-7.4456264653802728E-2</v>
      </c>
    </row>
    <row r="72" spans="2:3" x14ac:dyDescent="0.3">
      <c r="B72">
        <f t="shared" si="3"/>
        <v>-0.30999999999999939</v>
      </c>
      <c r="C72">
        <f t="shared" si="2"/>
        <v>-7.2276157112979744E-2</v>
      </c>
    </row>
    <row r="73" spans="2:3" x14ac:dyDescent="0.3">
      <c r="B73">
        <f t="shared" si="3"/>
        <v>-0.29999999999999938</v>
      </c>
      <c r="C73">
        <f t="shared" si="2"/>
        <v>-7.0087712549568804E-2</v>
      </c>
    </row>
    <row r="74" spans="2:3" x14ac:dyDescent="0.3">
      <c r="B74">
        <f t="shared" si="3"/>
        <v>-0.28999999999999937</v>
      </c>
      <c r="C74">
        <f t="shared" si="2"/>
        <v>-6.7890834580027204E-2</v>
      </c>
    </row>
    <row r="75" spans="2:3" x14ac:dyDescent="0.3">
      <c r="B75">
        <f t="shared" si="3"/>
        <v>-0.27999999999999936</v>
      </c>
      <c r="C75">
        <f t="shared" si="2"/>
        <v>-6.5685424949237903E-2</v>
      </c>
    </row>
    <row r="76" spans="2:3" x14ac:dyDescent="0.3">
      <c r="B76">
        <f t="shared" si="3"/>
        <v>-0.26999999999999935</v>
      </c>
      <c r="C76">
        <f t="shared" si="2"/>
        <v>-6.3471383479232091E-2</v>
      </c>
    </row>
    <row r="77" spans="2:3" x14ac:dyDescent="0.3">
      <c r="B77">
        <f t="shared" si="3"/>
        <v>-0.25999999999999934</v>
      </c>
      <c r="C77">
        <f t="shared" si="2"/>
        <v>-6.1248608016091111E-2</v>
      </c>
    </row>
    <row r="78" spans="2:3" x14ac:dyDescent="0.3">
      <c r="B78">
        <f t="shared" si="3"/>
        <v>-0.24999999999999933</v>
      </c>
      <c r="C78">
        <f t="shared" si="2"/>
        <v>-5.9016994374947229E-2</v>
      </c>
    </row>
    <row r="79" spans="2:3" x14ac:dyDescent="0.3">
      <c r="B79">
        <f t="shared" si="3"/>
        <v>-0.23999999999999932</v>
      </c>
      <c r="C79">
        <f t="shared" si="2"/>
        <v>-5.6776436283001996E-2</v>
      </c>
    </row>
    <row r="80" spans="2:3" x14ac:dyDescent="0.3">
      <c r="B80">
        <f t="shared" si="3"/>
        <v>-0.22999999999999932</v>
      </c>
      <c r="C80">
        <f t="shared" si="2"/>
        <v>-5.4526825320470707E-2</v>
      </c>
    </row>
    <row r="81" spans="2:3" x14ac:dyDescent="0.3">
      <c r="B81">
        <f t="shared" si="3"/>
        <v>-0.21999999999999931</v>
      </c>
      <c r="C81">
        <f t="shared" si="2"/>
        <v>-5.2268050859362924E-2</v>
      </c>
    </row>
    <row r="82" spans="2:3" x14ac:dyDescent="0.3">
      <c r="B82">
        <f t="shared" si="3"/>
        <v>-0.2099999999999993</v>
      </c>
      <c r="C82">
        <f t="shared" si="2"/>
        <v>-4.9999999999999822E-2</v>
      </c>
    </row>
    <row r="83" spans="2:3" x14ac:dyDescent="0.3">
      <c r="B83">
        <f t="shared" si="3"/>
        <v>-0.19999999999999929</v>
      </c>
      <c r="C83">
        <f t="shared" si="2"/>
        <v>-4.7722557505165963E-2</v>
      </c>
    </row>
    <row r="84" spans="2:3" x14ac:dyDescent="0.3">
      <c r="B84">
        <f t="shared" si="3"/>
        <v>-0.18999999999999928</v>
      </c>
      <c r="C84">
        <f t="shared" si="2"/>
        <v>-4.5435605731785511E-2</v>
      </c>
    </row>
    <row r="85" spans="2:3" x14ac:dyDescent="0.3">
      <c r="B85">
        <f t="shared" si="3"/>
        <v>-0.17999999999999927</v>
      </c>
      <c r="C85">
        <f t="shared" si="2"/>
        <v>-4.3139024560010619E-2</v>
      </c>
    </row>
    <row r="86" spans="2:3" x14ac:dyDescent="0.3">
      <c r="B86">
        <f t="shared" si="3"/>
        <v>-0.16999999999999926</v>
      </c>
      <c r="C86">
        <f t="shared" si="2"/>
        <v>-4.0832691319598213E-2</v>
      </c>
    </row>
    <row r="87" spans="2:3" x14ac:dyDescent="0.3">
      <c r="B87">
        <f t="shared" si="3"/>
        <v>-0.15999999999999925</v>
      </c>
      <c r="C87">
        <f t="shared" si="2"/>
        <v>-3.8516480713450263E-2</v>
      </c>
    </row>
    <row r="88" spans="2:3" x14ac:dyDescent="0.3">
      <c r="B88">
        <f t="shared" si="3"/>
        <v>-0.14999999999999925</v>
      </c>
      <c r="C88">
        <f t="shared" si="2"/>
        <v>-3.6190264738180211E-2</v>
      </c>
    </row>
    <row r="89" spans="2:3" x14ac:dyDescent="0.3">
      <c r="B89">
        <f t="shared" si="3"/>
        <v>-0.13999999999999924</v>
      </c>
      <c r="C89">
        <f t="shared" si="2"/>
        <v>-3.3853912601565339E-2</v>
      </c>
    </row>
    <row r="90" spans="2:3" x14ac:dyDescent="0.3">
      <c r="B90">
        <f t="shared" si="3"/>
        <v>-0.12999999999999923</v>
      </c>
      <c r="C90">
        <f t="shared" si="2"/>
        <v>-3.1507290636732299E-2</v>
      </c>
    </row>
    <row r="91" spans="2:3" x14ac:dyDescent="0.3">
      <c r="B91">
        <f t="shared" si="3"/>
        <v>-0.11999999999999923</v>
      </c>
      <c r="C91">
        <f t="shared" si="2"/>
        <v>-2.9150262212917943E-2</v>
      </c>
    </row>
    <row r="92" spans="2:3" x14ac:dyDescent="0.3">
      <c r="B92">
        <f t="shared" si="3"/>
        <v>-0.10999999999999924</v>
      </c>
      <c r="C92">
        <f t="shared" si="2"/>
        <v>-2.6782687642636804E-2</v>
      </c>
    </row>
    <row r="93" spans="2:3" x14ac:dyDescent="0.3">
      <c r="B93">
        <f t="shared" si="3"/>
        <v>-9.9999999999999242E-2</v>
      </c>
      <c r="C93">
        <f t="shared" si="2"/>
        <v>-2.4404424085075593E-2</v>
      </c>
    </row>
    <row r="94" spans="2:3" x14ac:dyDescent="0.3">
      <c r="B94">
        <f t="shared" si="3"/>
        <v>-8.9999999999999247E-2</v>
      </c>
      <c r="C94">
        <f t="shared" si="2"/>
        <v>-2.2015325445527312E-2</v>
      </c>
    </row>
    <row r="95" spans="2:3" x14ac:dyDescent="0.3">
      <c r="B95">
        <f t="shared" si="3"/>
        <v>-7.9999999999999252E-2</v>
      </c>
      <c r="C95">
        <f t="shared" si="2"/>
        <v>-1.9615242270663025E-2</v>
      </c>
    </row>
    <row r="96" spans="2:3" x14ac:dyDescent="0.3">
      <c r="B96">
        <f t="shared" si="3"/>
        <v>-6.9999999999999257E-2</v>
      </c>
      <c r="C96">
        <f t="shared" si="2"/>
        <v>-1.7204021639429801E-2</v>
      </c>
    </row>
    <row r="97" spans="2:3" x14ac:dyDescent="0.3">
      <c r="B97">
        <f t="shared" si="3"/>
        <v>-5.9999999999999255E-2</v>
      </c>
      <c r="C97">
        <f t="shared" si="2"/>
        <v>-1.4781507049349774E-2</v>
      </c>
    </row>
    <row r="98" spans="2:3" x14ac:dyDescent="0.3">
      <c r="B98">
        <f t="shared" si="3"/>
        <v>-4.9999999999999253E-2</v>
      </c>
      <c r="C98">
        <f t="shared" si="2"/>
        <v>-1.2347538297979743E-2</v>
      </c>
    </row>
    <row r="99" spans="2:3" x14ac:dyDescent="0.3">
      <c r="B99">
        <f t="shared" si="3"/>
        <v>-3.9999999999999251E-2</v>
      </c>
      <c r="C99">
        <f t="shared" si="2"/>
        <v>-9.9019513592782937E-3</v>
      </c>
    </row>
    <row r="100" spans="2:3" x14ac:dyDescent="0.3">
      <c r="B100">
        <f t="shared" si="3"/>
        <v>-2.9999999999999249E-2</v>
      </c>
      <c r="C100">
        <f t="shared" si="2"/>
        <v>-7.4445782546108674E-3</v>
      </c>
    </row>
    <row r="101" spans="2:3" x14ac:dyDescent="0.3">
      <c r="B101">
        <f t="shared" si="3"/>
        <v>-1.9999999999999248E-2</v>
      </c>
      <c r="C101">
        <f t="shared" si="2"/>
        <v>-4.9752469181036929E-3</v>
      </c>
    </row>
    <row r="102" spans="2:3" x14ac:dyDescent="0.3">
      <c r="B102">
        <f t="shared" si="3"/>
        <v>-9.9999999999992473E-3</v>
      </c>
      <c r="C102">
        <f t="shared" si="2"/>
        <v>-2.4937810560443641E-3</v>
      </c>
    </row>
    <row r="103" spans="2:3" x14ac:dyDescent="0.3">
      <c r="B103">
        <f t="shared" si="3"/>
        <v>7.5286998857393428E-16</v>
      </c>
      <c r="C103">
        <f t="shared" si="2"/>
        <v>2.2204460492503131E-16</v>
      </c>
    </row>
    <row r="104" spans="2:3" x14ac:dyDescent="0.3">
      <c r="B104">
        <f t="shared" si="3"/>
        <v>1.0000000000000753E-2</v>
      </c>
      <c r="C104">
        <f t="shared" si="2"/>
        <v>2.5062814466902394E-3</v>
      </c>
    </row>
    <row r="105" spans="2:3" x14ac:dyDescent="0.3">
      <c r="B105">
        <f t="shared" si="3"/>
        <v>2.0000000000000753E-2</v>
      </c>
      <c r="C105">
        <f t="shared" si="2"/>
        <v>5.0252531694169322E-3</v>
      </c>
    </row>
    <row r="106" spans="2:3" x14ac:dyDescent="0.3">
      <c r="B106">
        <f t="shared" si="3"/>
        <v>3.0000000000000755E-2</v>
      </c>
      <c r="C106">
        <f t="shared" si="2"/>
        <v>7.5571099101949812E-3</v>
      </c>
    </row>
    <row r="107" spans="2:3" x14ac:dyDescent="0.3">
      <c r="B107">
        <f t="shared" si="3"/>
        <v>4.0000000000000757E-2</v>
      </c>
      <c r="C107">
        <f t="shared" si="2"/>
        <v>1.0102051443364568E-2</v>
      </c>
    </row>
    <row r="108" spans="2:3" x14ac:dyDescent="0.3">
      <c r="B108">
        <f t="shared" si="3"/>
        <v>5.0000000000000759E-2</v>
      </c>
      <c r="C108">
        <f t="shared" si="2"/>
        <v>1.2660282759552E-2</v>
      </c>
    </row>
    <row r="109" spans="2:3" x14ac:dyDescent="0.3">
      <c r="B109">
        <f t="shared" si="3"/>
        <v>6.0000000000000761E-2</v>
      </c>
      <c r="C109">
        <f t="shared" si="2"/>
        <v>1.5232014258367288E-2</v>
      </c>
    </row>
    <row r="110" spans="2:3" x14ac:dyDescent="0.3">
      <c r="B110">
        <f t="shared" si="3"/>
        <v>7.0000000000000756E-2</v>
      </c>
      <c r="C110">
        <f t="shared" si="2"/>
        <v>1.7817461950352442E-2</v>
      </c>
    </row>
    <row r="111" spans="2:3" x14ac:dyDescent="0.3">
      <c r="B111">
        <f t="shared" si="3"/>
        <v>8.0000000000000751E-2</v>
      </c>
      <c r="C111">
        <f t="shared" si="2"/>
        <v>2.0416847668728255E-2</v>
      </c>
    </row>
    <row r="112" spans="2:3" x14ac:dyDescent="0.3">
      <c r="B112">
        <f t="shared" si="3"/>
        <v>9.0000000000000746E-2</v>
      </c>
      <c r="C112">
        <f t="shared" si="2"/>
        <v>2.3030399291527393E-2</v>
      </c>
    </row>
    <row r="113" spans="2:3" x14ac:dyDescent="0.3">
      <c r="B113">
        <f t="shared" si="3"/>
        <v>0.10000000000000074</v>
      </c>
      <c r="C113">
        <f t="shared" si="2"/>
        <v>2.5658350974743283E-2</v>
      </c>
    </row>
    <row r="114" spans="2:3" x14ac:dyDescent="0.3">
      <c r="B114">
        <f t="shared" si="3"/>
        <v>0.11000000000000074</v>
      </c>
      <c r="C114">
        <f t="shared" si="2"/>
        <v>2.8300943397169986E-2</v>
      </c>
    </row>
    <row r="115" spans="2:3" x14ac:dyDescent="0.3">
      <c r="B115">
        <f t="shared" si="3"/>
        <v>0.12000000000000073</v>
      </c>
      <c r="C115">
        <f t="shared" si="2"/>
        <v>3.0958424017657249E-2</v>
      </c>
    </row>
    <row r="116" spans="2:3" x14ac:dyDescent="0.3">
      <c r="B116">
        <f t="shared" si="3"/>
        <v>0.13000000000000073</v>
      </c>
      <c r="C116">
        <f t="shared" si="2"/>
        <v>3.3631047345559439E-2</v>
      </c>
    </row>
    <row r="117" spans="2:3" x14ac:dyDescent="0.3">
      <c r="B117">
        <f t="shared" si="3"/>
        <v>0.14000000000000073</v>
      </c>
      <c r="C117">
        <f t="shared" si="2"/>
        <v>3.6319075225215047E-2</v>
      </c>
    </row>
    <row r="118" spans="2:3" x14ac:dyDescent="0.3">
      <c r="B118">
        <f t="shared" si="3"/>
        <v>0.15000000000000074</v>
      </c>
      <c r="C118">
        <f t="shared" si="2"/>
        <v>3.9022777135355846E-2</v>
      </c>
    </row>
    <row r="119" spans="2:3" x14ac:dyDescent="0.3">
      <c r="B119">
        <f t="shared" si="3"/>
        <v>0.16000000000000075</v>
      </c>
      <c r="C119">
        <f t="shared" si="2"/>
        <v>4.1742430504416228E-2</v>
      </c>
    </row>
    <row r="120" spans="2:3" x14ac:dyDescent="0.3">
      <c r="B120">
        <f t="shared" si="3"/>
        <v>0.17000000000000076</v>
      </c>
      <c r="C120">
        <f t="shared" si="2"/>
        <v>4.4478321042785263E-2</v>
      </c>
    </row>
    <row r="121" spans="2:3" x14ac:dyDescent="0.3">
      <c r="B121">
        <f t="shared" si="3"/>
        <v>0.18000000000000077</v>
      </c>
      <c r="C121">
        <f t="shared" si="2"/>
        <v>4.7230743093129413E-2</v>
      </c>
    </row>
    <row r="122" spans="2:3" x14ac:dyDescent="0.3">
      <c r="B122">
        <f t="shared" si="3"/>
        <v>0.19000000000000078</v>
      </c>
      <c r="C122">
        <f t="shared" si="2"/>
        <v>5.0000000000000211E-2</v>
      </c>
    </row>
    <row r="123" spans="2:3" x14ac:dyDescent="0.3">
      <c r="B123">
        <f t="shared" si="3"/>
        <v>0.20000000000000079</v>
      </c>
      <c r="C123">
        <f t="shared" si="2"/>
        <v>5.2786404500042294E-2</v>
      </c>
    </row>
    <row r="124" spans="2:3" x14ac:dyDescent="0.3">
      <c r="B124">
        <f t="shared" si="3"/>
        <v>0.2100000000000008</v>
      </c>
      <c r="C124">
        <f t="shared" si="2"/>
        <v>5.5590279134220821E-2</v>
      </c>
    </row>
    <row r="125" spans="2:3" x14ac:dyDescent="0.3">
      <c r="B125">
        <f t="shared" si="3"/>
        <v>0.22000000000000081</v>
      </c>
      <c r="C125">
        <f t="shared" si="2"/>
        <v>5.841195668360788E-2</v>
      </c>
    </row>
    <row r="126" spans="2:3" x14ac:dyDescent="0.3">
      <c r="B126">
        <f t="shared" si="3"/>
        <v>0.23000000000000081</v>
      </c>
      <c r="C126">
        <f t="shared" si="2"/>
        <v>6.1251780630394159E-2</v>
      </c>
    </row>
    <row r="127" spans="2:3" x14ac:dyDescent="0.3">
      <c r="B127">
        <f t="shared" si="3"/>
        <v>0.24000000000000082</v>
      </c>
      <c r="C127">
        <f t="shared" si="2"/>
        <v>6.4110105645932891E-2</v>
      </c>
    </row>
    <row r="128" spans="2:3" x14ac:dyDescent="0.3">
      <c r="B128">
        <f t="shared" si="3"/>
        <v>0.25000000000000083</v>
      </c>
      <c r="C128">
        <f t="shared" si="2"/>
        <v>6.6987298107780924E-2</v>
      </c>
    </row>
    <row r="129" spans="2:3" x14ac:dyDescent="0.3">
      <c r="B129">
        <f t="shared" si="3"/>
        <v>0.26000000000000084</v>
      </c>
      <c r="C129">
        <f t="shared" si="2"/>
        <v>6.9883736647868899E-2</v>
      </c>
    </row>
    <row r="130" spans="2:3" x14ac:dyDescent="0.3">
      <c r="B130">
        <f t="shared" si="3"/>
        <v>0.27000000000000085</v>
      </c>
      <c r="C130">
        <f t="shared" si="2"/>
        <v>7.2799812734123726E-2</v>
      </c>
    </row>
    <row r="131" spans="2:3" x14ac:dyDescent="0.3">
      <c r="B131">
        <f t="shared" si="3"/>
        <v>0.28000000000000086</v>
      </c>
      <c r="C131">
        <f t="shared" si="2"/>
        <v>7.5735931288071767E-2</v>
      </c>
    </row>
    <row r="132" spans="2:3" x14ac:dyDescent="0.3">
      <c r="B132">
        <f t="shared" si="3"/>
        <v>0.29000000000000087</v>
      </c>
      <c r="C132">
        <f t="shared" ref="C132:C195" si="4">IF(B132&lt;0.96,0.5*(1-SQRT(1-B132)),(2+3*SQRT(14*B132-12))/14)</f>
        <v>7.8692511341182325E-2</v>
      </c>
    </row>
    <row r="133" spans="2:3" x14ac:dyDescent="0.3">
      <c r="B133">
        <f t="shared" ref="B133:B196" si="5">B132+0.01</f>
        <v>0.30000000000000088</v>
      </c>
      <c r="C133">
        <f t="shared" si="4"/>
        <v>8.1669986732962496E-2</v>
      </c>
    </row>
    <row r="134" spans="2:3" x14ac:dyDescent="0.3">
      <c r="B134">
        <f t="shared" si="5"/>
        <v>0.31000000000000089</v>
      </c>
      <c r="C134">
        <f t="shared" si="4"/>
        <v>8.4668806854096557E-2</v>
      </c>
    </row>
    <row r="135" spans="2:3" x14ac:dyDescent="0.3">
      <c r="B135">
        <f t="shared" si="5"/>
        <v>0.32000000000000089</v>
      </c>
      <c r="C135">
        <f t="shared" si="4"/>
        <v>8.7689437438234208E-2</v>
      </c>
    </row>
    <row r="136" spans="2:3" x14ac:dyDescent="0.3">
      <c r="B136">
        <f t="shared" si="5"/>
        <v>0.3300000000000009</v>
      </c>
      <c r="C136">
        <f t="shared" si="4"/>
        <v>9.0732361406377804E-2</v>
      </c>
    </row>
    <row r="137" spans="2:3" x14ac:dyDescent="0.3">
      <c r="B137">
        <f t="shared" si="5"/>
        <v>0.34000000000000091</v>
      </c>
      <c r="C137">
        <f t="shared" si="4"/>
        <v>9.3798079768202258E-2</v>
      </c>
    </row>
    <row r="138" spans="2:3" x14ac:dyDescent="0.3">
      <c r="B138">
        <f t="shared" si="5"/>
        <v>0.35000000000000092</v>
      </c>
      <c r="C138">
        <f t="shared" si="4"/>
        <v>9.6887112585072821E-2</v>
      </c>
    </row>
    <row r="139" spans="2:3" x14ac:dyDescent="0.3">
      <c r="B139">
        <f t="shared" si="5"/>
        <v>0.36000000000000093</v>
      </c>
      <c r="C139">
        <f t="shared" si="4"/>
        <v>0.10000000000000031</v>
      </c>
    </row>
    <row r="140" spans="2:3" x14ac:dyDescent="0.3">
      <c r="B140">
        <f t="shared" si="5"/>
        <v>0.37000000000000094</v>
      </c>
      <c r="C140">
        <f t="shared" si="4"/>
        <v>0.10313730334031174</v>
      </c>
    </row>
    <row r="141" spans="2:3" x14ac:dyDescent="0.3">
      <c r="B141">
        <f t="shared" si="5"/>
        <v>0.38000000000000095</v>
      </c>
      <c r="C141">
        <f t="shared" si="4"/>
        <v>0.10629960629940977</v>
      </c>
    </row>
    <row r="142" spans="2:3" x14ac:dyDescent="0.3">
      <c r="B142">
        <f t="shared" si="5"/>
        <v>0.39000000000000096</v>
      </c>
      <c r="C142">
        <f t="shared" si="4"/>
        <v>0.10948751620466762</v>
      </c>
    </row>
    <row r="143" spans="2:3" x14ac:dyDescent="0.3">
      <c r="B143">
        <f t="shared" si="5"/>
        <v>0.40000000000000097</v>
      </c>
      <c r="C143">
        <f t="shared" si="4"/>
        <v>0.11270166537925863</v>
      </c>
    </row>
    <row r="144" spans="2:3" x14ac:dyDescent="0.3">
      <c r="B144">
        <f t="shared" si="5"/>
        <v>0.41000000000000097</v>
      </c>
      <c r="C144">
        <f t="shared" si="4"/>
        <v>0.11594271260656991</v>
      </c>
    </row>
    <row r="145" spans="2:3" x14ac:dyDescent="0.3">
      <c r="B145">
        <f t="shared" si="5"/>
        <v>0.42000000000000098</v>
      </c>
      <c r="C145">
        <f t="shared" si="4"/>
        <v>0.11921134470680494</v>
      </c>
    </row>
    <row r="146" spans="2:3" x14ac:dyDescent="0.3">
      <c r="B146">
        <f t="shared" si="5"/>
        <v>0.43000000000000099</v>
      </c>
      <c r="C146">
        <f t="shared" si="4"/>
        <v>0.12250827823646288</v>
      </c>
    </row>
    <row r="147" spans="2:3" x14ac:dyDescent="0.3">
      <c r="B147">
        <f t="shared" si="5"/>
        <v>0.440000000000001</v>
      </c>
      <c r="C147">
        <f t="shared" si="4"/>
        <v>0.12583426132260622</v>
      </c>
    </row>
    <row r="148" spans="2:3" x14ac:dyDescent="0.3">
      <c r="B148">
        <f t="shared" si="5"/>
        <v>0.45000000000000101</v>
      </c>
      <c r="C148">
        <f t="shared" si="4"/>
        <v>0.12919007564521723</v>
      </c>
    </row>
    <row r="149" spans="2:3" x14ac:dyDescent="0.3">
      <c r="B149">
        <f t="shared" si="5"/>
        <v>0.46000000000000102</v>
      </c>
      <c r="C149">
        <f t="shared" si="4"/>
        <v>0.13257653858252366</v>
      </c>
    </row>
    <row r="150" spans="2:3" x14ac:dyDescent="0.3">
      <c r="B150">
        <f t="shared" si="5"/>
        <v>0.47000000000000103</v>
      </c>
      <c r="C150">
        <f t="shared" si="4"/>
        <v>0.13599450553597447</v>
      </c>
    </row>
    <row r="151" spans="2:3" x14ac:dyDescent="0.3">
      <c r="B151">
        <f t="shared" si="5"/>
        <v>0.48000000000000104</v>
      </c>
      <c r="C151">
        <f t="shared" si="4"/>
        <v>0.13944487245360143</v>
      </c>
    </row>
    <row r="152" spans="2:3" x14ac:dyDescent="0.3">
      <c r="B152">
        <f t="shared" si="5"/>
        <v>0.49000000000000105</v>
      </c>
      <c r="C152">
        <f t="shared" si="4"/>
        <v>0.1429285785728579</v>
      </c>
    </row>
    <row r="153" spans="2:3" x14ac:dyDescent="0.3">
      <c r="B153">
        <f t="shared" si="5"/>
        <v>0.500000000000001</v>
      </c>
      <c r="C153">
        <f t="shared" si="4"/>
        <v>0.1464466094067266</v>
      </c>
    </row>
    <row r="154" spans="2:3" x14ac:dyDescent="0.3">
      <c r="B154">
        <f t="shared" si="5"/>
        <v>0.51000000000000101</v>
      </c>
      <c r="C154">
        <f t="shared" si="4"/>
        <v>0.15000000000000036</v>
      </c>
    </row>
    <row r="155" spans="2:3" x14ac:dyDescent="0.3">
      <c r="B155">
        <f t="shared" si="5"/>
        <v>0.52000000000000102</v>
      </c>
      <c r="C155">
        <f t="shared" si="4"/>
        <v>0.15358983848622493</v>
      </c>
    </row>
    <row r="156" spans="2:3" x14ac:dyDescent="0.3">
      <c r="B156">
        <f t="shared" si="5"/>
        <v>0.53000000000000103</v>
      </c>
      <c r="C156">
        <f t="shared" si="4"/>
        <v>0.15721726997994817</v>
      </c>
    </row>
    <row r="157" spans="2:3" x14ac:dyDescent="0.3">
      <c r="B157">
        <f t="shared" si="5"/>
        <v>0.54000000000000103</v>
      </c>
      <c r="C157">
        <f t="shared" si="4"/>
        <v>0.16088350084373698</v>
      </c>
    </row>
    <row r="158" spans="2:3" x14ac:dyDescent="0.3">
      <c r="B158">
        <f t="shared" si="5"/>
        <v>0.55000000000000104</v>
      </c>
      <c r="C158">
        <f t="shared" si="4"/>
        <v>0.16458980337503193</v>
      </c>
    </row>
    <row r="159" spans="2:3" x14ac:dyDescent="0.3">
      <c r="B159">
        <f t="shared" si="5"/>
        <v>0.56000000000000105</v>
      </c>
      <c r="C159">
        <f t="shared" si="4"/>
        <v>0.16833752096446042</v>
      </c>
    </row>
    <row r="160" spans="2:3" x14ac:dyDescent="0.3">
      <c r="B160">
        <f t="shared" si="5"/>
        <v>0.57000000000000106</v>
      </c>
      <c r="C160">
        <f t="shared" si="4"/>
        <v>0.17212807378490036</v>
      </c>
    </row>
    <row r="161" spans="2:3" x14ac:dyDescent="0.3">
      <c r="B161">
        <f t="shared" si="5"/>
        <v>0.58000000000000107</v>
      </c>
      <c r="C161">
        <f t="shared" si="4"/>
        <v>0.1759629650796074</v>
      </c>
    </row>
    <row r="162" spans="2:3" x14ac:dyDescent="0.3">
      <c r="B162">
        <f t="shared" si="5"/>
        <v>0.59000000000000108</v>
      </c>
      <c r="C162">
        <f t="shared" si="4"/>
        <v>0.179843788128358</v>
      </c>
    </row>
    <row r="163" spans="2:3" x14ac:dyDescent="0.3">
      <c r="B163">
        <f t="shared" si="5"/>
        <v>0.60000000000000109</v>
      </c>
      <c r="C163">
        <f t="shared" si="4"/>
        <v>0.1837722339831625</v>
      </c>
    </row>
    <row r="164" spans="2:3" x14ac:dyDescent="0.3">
      <c r="B164">
        <f t="shared" si="5"/>
        <v>0.6100000000000011</v>
      </c>
      <c r="C164">
        <f t="shared" si="4"/>
        <v>0.18775010008008053</v>
      </c>
    </row>
    <row r="165" spans="2:3" x14ac:dyDescent="0.3">
      <c r="B165">
        <f t="shared" si="5"/>
        <v>0.62000000000000111</v>
      </c>
      <c r="C165">
        <f t="shared" si="4"/>
        <v>0.19177929985155162</v>
      </c>
    </row>
    <row r="166" spans="2:3" x14ac:dyDescent="0.3">
      <c r="B166">
        <f t="shared" si="5"/>
        <v>0.63000000000000111</v>
      </c>
      <c r="C166">
        <f t="shared" si="4"/>
        <v>0.19586187348508949</v>
      </c>
    </row>
    <row r="167" spans="2:3" x14ac:dyDescent="0.3">
      <c r="B167">
        <f t="shared" si="5"/>
        <v>0.64000000000000112</v>
      </c>
      <c r="C167">
        <f t="shared" si="4"/>
        <v>0.20000000000000046</v>
      </c>
    </row>
    <row r="168" spans="2:3" x14ac:dyDescent="0.3">
      <c r="B168">
        <f t="shared" si="5"/>
        <v>0.65000000000000113</v>
      </c>
      <c r="C168">
        <f t="shared" si="4"/>
        <v>0.20419601084501965</v>
      </c>
    </row>
    <row r="169" spans="2:3" x14ac:dyDescent="0.3">
      <c r="B169">
        <f t="shared" si="5"/>
        <v>0.66000000000000114</v>
      </c>
      <c r="C169">
        <f t="shared" si="4"/>
        <v>0.20845240525773545</v>
      </c>
    </row>
    <row r="170" spans="2:3" x14ac:dyDescent="0.3">
      <c r="B170">
        <f t="shared" si="5"/>
        <v>0.67000000000000115</v>
      </c>
      <c r="C170">
        <f t="shared" si="4"/>
        <v>0.21277186767309908</v>
      </c>
    </row>
    <row r="171" spans="2:3" x14ac:dyDescent="0.3">
      <c r="B171">
        <f t="shared" si="5"/>
        <v>0.68000000000000116</v>
      </c>
      <c r="C171">
        <f t="shared" si="4"/>
        <v>0.21715728752538149</v>
      </c>
    </row>
    <row r="172" spans="2:3" x14ac:dyDescent="0.3">
      <c r="B172">
        <f t="shared" si="5"/>
        <v>0.69000000000000117</v>
      </c>
      <c r="C172">
        <f t="shared" si="4"/>
        <v>0.22161178185849945</v>
      </c>
    </row>
    <row r="173" spans="2:3" x14ac:dyDescent="0.3">
      <c r="B173">
        <f t="shared" si="5"/>
        <v>0.70000000000000118</v>
      </c>
      <c r="C173">
        <f t="shared" si="4"/>
        <v>0.22613872124741746</v>
      </c>
    </row>
    <row r="174" spans="2:3" x14ac:dyDescent="0.3">
      <c r="B174">
        <f t="shared" si="5"/>
        <v>0.71000000000000119</v>
      </c>
      <c r="C174">
        <f t="shared" si="4"/>
        <v>0.23074175964327537</v>
      </c>
    </row>
    <row r="175" spans="2:3" x14ac:dyDescent="0.3">
      <c r="B175">
        <f t="shared" si="5"/>
        <v>0.72000000000000119</v>
      </c>
      <c r="C175">
        <f t="shared" si="4"/>
        <v>0.23542486889354153</v>
      </c>
    </row>
    <row r="176" spans="2:3" x14ac:dyDescent="0.3">
      <c r="B176">
        <f t="shared" si="5"/>
        <v>0.7300000000000012</v>
      </c>
      <c r="C176">
        <f t="shared" si="4"/>
        <v>0.24019237886466899</v>
      </c>
    </row>
    <row r="177" spans="2:3" x14ac:dyDescent="0.3">
      <c r="B177">
        <f t="shared" si="5"/>
        <v>0.74000000000000121</v>
      </c>
      <c r="C177">
        <f t="shared" si="4"/>
        <v>0.24504902432036135</v>
      </c>
    </row>
    <row r="178" spans="2:3" x14ac:dyDescent="0.3">
      <c r="B178">
        <f t="shared" si="5"/>
        <v>0.75000000000000122</v>
      </c>
      <c r="C178">
        <f t="shared" si="4"/>
        <v>0.25000000000000061</v>
      </c>
    </row>
    <row r="179" spans="2:3" x14ac:dyDescent="0.3">
      <c r="B179">
        <f t="shared" si="5"/>
        <v>0.76000000000000123</v>
      </c>
      <c r="C179">
        <f t="shared" si="4"/>
        <v>0.25505102572168281</v>
      </c>
    </row>
    <row r="180" spans="2:3" x14ac:dyDescent="0.3">
      <c r="B180">
        <f t="shared" si="5"/>
        <v>0.77000000000000124</v>
      </c>
      <c r="C180">
        <f t="shared" si="4"/>
        <v>0.26020842383436465</v>
      </c>
    </row>
    <row r="181" spans="2:3" x14ac:dyDescent="0.3">
      <c r="B181">
        <f t="shared" si="5"/>
        <v>0.78000000000000125</v>
      </c>
      <c r="C181">
        <f t="shared" si="4"/>
        <v>0.26547921200882918</v>
      </c>
    </row>
    <row r="182" spans="2:3" x14ac:dyDescent="0.3">
      <c r="B182">
        <f t="shared" si="5"/>
        <v>0.79000000000000126</v>
      </c>
      <c r="C182">
        <f t="shared" si="4"/>
        <v>0.2708712152522087</v>
      </c>
    </row>
    <row r="183" spans="2:3" x14ac:dyDescent="0.3">
      <c r="B183">
        <f t="shared" si="5"/>
        <v>0.80000000000000127</v>
      </c>
      <c r="C183">
        <f t="shared" si="4"/>
        <v>0.27639320225002173</v>
      </c>
    </row>
    <row r="184" spans="2:3" x14ac:dyDescent="0.3">
      <c r="B184">
        <f t="shared" si="5"/>
        <v>0.81000000000000127</v>
      </c>
      <c r="C184">
        <f t="shared" si="4"/>
        <v>0.28205505282296706</v>
      </c>
    </row>
    <row r="185" spans="2:3" x14ac:dyDescent="0.3">
      <c r="B185">
        <f t="shared" si="5"/>
        <v>0.82000000000000128</v>
      </c>
      <c r="C185">
        <f t="shared" si="4"/>
        <v>0.28786796564403649</v>
      </c>
    </row>
    <row r="186" spans="2:3" x14ac:dyDescent="0.3">
      <c r="B186">
        <f t="shared" si="5"/>
        <v>0.83000000000000129</v>
      </c>
      <c r="C186">
        <f t="shared" si="4"/>
        <v>0.29384471871911777</v>
      </c>
    </row>
    <row r="187" spans="2:3" x14ac:dyDescent="0.3">
      <c r="B187">
        <f t="shared" si="5"/>
        <v>0.8400000000000013</v>
      </c>
      <c r="C187">
        <f t="shared" si="4"/>
        <v>0.30000000000000082</v>
      </c>
    </row>
    <row r="188" spans="2:3" x14ac:dyDescent="0.3">
      <c r="B188">
        <f t="shared" si="5"/>
        <v>0.85000000000000131</v>
      </c>
      <c r="C188">
        <f t="shared" si="4"/>
        <v>0.30635083268963004</v>
      </c>
    </row>
    <row r="189" spans="2:3" x14ac:dyDescent="0.3">
      <c r="B189">
        <f t="shared" si="5"/>
        <v>0.86000000000000132</v>
      </c>
      <c r="C189">
        <f t="shared" si="4"/>
        <v>0.31291713066130378</v>
      </c>
    </row>
    <row r="190" spans="2:3" x14ac:dyDescent="0.3">
      <c r="B190">
        <f t="shared" si="5"/>
        <v>0.87000000000000133</v>
      </c>
      <c r="C190">
        <f t="shared" si="4"/>
        <v>0.31972243622680147</v>
      </c>
    </row>
    <row r="191" spans="2:3" x14ac:dyDescent="0.3">
      <c r="B191">
        <f t="shared" si="5"/>
        <v>0.88000000000000134</v>
      </c>
      <c r="C191">
        <f t="shared" si="4"/>
        <v>0.32679491924311321</v>
      </c>
    </row>
    <row r="192" spans="2:3" x14ac:dyDescent="0.3">
      <c r="B192">
        <f t="shared" si="5"/>
        <v>0.89000000000000135</v>
      </c>
      <c r="C192">
        <f t="shared" si="4"/>
        <v>0.33416876048223099</v>
      </c>
    </row>
    <row r="193" spans="2:3" x14ac:dyDescent="0.3">
      <c r="B193">
        <f t="shared" si="5"/>
        <v>0.90000000000000135</v>
      </c>
      <c r="C193">
        <f t="shared" si="4"/>
        <v>0.34188611699158211</v>
      </c>
    </row>
    <row r="194" spans="2:3" x14ac:dyDescent="0.3">
      <c r="B194">
        <f t="shared" si="5"/>
        <v>0.91000000000000136</v>
      </c>
      <c r="C194">
        <f t="shared" si="4"/>
        <v>0.35000000000000114</v>
      </c>
    </row>
    <row r="195" spans="2:3" x14ac:dyDescent="0.3">
      <c r="B195">
        <f t="shared" si="5"/>
        <v>0.92000000000000137</v>
      </c>
      <c r="C195">
        <f t="shared" si="4"/>
        <v>0.35857864376269172</v>
      </c>
    </row>
    <row r="196" spans="2:3" x14ac:dyDescent="0.3">
      <c r="B196">
        <f t="shared" si="5"/>
        <v>0.93000000000000138</v>
      </c>
      <c r="C196">
        <f t="shared" ref="C196:C259" si="6">IF(B196&lt;0.96,0.5*(1-SQRT(1-B196)),(2+3*SQRT(14*B196-12))/14)</f>
        <v>0.36771243444677176</v>
      </c>
    </row>
    <row r="197" spans="2:3" x14ac:dyDescent="0.3">
      <c r="B197">
        <f t="shared" ref="B197:B260" si="7">B196+0.01</f>
        <v>0.94000000000000139</v>
      </c>
      <c r="C197">
        <f t="shared" si="6"/>
        <v>0.37752551286084252</v>
      </c>
    </row>
    <row r="198" spans="2:3" x14ac:dyDescent="0.3">
      <c r="B198">
        <f t="shared" si="7"/>
        <v>0.9500000000000014</v>
      </c>
      <c r="C198">
        <f t="shared" si="6"/>
        <v>0.38819660112501209</v>
      </c>
    </row>
    <row r="199" spans="2:3" x14ac:dyDescent="0.3">
      <c r="B199">
        <f t="shared" si="7"/>
        <v>0.96000000000000141</v>
      </c>
      <c r="C199">
        <f t="shared" si="6"/>
        <v>0.40000000000000169</v>
      </c>
    </row>
    <row r="200" spans="2:3" x14ac:dyDescent="0.3">
      <c r="B200">
        <f t="shared" si="7"/>
        <v>0.97000000000000142</v>
      </c>
      <c r="C200">
        <f t="shared" si="6"/>
        <v>0.41221010907092742</v>
      </c>
    </row>
    <row r="201" spans="2:3" x14ac:dyDescent="0.3">
      <c r="B201">
        <f t="shared" si="7"/>
        <v>0.98000000000000143</v>
      </c>
      <c r="C201">
        <f t="shared" si="6"/>
        <v>0.4238902224700874</v>
      </c>
    </row>
    <row r="202" spans="2:3" x14ac:dyDescent="0.3">
      <c r="B202">
        <f t="shared" si="7"/>
        <v>0.99000000000000143</v>
      </c>
      <c r="C202">
        <f t="shared" si="6"/>
        <v>0.43510389350684137</v>
      </c>
    </row>
    <row r="203" spans="2:3" x14ac:dyDescent="0.3">
      <c r="B203">
        <f t="shared" si="7"/>
        <v>1.0000000000000013</v>
      </c>
      <c r="C203">
        <f t="shared" si="6"/>
        <v>0.44590290622280743</v>
      </c>
    </row>
    <row r="204" spans="2:3" x14ac:dyDescent="0.3">
      <c r="B204">
        <f t="shared" si="7"/>
        <v>1.0100000000000013</v>
      </c>
      <c r="C204">
        <f t="shared" si="6"/>
        <v>0.45633011796416839</v>
      </c>
    </row>
    <row r="205" spans="2:3" x14ac:dyDescent="0.3">
      <c r="B205">
        <f t="shared" si="7"/>
        <v>1.0200000000000014</v>
      </c>
      <c r="C205">
        <f t="shared" si="6"/>
        <v>0.46642147579731918</v>
      </c>
    </row>
    <row r="206" spans="2:3" x14ac:dyDescent="0.3">
      <c r="B206">
        <f t="shared" si="7"/>
        <v>1.0300000000000014</v>
      </c>
      <c r="C206">
        <f t="shared" si="6"/>
        <v>0.47620748255937378</v>
      </c>
    </row>
    <row r="207" spans="2:3" x14ac:dyDescent="0.3">
      <c r="B207">
        <f t="shared" si="7"/>
        <v>1.0400000000000014</v>
      </c>
      <c r="C207">
        <f t="shared" si="6"/>
        <v>0.48571428571428704</v>
      </c>
    </row>
    <row r="208" spans="2:3" x14ac:dyDescent="0.3">
      <c r="B208">
        <f t="shared" si="7"/>
        <v>1.0500000000000014</v>
      </c>
      <c r="C208">
        <f t="shared" si="6"/>
        <v>0.49496450125332231</v>
      </c>
    </row>
    <row r="209" spans="2:3" x14ac:dyDescent="0.3">
      <c r="B209">
        <f t="shared" si="7"/>
        <v>1.0600000000000014</v>
      </c>
      <c r="C209">
        <f t="shared" si="6"/>
        <v>0.50397784742184526</v>
      </c>
    </row>
    <row r="210" spans="2:3" x14ac:dyDescent="0.3">
      <c r="B210">
        <f t="shared" si="7"/>
        <v>1.0700000000000014</v>
      </c>
      <c r="C210">
        <f t="shared" si="6"/>
        <v>0.51277163932068848</v>
      </c>
    </row>
    <row r="211" spans="2:3" x14ac:dyDescent="0.3">
      <c r="B211">
        <f t="shared" si="7"/>
        <v>1.0800000000000014</v>
      </c>
      <c r="C211">
        <f t="shared" si="6"/>
        <v>0.52136117998548026</v>
      </c>
    </row>
    <row r="212" spans="2:3" x14ac:dyDescent="0.3">
      <c r="B212">
        <f t="shared" si="7"/>
        <v>1.0900000000000014</v>
      </c>
      <c r="C212">
        <f t="shared" si="6"/>
        <v>0.52976007325573948</v>
      </c>
    </row>
    <row r="213" spans="2:3" x14ac:dyDescent="0.3">
      <c r="B213">
        <f t="shared" si="7"/>
        <v>1.1000000000000014</v>
      </c>
      <c r="C213">
        <f t="shared" si="6"/>
        <v>0.53798047674112492</v>
      </c>
    </row>
    <row r="214" spans="2:3" x14ac:dyDescent="0.3">
      <c r="B214">
        <f t="shared" si="7"/>
        <v>1.1100000000000014</v>
      </c>
      <c r="C214">
        <f t="shared" si="6"/>
        <v>0.54603330833343222</v>
      </c>
    </row>
    <row r="215" spans="2:3" x14ac:dyDescent="0.3">
      <c r="B215">
        <f t="shared" si="7"/>
        <v>1.1200000000000014</v>
      </c>
      <c r="C215">
        <f t="shared" si="6"/>
        <v>0.55392841628394851</v>
      </c>
    </row>
    <row r="216" spans="2:3" x14ac:dyDescent="0.3">
      <c r="B216">
        <f t="shared" si="7"/>
        <v>1.1300000000000014</v>
      </c>
      <c r="C216">
        <f t="shared" si="6"/>
        <v>0.56167472040768818</v>
      </c>
    </row>
    <row r="217" spans="2:3" x14ac:dyDescent="0.3">
      <c r="B217">
        <f t="shared" si="7"/>
        <v>1.1400000000000015</v>
      </c>
      <c r="C217">
        <f t="shared" si="6"/>
        <v>0.56928033018855251</v>
      </c>
    </row>
    <row r="218" spans="2:3" x14ac:dyDescent="0.3">
      <c r="B218">
        <f t="shared" si="7"/>
        <v>1.1500000000000015</v>
      </c>
      <c r="C218">
        <f t="shared" si="6"/>
        <v>0.57675264424249928</v>
      </c>
    </row>
    <row r="219" spans="2:3" x14ac:dyDescent="0.3">
      <c r="B219">
        <f t="shared" si="7"/>
        <v>1.1600000000000015</v>
      </c>
      <c r="C219">
        <f t="shared" si="6"/>
        <v>0.58409843461372968</v>
      </c>
    </row>
    <row r="220" spans="2:3" x14ac:dyDescent="0.3">
      <c r="B220">
        <f t="shared" si="7"/>
        <v>1.1700000000000015</v>
      </c>
      <c r="C220">
        <f t="shared" si="6"/>
        <v>0.59132391863835132</v>
      </c>
    </row>
    <row r="221" spans="2:3" x14ac:dyDescent="0.3">
      <c r="B221">
        <f t="shared" si="7"/>
        <v>1.1800000000000015</v>
      </c>
      <c r="C221">
        <f t="shared" si="6"/>
        <v>0.5984348205457718</v>
      </c>
    </row>
    <row r="222" spans="2:3" x14ac:dyDescent="0.3">
      <c r="B222">
        <f t="shared" si="7"/>
        <v>1.1900000000000015</v>
      </c>
      <c r="C222">
        <f t="shared" si="6"/>
        <v>0.60543642453406321</v>
      </c>
    </row>
    <row r="223" spans="2:3" x14ac:dyDescent="0.3">
      <c r="B223">
        <f t="shared" si="7"/>
        <v>1.2000000000000015</v>
      </c>
      <c r="C223">
        <f t="shared" si="6"/>
        <v>0.61233362071871489</v>
      </c>
    </row>
    <row r="224" spans="2:3" x14ac:dyDescent="0.3">
      <c r="B224">
        <f t="shared" si="7"/>
        <v>1.2100000000000015</v>
      </c>
      <c r="C224">
        <f t="shared" si="6"/>
        <v>0.61913094509056255</v>
      </c>
    </row>
    <row r="225" spans="2:3" x14ac:dyDescent="0.3">
      <c r="B225">
        <f t="shared" si="7"/>
        <v>1.2200000000000015</v>
      </c>
      <c r="C225">
        <f t="shared" si="6"/>
        <v>0.62583261441077143</v>
      </c>
    </row>
    <row r="226" spans="2:3" x14ac:dyDescent="0.3">
      <c r="B226">
        <f t="shared" si="7"/>
        <v>1.2300000000000015</v>
      </c>
      <c r="C226">
        <f t="shared" si="6"/>
        <v>0.63244255680553785</v>
      </c>
    </row>
    <row r="227" spans="2:3" x14ac:dyDescent="0.3">
      <c r="B227">
        <f t="shared" si="7"/>
        <v>1.2400000000000015</v>
      </c>
      <c r="C227">
        <f t="shared" si="6"/>
        <v>0.63896443869101061</v>
      </c>
    </row>
    <row r="228" spans="2:3" x14ac:dyDescent="0.3">
      <c r="B228">
        <f t="shared" si="7"/>
        <v>1.2500000000000016</v>
      </c>
      <c r="C228">
        <f t="shared" si="6"/>
        <v>0.64540168855251134</v>
      </c>
    </row>
    <row r="229" spans="2:3" x14ac:dyDescent="0.3">
      <c r="B229">
        <f t="shared" si="7"/>
        <v>1.2600000000000016</v>
      </c>
      <c r="C229">
        <f t="shared" si="6"/>
        <v>0.65175751801591175</v>
      </c>
    </row>
    <row r="230" spans="2:3" x14ac:dyDescent="0.3">
      <c r="B230">
        <f t="shared" si="7"/>
        <v>1.2700000000000016</v>
      </c>
      <c r="C230">
        <f t="shared" si="6"/>
        <v>0.65803494057877132</v>
      </c>
    </row>
    <row r="231" spans="2:3" x14ac:dyDescent="0.3">
      <c r="B231">
        <f t="shared" si="7"/>
        <v>1.2800000000000016</v>
      </c>
      <c r="C231">
        <f t="shared" si="6"/>
        <v>0.66423678831127708</v>
      </c>
    </row>
    <row r="232" spans="2:3" x14ac:dyDescent="0.3">
      <c r="B232">
        <f t="shared" si="7"/>
        <v>1.2900000000000016</v>
      </c>
      <c r="C232">
        <f t="shared" si="6"/>
        <v>0.6703657267896227</v>
      </c>
    </row>
    <row r="233" spans="2:3" x14ac:dyDescent="0.3">
      <c r="B233">
        <f t="shared" si="7"/>
        <v>1.3000000000000016</v>
      </c>
      <c r="C233">
        <f t="shared" si="6"/>
        <v>0.67642426848523241</v>
      </c>
    </row>
    <row r="234" spans="2:3" x14ac:dyDescent="0.3">
      <c r="B234">
        <f t="shared" si="7"/>
        <v>1.3100000000000016</v>
      </c>
      <c r="C234">
        <f t="shared" si="6"/>
        <v>0.68241478480060824</v>
      </c>
    </row>
    <row r="235" spans="2:3" x14ac:dyDescent="0.3">
      <c r="B235">
        <f t="shared" si="7"/>
        <v>1.3200000000000016</v>
      </c>
      <c r="C235">
        <f t="shared" si="6"/>
        <v>0.68833951691533757</v>
      </c>
    </row>
    <row r="236" spans="2:3" x14ac:dyDescent="0.3">
      <c r="B236">
        <f t="shared" si="7"/>
        <v>1.3300000000000016</v>
      </c>
      <c r="C236">
        <f t="shared" si="6"/>
        <v>0.69420058558294129</v>
      </c>
    </row>
    <row r="237" spans="2:3" x14ac:dyDescent="0.3">
      <c r="B237">
        <f t="shared" si="7"/>
        <v>1.3400000000000016</v>
      </c>
      <c r="C237">
        <f t="shared" si="6"/>
        <v>0.70000000000000095</v>
      </c>
    </row>
    <row r="238" spans="2:3" x14ac:dyDescent="0.3">
      <c r="B238">
        <f t="shared" si="7"/>
        <v>1.3500000000000016</v>
      </c>
      <c r="C238">
        <f t="shared" si="6"/>
        <v>0.70573966585273085</v>
      </c>
    </row>
    <row r="239" spans="2:3" x14ac:dyDescent="0.3">
      <c r="B239">
        <f t="shared" si="7"/>
        <v>1.3600000000000017</v>
      </c>
      <c r="C239">
        <f t="shared" si="6"/>
        <v>0.71142139263235527</v>
      </c>
    </row>
    <row r="240" spans="2:3" x14ac:dyDescent="0.3">
      <c r="B240">
        <f t="shared" si="7"/>
        <v>1.3700000000000017</v>
      </c>
      <c r="C240">
        <f t="shared" si="6"/>
        <v>0.71704690029889784</v>
      </c>
    </row>
    <row r="241" spans="2:3" x14ac:dyDescent="0.3">
      <c r="B241">
        <f t="shared" si="7"/>
        <v>1.3800000000000017</v>
      </c>
      <c r="C241">
        <f t="shared" si="6"/>
        <v>0.72261782536294439</v>
      </c>
    </row>
    <row r="242" spans="2:3" x14ac:dyDescent="0.3">
      <c r="B242">
        <f t="shared" si="7"/>
        <v>1.3900000000000017</v>
      </c>
      <c r="C242">
        <f t="shared" si="6"/>
        <v>0.7281357264463294</v>
      </c>
    </row>
    <row r="243" spans="2:3" x14ac:dyDescent="0.3">
      <c r="B243">
        <f t="shared" si="7"/>
        <v>1.4000000000000017</v>
      </c>
      <c r="C243">
        <f t="shared" si="6"/>
        <v>0.73360208937529614</v>
      </c>
    </row>
    <row r="244" spans="2:3" x14ac:dyDescent="0.3">
      <c r="B244">
        <f t="shared" si="7"/>
        <v>1.4100000000000017</v>
      </c>
      <c r="C244">
        <f t="shared" si="6"/>
        <v>0.73901833185329602</v>
      </c>
    </row>
    <row r="245" spans="2:3" x14ac:dyDescent="0.3">
      <c r="B245">
        <f t="shared" si="7"/>
        <v>1.4200000000000017</v>
      </c>
      <c r="C245">
        <f t="shared" si="6"/>
        <v>0.74438580775506658</v>
      </c>
    </row>
    <row r="246" spans="2:3" x14ac:dyDescent="0.3">
      <c r="B246">
        <f t="shared" si="7"/>
        <v>1.4300000000000017</v>
      </c>
      <c r="C246">
        <f t="shared" si="6"/>
        <v>0.74970581107884215</v>
      </c>
    </row>
    <row r="247" spans="2:3" x14ac:dyDescent="0.3">
      <c r="B247">
        <f t="shared" si="7"/>
        <v>1.4400000000000017</v>
      </c>
      <c r="C247">
        <f t="shared" si="6"/>
        <v>0.75497957958938799</v>
      </c>
    </row>
    <row r="248" spans="2:3" x14ac:dyDescent="0.3">
      <c r="B248">
        <f t="shared" si="7"/>
        <v>1.4500000000000017</v>
      </c>
      <c r="C248">
        <f t="shared" si="6"/>
        <v>0.7602082981809124</v>
      </c>
    </row>
    <row r="249" spans="2:3" x14ac:dyDescent="0.3">
      <c r="B249">
        <f t="shared" si="7"/>
        <v>1.4600000000000017</v>
      </c>
      <c r="C249">
        <f t="shared" si="6"/>
        <v>0.76539310198574173</v>
      </c>
    </row>
    <row r="250" spans="2:3" x14ac:dyDescent="0.3">
      <c r="B250">
        <f t="shared" si="7"/>
        <v>1.4700000000000017</v>
      </c>
      <c r="C250">
        <f t="shared" si="6"/>
        <v>0.77053507925186415</v>
      </c>
    </row>
    <row r="251" spans="2:3" x14ac:dyDescent="0.3">
      <c r="B251">
        <f t="shared" si="7"/>
        <v>1.4800000000000018</v>
      </c>
      <c r="C251">
        <f t="shared" si="6"/>
        <v>0.77563527401000365</v>
      </c>
    </row>
    <row r="252" spans="2:3" x14ac:dyDescent="0.3">
      <c r="B252">
        <f t="shared" si="7"/>
        <v>1.4900000000000018</v>
      </c>
      <c r="C252">
        <f t="shared" si="6"/>
        <v>0.78069468854873869</v>
      </c>
    </row>
    <row r="253" spans="2:3" x14ac:dyDescent="0.3">
      <c r="B253">
        <f t="shared" si="7"/>
        <v>1.5000000000000018</v>
      </c>
      <c r="C253">
        <f t="shared" si="6"/>
        <v>0.78571428571428659</v>
      </c>
    </row>
    <row r="254" spans="2:3" x14ac:dyDescent="0.3">
      <c r="B254">
        <f t="shared" si="7"/>
        <v>1.5100000000000018</v>
      </c>
      <c r="C254">
        <f t="shared" si="6"/>
        <v>0.79069499104989982</v>
      </c>
    </row>
    <row r="255" spans="2:3" x14ac:dyDescent="0.3">
      <c r="B255">
        <f t="shared" si="7"/>
        <v>1.5200000000000018</v>
      </c>
      <c r="C255">
        <f t="shared" si="6"/>
        <v>0.79563769478833579</v>
      </c>
    </row>
    <row r="256" spans="2:3" x14ac:dyDescent="0.3">
      <c r="B256">
        <f t="shared" si="7"/>
        <v>1.5300000000000018</v>
      </c>
      <c r="C256">
        <f t="shared" si="6"/>
        <v>0.80054325370954971</v>
      </c>
    </row>
    <row r="257" spans="2:3" x14ac:dyDescent="0.3">
      <c r="B257">
        <f t="shared" si="7"/>
        <v>1.5400000000000018</v>
      </c>
      <c r="C257">
        <f t="shared" si="6"/>
        <v>0.80541249287458538</v>
      </c>
    </row>
    <row r="258" spans="2:3" x14ac:dyDescent="0.3">
      <c r="B258">
        <f t="shared" si="7"/>
        <v>1.5500000000000018</v>
      </c>
      <c r="C258">
        <f t="shared" si="6"/>
        <v>0.81024620724560525</v>
      </c>
    </row>
    <row r="259" spans="2:3" x14ac:dyDescent="0.3">
      <c r="B259">
        <f t="shared" si="7"/>
        <v>1.5600000000000018</v>
      </c>
      <c r="C259">
        <f t="shared" si="6"/>
        <v>0.81504516320106324</v>
      </c>
    </row>
    <row r="260" spans="2:3" x14ac:dyDescent="0.3">
      <c r="B260">
        <f t="shared" si="7"/>
        <v>1.5700000000000018</v>
      </c>
      <c r="C260">
        <f t="shared" ref="C260:C303" si="8">IF(B260&lt;0.96,0.5*(1-SQRT(1-B260)),(2+3*SQRT(14*B260-12))/14)</f>
        <v>0.81981009995420007</v>
      </c>
    </row>
    <row r="261" spans="2:3" x14ac:dyDescent="0.3">
      <c r="B261">
        <f t="shared" ref="B261:B303" si="9">B260+0.01</f>
        <v>1.5800000000000018</v>
      </c>
      <c r="C261">
        <f t="shared" si="8"/>
        <v>0.8245417308822951</v>
      </c>
    </row>
    <row r="262" spans="2:3" x14ac:dyDescent="0.3">
      <c r="B262">
        <f t="shared" si="9"/>
        <v>1.5900000000000019</v>
      </c>
      <c r="C262">
        <f t="shared" si="8"/>
        <v>0.82924074477344234</v>
      </c>
    </row>
    <row r="263" spans="2:3" x14ac:dyDescent="0.3">
      <c r="B263">
        <f t="shared" si="9"/>
        <v>1.6000000000000019</v>
      </c>
      <c r="C263">
        <f t="shared" si="8"/>
        <v>0.8339078069970195</v>
      </c>
    </row>
    <row r="264" spans="2:3" x14ac:dyDescent="0.3">
      <c r="B264">
        <f t="shared" si="9"/>
        <v>1.6100000000000019</v>
      </c>
      <c r="C264">
        <f t="shared" si="8"/>
        <v>0.83854356060348345</v>
      </c>
    </row>
    <row r="265" spans="2:3" x14ac:dyDescent="0.3">
      <c r="B265">
        <f t="shared" si="9"/>
        <v>1.6200000000000019</v>
      </c>
      <c r="C265">
        <f t="shared" si="8"/>
        <v>0.84314862735863783</v>
      </c>
    </row>
    <row r="266" spans="2:3" x14ac:dyDescent="0.3">
      <c r="B266">
        <f t="shared" si="9"/>
        <v>1.6300000000000019</v>
      </c>
      <c r="C266">
        <f t="shared" si="8"/>
        <v>0.84772360871708052</v>
      </c>
    </row>
    <row r="267" spans="2:3" x14ac:dyDescent="0.3">
      <c r="B267">
        <f t="shared" si="9"/>
        <v>1.6400000000000019</v>
      </c>
      <c r="C267">
        <f t="shared" si="8"/>
        <v>0.85226908673915147</v>
      </c>
    </row>
    <row r="268" spans="2:3" x14ac:dyDescent="0.3">
      <c r="B268">
        <f t="shared" si="9"/>
        <v>1.6500000000000019</v>
      </c>
      <c r="C268">
        <f t="shared" si="8"/>
        <v>0.85678562495532995</v>
      </c>
    </row>
    <row r="269" spans="2:3" x14ac:dyDescent="0.3">
      <c r="B269">
        <f t="shared" si="9"/>
        <v>1.6600000000000019</v>
      </c>
      <c r="C269">
        <f t="shared" si="8"/>
        <v>0.86127376918172416</v>
      </c>
    </row>
    <row r="270" spans="2:3" x14ac:dyDescent="0.3">
      <c r="B270">
        <f t="shared" si="9"/>
        <v>1.6700000000000019</v>
      </c>
      <c r="C270">
        <f t="shared" si="8"/>
        <v>0.86573404828998668</v>
      </c>
    </row>
    <row r="271" spans="2:3" x14ac:dyDescent="0.3">
      <c r="B271">
        <f t="shared" si="9"/>
        <v>1.6800000000000019</v>
      </c>
      <c r="C271">
        <f t="shared" si="8"/>
        <v>0.87016697493473549</v>
      </c>
    </row>
    <row r="272" spans="2:3" x14ac:dyDescent="0.3">
      <c r="B272">
        <f t="shared" si="9"/>
        <v>1.6900000000000019</v>
      </c>
      <c r="C272">
        <f t="shared" si="8"/>
        <v>0.87457304624130983</v>
      </c>
    </row>
    <row r="273" spans="2:3" x14ac:dyDescent="0.3">
      <c r="B273">
        <f t="shared" si="9"/>
        <v>1.700000000000002</v>
      </c>
      <c r="C273">
        <f t="shared" si="8"/>
        <v>0.87895274445647231</v>
      </c>
    </row>
    <row r="274" spans="2:3" x14ac:dyDescent="0.3">
      <c r="B274">
        <f t="shared" si="9"/>
        <v>1.710000000000002</v>
      </c>
      <c r="C274">
        <f t="shared" si="8"/>
        <v>0.88330653756447208</v>
      </c>
    </row>
    <row r="275" spans="2:3" x14ac:dyDescent="0.3">
      <c r="B275">
        <f t="shared" si="9"/>
        <v>1.720000000000002</v>
      </c>
      <c r="C275">
        <f t="shared" si="8"/>
        <v>0.8876348798706909</v>
      </c>
    </row>
    <row r="276" spans="2:3" x14ac:dyDescent="0.3">
      <c r="B276">
        <f t="shared" si="9"/>
        <v>1.730000000000002</v>
      </c>
      <c r="C276">
        <f t="shared" si="8"/>
        <v>0.89193821255493799</v>
      </c>
    </row>
    <row r="277" spans="2:3" x14ac:dyDescent="0.3">
      <c r="B277">
        <f t="shared" si="9"/>
        <v>1.740000000000002</v>
      </c>
      <c r="C277">
        <f t="shared" si="8"/>
        <v>0.89621696419629848</v>
      </c>
    </row>
    <row r="278" spans="2:3" x14ac:dyDescent="0.3">
      <c r="B278">
        <f t="shared" si="9"/>
        <v>1.750000000000002</v>
      </c>
      <c r="C278">
        <f t="shared" si="8"/>
        <v>0.90047155127130185</v>
      </c>
    </row>
    <row r="279" spans="2:3" x14ac:dyDescent="0.3">
      <c r="B279">
        <f t="shared" si="9"/>
        <v>1.760000000000002</v>
      </c>
      <c r="C279">
        <f t="shared" si="8"/>
        <v>0.90470237862705127</v>
      </c>
    </row>
    <row r="280" spans="2:3" x14ac:dyDescent="0.3">
      <c r="B280">
        <f t="shared" si="9"/>
        <v>1.770000000000002</v>
      </c>
      <c r="C280">
        <f t="shared" si="8"/>
        <v>0.90890983993083563</v>
      </c>
    </row>
    <row r="281" spans="2:3" x14ac:dyDescent="0.3">
      <c r="B281">
        <f t="shared" si="9"/>
        <v>1.780000000000002</v>
      </c>
      <c r="C281">
        <f t="shared" si="8"/>
        <v>0.91309431809763353</v>
      </c>
    </row>
    <row r="282" spans="2:3" x14ac:dyDescent="0.3">
      <c r="B282">
        <f t="shared" si="9"/>
        <v>1.790000000000002</v>
      </c>
      <c r="C282">
        <f t="shared" si="8"/>
        <v>0.91725618569682876</v>
      </c>
    </row>
    <row r="283" spans="2:3" x14ac:dyDescent="0.3">
      <c r="B283">
        <f t="shared" si="9"/>
        <v>1.800000000000002</v>
      </c>
      <c r="C283">
        <f t="shared" si="8"/>
        <v>0.92139580533935583</v>
      </c>
    </row>
    <row r="284" spans="2:3" x14ac:dyDescent="0.3">
      <c r="B284">
        <f t="shared" si="9"/>
        <v>1.8100000000000021</v>
      </c>
      <c r="C284">
        <f t="shared" si="8"/>
        <v>0.92551353004641546</v>
      </c>
    </row>
    <row r="285" spans="2:3" x14ac:dyDescent="0.3">
      <c r="B285">
        <f t="shared" si="9"/>
        <v>1.8200000000000021</v>
      </c>
      <c r="C285">
        <f t="shared" si="8"/>
        <v>0.92960970360082162</v>
      </c>
    </row>
    <row r="286" spans="2:3" x14ac:dyDescent="0.3">
      <c r="B286">
        <f t="shared" si="9"/>
        <v>1.8300000000000021</v>
      </c>
      <c r="C286">
        <f t="shared" si="8"/>
        <v>0.93368466088196944</v>
      </c>
    </row>
    <row r="287" spans="2:3" x14ac:dyDescent="0.3">
      <c r="B287">
        <f t="shared" si="9"/>
        <v>1.8400000000000021</v>
      </c>
      <c r="C287">
        <f t="shared" si="8"/>
        <v>0.93773872818534687</v>
      </c>
    </row>
    <row r="288" spans="2:3" x14ac:dyDescent="0.3">
      <c r="B288">
        <f t="shared" si="9"/>
        <v>1.8500000000000021</v>
      </c>
      <c r="C288">
        <f t="shared" si="8"/>
        <v>0.94177222352745438</v>
      </c>
    </row>
    <row r="289" spans="2:3" x14ac:dyDescent="0.3">
      <c r="B289">
        <f t="shared" si="9"/>
        <v>1.8600000000000021</v>
      </c>
      <c r="C289">
        <f t="shared" si="8"/>
        <v>0.94578545693693772</v>
      </c>
    </row>
    <row r="290" spans="2:3" x14ac:dyDescent="0.3">
      <c r="B290">
        <f t="shared" si="9"/>
        <v>1.8700000000000021</v>
      </c>
      <c r="C290">
        <f t="shared" si="8"/>
        <v>0.94977873073268937</v>
      </c>
    </row>
    <row r="291" spans="2:3" x14ac:dyDescent="0.3">
      <c r="B291">
        <f t="shared" si="9"/>
        <v>1.8800000000000021</v>
      </c>
      <c r="C291">
        <f t="shared" si="8"/>
        <v>0.95375233978962215</v>
      </c>
    </row>
    <row r="292" spans="2:3" x14ac:dyDescent="0.3">
      <c r="B292">
        <f t="shared" si="9"/>
        <v>1.8900000000000021</v>
      </c>
      <c r="C292">
        <f t="shared" si="8"/>
        <v>0.95770657179278129</v>
      </c>
    </row>
    <row r="293" spans="2:3" x14ac:dyDescent="0.3">
      <c r="B293">
        <f t="shared" si="9"/>
        <v>1.9000000000000021</v>
      </c>
      <c r="C293">
        <f t="shared" si="8"/>
        <v>0.96164170748040656</v>
      </c>
    </row>
    <row r="294" spans="2:3" x14ac:dyDescent="0.3">
      <c r="B294">
        <f t="shared" si="9"/>
        <v>1.9100000000000021</v>
      </c>
      <c r="C294">
        <f t="shared" si="8"/>
        <v>0.96555802087653508</v>
      </c>
    </row>
    <row r="295" spans="2:3" x14ac:dyDescent="0.3">
      <c r="B295">
        <f t="shared" si="9"/>
        <v>1.9200000000000021</v>
      </c>
      <c r="C295">
        <f t="shared" si="8"/>
        <v>0.96945577951368278</v>
      </c>
    </row>
    <row r="296" spans="2:3" x14ac:dyDescent="0.3">
      <c r="B296">
        <f t="shared" si="9"/>
        <v>1.9300000000000022</v>
      </c>
      <c r="C296">
        <f t="shared" si="8"/>
        <v>0.97333524464611954</v>
      </c>
    </row>
    <row r="297" spans="2:3" x14ac:dyDescent="0.3">
      <c r="B297">
        <f t="shared" si="9"/>
        <v>1.9400000000000022</v>
      </c>
      <c r="C297">
        <f t="shared" si="8"/>
        <v>0.97719667145422029</v>
      </c>
    </row>
    <row r="298" spans="2:3" x14ac:dyDescent="0.3">
      <c r="B298">
        <f t="shared" si="9"/>
        <v>1.9500000000000022</v>
      </c>
      <c r="C298">
        <f t="shared" si="8"/>
        <v>0.98104030924034125</v>
      </c>
    </row>
    <row r="299" spans="2:3" x14ac:dyDescent="0.3">
      <c r="B299">
        <f t="shared" si="9"/>
        <v>1.9600000000000022</v>
      </c>
      <c r="C299">
        <f t="shared" si="8"/>
        <v>0.98486640161665073</v>
      </c>
    </row>
    <row r="300" spans="2:3" x14ac:dyDescent="0.3">
      <c r="B300">
        <f t="shared" si="9"/>
        <v>1.9700000000000022</v>
      </c>
      <c r="C300">
        <f t="shared" si="8"/>
        <v>0.98867518668531018</v>
      </c>
    </row>
    <row r="301" spans="2:3" x14ac:dyDescent="0.3">
      <c r="B301">
        <f t="shared" si="9"/>
        <v>1.9800000000000022</v>
      </c>
      <c r="C301">
        <f t="shared" si="8"/>
        <v>0.99246689721138703</v>
      </c>
    </row>
    <row r="302" spans="2:3" x14ac:dyDescent="0.3">
      <c r="B302">
        <f t="shared" si="9"/>
        <v>1.9900000000000022</v>
      </c>
      <c r="C302">
        <f t="shared" si="8"/>
        <v>0.99624176078885274</v>
      </c>
    </row>
    <row r="303" spans="2:3" x14ac:dyDescent="0.3">
      <c r="B303">
        <f t="shared" si="9"/>
        <v>2.0000000000000022</v>
      </c>
      <c r="C303">
        <f t="shared" si="8"/>
        <v>1.0000000000000007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7"/>
  <sheetViews>
    <sheetView workbookViewId="0"/>
  </sheetViews>
  <sheetFormatPr defaultRowHeight="14.4" x14ac:dyDescent="0.3"/>
  <cols>
    <col min="3" max="3" width="12" bestFit="1" customWidth="1"/>
  </cols>
  <sheetData>
    <row r="2" spans="2:14" ht="15" x14ac:dyDescent="0.25">
      <c r="B2" t="s">
        <v>34</v>
      </c>
      <c r="C2" s="7">
        <v>0.1</v>
      </c>
      <c r="D2" t="s">
        <v>45</v>
      </c>
      <c r="E2" t="s">
        <v>46</v>
      </c>
    </row>
    <row r="3" spans="2:14" x14ac:dyDescent="0.3">
      <c r="B3" t="s">
        <v>43</v>
      </c>
      <c r="C3" s="8">
        <f>1/30</f>
        <v>3.3333333333333333E-2</v>
      </c>
      <c r="D3" t="s">
        <v>44</v>
      </c>
      <c r="E3" t="s">
        <v>47</v>
      </c>
      <c r="N3" s="6" t="s">
        <v>35</v>
      </c>
    </row>
    <row r="4" spans="2:14" ht="15" x14ac:dyDescent="0.25">
      <c r="B4" t="s">
        <v>52</v>
      </c>
      <c r="C4" s="2">
        <f>EXP(-2*PI()*$C$2*C3)</f>
        <v>0.97927385032790104</v>
      </c>
      <c r="E4" t="s">
        <v>53</v>
      </c>
      <c r="N4" s="6"/>
    </row>
    <row r="5" spans="2:14" x14ac:dyDescent="0.3">
      <c r="N5" s="6" t="s">
        <v>35</v>
      </c>
    </row>
    <row r="6" spans="2:14" x14ac:dyDescent="0.3">
      <c r="B6" t="s">
        <v>48</v>
      </c>
      <c r="C6" t="s">
        <v>54</v>
      </c>
      <c r="D6" t="s">
        <v>50</v>
      </c>
      <c r="E6" t="s">
        <v>49</v>
      </c>
      <c r="F6" t="s">
        <v>51</v>
      </c>
      <c r="N6" s="6" t="s">
        <v>36</v>
      </c>
    </row>
    <row r="7" spans="2:14" ht="15" x14ac:dyDescent="0.25">
      <c r="B7">
        <v>0</v>
      </c>
      <c r="C7">
        <f>B7*$C$2</f>
        <v>0</v>
      </c>
      <c r="D7" s="7">
        <v>0</v>
      </c>
      <c r="E7">
        <f>D7</f>
        <v>0</v>
      </c>
      <c r="F7">
        <f>$C$4*E7+(1-$C$4)*D7</f>
        <v>0</v>
      </c>
      <c r="L7" t="s">
        <v>55</v>
      </c>
      <c r="N7" s="6" t="s">
        <v>37</v>
      </c>
    </row>
    <row r="8" spans="2:14" x14ac:dyDescent="0.3">
      <c r="B8">
        <f>B7+1</f>
        <v>1</v>
      </c>
      <c r="C8">
        <f>B8*$C$2</f>
        <v>0.1</v>
      </c>
      <c r="D8" s="7">
        <v>0</v>
      </c>
      <c r="E8">
        <f>F7</f>
        <v>0</v>
      </c>
      <c r="F8">
        <f>$C$4*E8+(1-$C$4)*D8</f>
        <v>0</v>
      </c>
      <c r="N8" s="6" t="s">
        <v>38</v>
      </c>
    </row>
    <row r="9" spans="2:14" x14ac:dyDescent="0.3">
      <c r="B9">
        <f t="shared" ref="B9:B72" si="0">B8+1</f>
        <v>2</v>
      </c>
      <c r="C9">
        <f t="shared" ref="C9:C72" si="1">B9*$C$2</f>
        <v>0.2</v>
      </c>
      <c r="D9" s="7">
        <v>0</v>
      </c>
      <c r="E9">
        <f t="shared" ref="E9:E72" si="2">F8</f>
        <v>0</v>
      </c>
      <c r="F9">
        <f t="shared" ref="F9:F72" si="3">$C$4*E9+(1-$C$4)*D9</f>
        <v>0</v>
      </c>
      <c r="N9" s="6" t="s">
        <v>39</v>
      </c>
    </row>
    <row r="10" spans="2:14" x14ac:dyDescent="0.3">
      <c r="B10">
        <f t="shared" si="0"/>
        <v>3</v>
      </c>
      <c r="C10">
        <f t="shared" si="1"/>
        <v>0.30000000000000004</v>
      </c>
      <c r="D10" s="7">
        <v>0</v>
      </c>
      <c r="E10">
        <f t="shared" si="2"/>
        <v>0</v>
      </c>
      <c r="F10">
        <f t="shared" si="3"/>
        <v>0</v>
      </c>
      <c r="N10" s="6" t="s">
        <v>40</v>
      </c>
    </row>
    <row r="11" spans="2:14" ht="15" x14ac:dyDescent="0.25">
      <c r="B11">
        <f t="shared" si="0"/>
        <v>4</v>
      </c>
      <c r="C11">
        <f t="shared" si="1"/>
        <v>0.4</v>
      </c>
      <c r="D11" s="7">
        <v>0</v>
      </c>
      <c r="E11">
        <f t="shared" si="2"/>
        <v>0</v>
      </c>
      <c r="F11">
        <f t="shared" si="3"/>
        <v>0</v>
      </c>
      <c r="N11" s="6" t="s">
        <v>41</v>
      </c>
    </row>
    <row r="12" spans="2:14" ht="15" x14ac:dyDescent="0.25">
      <c r="B12">
        <f t="shared" si="0"/>
        <v>5</v>
      </c>
      <c r="C12">
        <f t="shared" si="1"/>
        <v>0.5</v>
      </c>
      <c r="D12" s="7">
        <v>0</v>
      </c>
      <c r="E12">
        <f t="shared" si="2"/>
        <v>0</v>
      </c>
      <c r="F12">
        <f t="shared" si="3"/>
        <v>0</v>
      </c>
      <c r="N12" s="6" t="s">
        <v>42</v>
      </c>
    </row>
    <row r="13" spans="2:14" ht="15" x14ac:dyDescent="0.25">
      <c r="B13">
        <f t="shared" si="0"/>
        <v>6</v>
      </c>
      <c r="C13">
        <f t="shared" si="1"/>
        <v>0.60000000000000009</v>
      </c>
      <c r="D13" s="7">
        <v>0</v>
      </c>
      <c r="E13">
        <f t="shared" si="2"/>
        <v>0</v>
      </c>
      <c r="F13">
        <f t="shared" si="3"/>
        <v>0</v>
      </c>
    </row>
    <row r="14" spans="2:14" ht="15" x14ac:dyDescent="0.25">
      <c r="B14">
        <f t="shared" si="0"/>
        <v>7</v>
      </c>
      <c r="C14">
        <f t="shared" si="1"/>
        <v>0.70000000000000007</v>
      </c>
      <c r="D14" s="7">
        <v>0</v>
      </c>
      <c r="E14">
        <f t="shared" si="2"/>
        <v>0</v>
      </c>
      <c r="F14">
        <f t="shared" si="3"/>
        <v>0</v>
      </c>
    </row>
    <row r="15" spans="2:14" ht="15" x14ac:dyDescent="0.25">
      <c r="B15">
        <f t="shared" si="0"/>
        <v>8</v>
      </c>
      <c r="C15">
        <f t="shared" si="1"/>
        <v>0.8</v>
      </c>
      <c r="D15" s="7">
        <v>0</v>
      </c>
      <c r="E15">
        <f t="shared" si="2"/>
        <v>0</v>
      </c>
      <c r="F15">
        <f t="shared" si="3"/>
        <v>0</v>
      </c>
    </row>
    <row r="16" spans="2:14" ht="15" x14ac:dyDescent="0.25">
      <c r="B16">
        <f t="shared" si="0"/>
        <v>9</v>
      </c>
      <c r="C16">
        <f t="shared" si="1"/>
        <v>0.9</v>
      </c>
      <c r="D16" s="7">
        <v>0</v>
      </c>
      <c r="E16">
        <f t="shared" si="2"/>
        <v>0</v>
      </c>
      <c r="F16">
        <f t="shared" si="3"/>
        <v>0</v>
      </c>
    </row>
    <row r="17" spans="2:6" ht="15" x14ac:dyDescent="0.25">
      <c r="B17">
        <f t="shared" si="0"/>
        <v>10</v>
      </c>
      <c r="C17">
        <f t="shared" si="1"/>
        <v>1</v>
      </c>
      <c r="D17" s="7">
        <v>0</v>
      </c>
      <c r="E17">
        <f t="shared" si="2"/>
        <v>0</v>
      </c>
      <c r="F17">
        <f t="shared" si="3"/>
        <v>0</v>
      </c>
    </row>
    <row r="18" spans="2:6" ht="15" x14ac:dyDescent="0.25">
      <c r="B18">
        <f t="shared" si="0"/>
        <v>11</v>
      </c>
      <c r="C18">
        <f t="shared" si="1"/>
        <v>1.1000000000000001</v>
      </c>
      <c r="D18" s="7">
        <v>0</v>
      </c>
      <c r="E18">
        <f t="shared" si="2"/>
        <v>0</v>
      </c>
      <c r="F18">
        <f t="shared" si="3"/>
        <v>0</v>
      </c>
    </row>
    <row r="19" spans="2:6" ht="15" x14ac:dyDescent="0.25">
      <c r="B19">
        <f t="shared" si="0"/>
        <v>12</v>
      </c>
      <c r="C19">
        <f t="shared" si="1"/>
        <v>1.2000000000000002</v>
      </c>
      <c r="D19" s="7">
        <v>0</v>
      </c>
      <c r="E19">
        <f t="shared" si="2"/>
        <v>0</v>
      </c>
      <c r="F19">
        <f t="shared" si="3"/>
        <v>0</v>
      </c>
    </row>
    <row r="20" spans="2:6" ht="15" x14ac:dyDescent="0.25">
      <c r="B20">
        <f t="shared" si="0"/>
        <v>13</v>
      </c>
      <c r="C20">
        <f t="shared" si="1"/>
        <v>1.3</v>
      </c>
      <c r="D20" s="7">
        <v>0</v>
      </c>
      <c r="E20">
        <f t="shared" si="2"/>
        <v>0</v>
      </c>
      <c r="F20">
        <f t="shared" si="3"/>
        <v>0</v>
      </c>
    </row>
    <row r="21" spans="2:6" ht="15" x14ac:dyDescent="0.25">
      <c r="B21">
        <f t="shared" si="0"/>
        <v>14</v>
      </c>
      <c r="C21">
        <f t="shared" si="1"/>
        <v>1.4000000000000001</v>
      </c>
      <c r="D21" s="7">
        <v>0</v>
      </c>
      <c r="E21">
        <f t="shared" si="2"/>
        <v>0</v>
      </c>
      <c r="F21">
        <f t="shared" si="3"/>
        <v>0</v>
      </c>
    </row>
    <row r="22" spans="2:6" ht="15" x14ac:dyDescent="0.25">
      <c r="B22">
        <f t="shared" si="0"/>
        <v>15</v>
      </c>
      <c r="C22">
        <f t="shared" si="1"/>
        <v>1.5</v>
      </c>
      <c r="D22" s="7">
        <v>0</v>
      </c>
      <c r="E22">
        <f t="shared" si="2"/>
        <v>0</v>
      </c>
      <c r="F22">
        <f t="shared" si="3"/>
        <v>0</v>
      </c>
    </row>
    <row r="23" spans="2:6" ht="15" x14ac:dyDescent="0.25">
      <c r="B23">
        <f t="shared" si="0"/>
        <v>16</v>
      </c>
      <c r="C23">
        <f t="shared" si="1"/>
        <v>1.6</v>
      </c>
      <c r="D23" s="7">
        <v>0</v>
      </c>
      <c r="E23">
        <f t="shared" si="2"/>
        <v>0</v>
      </c>
      <c r="F23">
        <f t="shared" si="3"/>
        <v>0</v>
      </c>
    </row>
    <row r="24" spans="2:6" ht="15" x14ac:dyDescent="0.25">
      <c r="B24">
        <f t="shared" si="0"/>
        <v>17</v>
      </c>
      <c r="C24">
        <f t="shared" si="1"/>
        <v>1.7000000000000002</v>
      </c>
      <c r="D24" s="7">
        <v>0</v>
      </c>
      <c r="E24">
        <f t="shared" si="2"/>
        <v>0</v>
      </c>
      <c r="F24">
        <f t="shared" si="3"/>
        <v>0</v>
      </c>
    </row>
    <row r="25" spans="2:6" ht="15" x14ac:dyDescent="0.25">
      <c r="B25">
        <f t="shared" si="0"/>
        <v>18</v>
      </c>
      <c r="C25">
        <f t="shared" si="1"/>
        <v>1.8</v>
      </c>
      <c r="D25" s="7">
        <v>0</v>
      </c>
      <c r="E25">
        <f t="shared" si="2"/>
        <v>0</v>
      </c>
      <c r="F25">
        <f t="shared" si="3"/>
        <v>0</v>
      </c>
    </row>
    <row r="26" spans="2:6" ht="15" x14ac:dyDescent="0.25">
      <c r="B26">
        <f t="shared" si="0"/>
        <v>19</v>
      </c>
      <c r="C26">
        <f t="shared" si="1"/>
        <v>1.9000000000000001</v>
      </c>
      <c r="D26" s="7">
        <v>0</v>
      </c>
      <c r="E26">
        <f t="shared" si="2"/>
        <v>0</v>
      </c>
      <c r="F26">
        <f t="shared" si="3"/>
        <v>0</v>
      </c>
    </row>
    <row r="27" spans="2:6" ht="15" x14ac:dyDescent="0.25">
      <c r="B27">
        <f t="shared" si="0"/>
        <v>20</v>
      </c>
      <c r="C27">
        <f t="shared" si="1"/>
        <v>2</v>
      </c>
      <c r="D27" s="7">
        <v>0</v>
      </c>
      <c r="E27">
        <f t="shared" si="2"/>
        <v>0</v>
      </c>
      <c r="F27">
        <f t="shared" si="3"/>
        <v>0</v>
      </c>
    </row>
    <row r="28" spans="2:6" ht="15" x14ac:dyDescent="0.25">
      <c r="B28">
        <f t="shared" si="0"/>
        <v>21</v>
      </c>
      <c r="C28">
        <f t="shared" si="1"/>
        <v>2.1</v>
      </c>
      <c r="D28" s="7">
        <v>0</v>
      </c>
      <c r="E28">
        <f t="shared" si="2"/>
        <v>0</v>
      </c>
      <c r="F28">
        <f t="shared" si="3"/>
        <v>0</v>
      </c>
    </row>
    <row r="29" spans="2:6" ht="15" x14ac:dyDescent="0.25">
      <c r="B29">
        <f t="shared" si="0"/>
        <v>22</v>
      </c>
      <c r="C29">
        <f t="shared" si="1"/>
        <v>2.2000000000000002</v>
      </c>
      <c r="D29" s="7">
        <v>0</v>
      </c>
      <c r="E29">
        <f t="shared" si="2"/>
        <v>0</v>
      </c>
      <c r="F29">
        <f t="shared" si="3"/>
        <v>0</v>
      </c>
    </row>
    <row r="30" spans="2:6" ht="15" x14ac:dyDescent="0.25">
      <c r="B30">
        <f t="shared" si="0"/>
        <v>23</v>
      </c>
      <c r="C30">
        <f t="shared" si="1"/>
        <v>2.3000000000000003</v>
      </c>
      <c r="D30" s="7">
        <v>0</v>
      </c>
      <c r="E30">
        <f t="shared" si="2"/>
        <v>0</v>
      </c>
      <c r="F30">
        <f t="shared" si="3"/>
        <v>0</v>
      </c>
    </row>
    <row r="31" spans="2:6" ht="15" x14ac:dyDescent="0.25">
      <c r="B31">
        <f t="shared" si="0"/>
        <v>24</v>
      </c>
      <c r="C31">
        <f t="shared" si="1"/>
        <v>2.4000000000000004</v>
      </c>
      <c r="D31" s="7">
        <v>0</v>
      </c>
      <c r="E31">
        <f t="shared" si="2"/>
        <v>0</v>
      </c>
      <c r="F31">
        <f t="shared" si="3"/>
        <v>0</v>
      </c>
    </row>
    <row r="32" spans="2:6" ht="15" x14ac:dyDescent="0.25">
      <c r="B32">
        <f t="shared" si="0"/>
        <v>25</v>
      </c>
      <c r="C32">
        <f t="shared" si="1"/>
        <v>2.5</v>
      </c>
      <c r="D32" s="7">
        <v>0</v>
      </c>
      <c r="E32">
        <f t="shared" si="2"/>
        <v>0</v>
      </c>
      <c r="F32">
        <f t="shared" si="3"/>
        <v>0</v>
      </c>
    </row>
    <row r="33" spans="2:6" ht="15" x14ac:dyDescent="0.25">
      <c r="B33">
        <f t="shared" si="0"/>
        <v>26</v>
      </c>
      <c r="C33">
        <f t="shared" si="1"/>
        <v>2.6</v>
      </c>
      <c r="D33" s="7">
        <v>0</v>
      </c>
      <c r="E33">
        <f t="shared" si="2"/>
        <v>0</v>
      </c>
      <c r="F33">
        <f t="shared" si="3"/>
        <v>0</v>
      </c>
    </row>
    <row r="34" spans="2:6" ht="15" x14ac:dyDescent="0.25">
      <c r="B34">
        <f t="shared" si="0"/>
        <v>27</v>
      </c>
      <c r="C34">
        <f t="shared" si="1"/>
        <v>2.7</v>
      </c>
      <c r="D34" s="7">
        <v>0</v>
      </c>
      <c r="E34">
        <f t="shared" si="2"/>
        <v>0</v>
      </c>
      <c r="F34">
        <f t="shared" si="3"/>
        <v>0</v>
      </c>
    </row>
    <row r="35" spans="2:6" ht="15" x14ac:dyDescent="0.25">
      <c r="B35">
        <f t="shared" si="0"/>
        <v>28</v>
      </c>
      <c r="C35">
        <f t="shared" si="1"/>
        <v>2.8000000000000003</v>
      </c>
      <c r="D35" s="7">
        <v>0</v>
      </c>
      <c r="E35">
        <f t="shared" si="2"/>
        <v>0</v>
      </c>
      <c r="F35">
        <f t="shared" si="3"/>
        <v>0</v>
      </c>
    </row>
    <row r="36" spans="2:6" ht="15" x14ac:dyDescent="0.25">
      <c r="B36">
        <f t="shared" si="0"/>
        <v>29</v>
      </c>
      <c r="C36">
        <f t="shared" si="1"/>
        <v>2.9000000000000004</v>
      </c>
      <c r="D36" s="7">
        <v>0</v>
      </c>
      <c r="E36">
        <f t="shared" si="2"/>
        <v>0</v>
      </c>
      <c r="F36">
        <f t="shared" si="3"/>
        <v>0</v>
      </c>
    </row>
    <row r="37" spans="2:6" ht="15" x14ac:dyDescent="0.25">
      <c r="B37">
        <f t="shared" si="0"/>
        <v>30</v>
      </c>
      <c r="C37">
        <f t="shared" si="1"/>
        <v>3</v>
      </c>
      <c r="D37" s="7">
        <v>0</v>
      </c>
      <c r="E37">
        <f t="shared" si="2"/>
        <v>0</v>
      </c>
      <c r="F37">
        <f t="shared" si="3"/>
        <v>0</v>
      </c>
    </row>
    <row r="38" spans="2:6" x14ac:dyDescent="0.3">
      <c r="B38">
        <f t="shared" si="0"/>
        <v>31</v>
      </c>
      <c r="C38">
        <f t="shared" si="1"/>
        <v>3.1</v>
      </c>
      <c r="D38" s="7">
        <v>0</v>
      </c>
      <c r="E38">
        <f t="shared" si="2"/>
        <v>0</v>
      </c>
      <c r="F38">
        <f t="shared" si="3"/>
        <v>0</v>
      </c>
    </row>
    <row r="39" spans="2:6" x14ac:dyDescent="0.3">
      <c r="B39">
        <f t="shared" si="0"/>
        <v>32</v>
      </c>
      <c r="C39">
        <f t="shared" si="1"/>
        <v>3.2</v>
      </c>
      <c r="D39" s="7">
        <v>0</v>
      </c>
      <c r="E39">
        <f t="shared" si="2"/>
        <v>0</v>
      </c>
      <c r="F39">
        <f t="shared" si="3"/>
        <v>0</v>
      </c>
    </row>
    <row r="40" spans="2:6" x14ac:dyDescent="0.3">
      <c r="B40">
        <f t="shared" si="0"/>
        <v>33</v>
      </c>
      <c r="C40">
        <f t="shared" si="1"/>
        <v>3.3000000000000003</v>
      </c>
      <c r="D40" s="7">
        <v>0</v>
      </c>
      <c r="E40">
        <f t="shared" si="2"/>
        <v>0</v>
      </c>
      <c r="F40">
        <f t="shared" si="3"/>
        <v>0</v>
      </c>
    </row>
    <row r="41" spans="2:6" x14ac:dyDescent="0.3">
      <c r="B41">
        <f t="shared" si="0"/>
        <v>34</v>
      </c>
      <c r="C41">
        <f t="shared" si="1"/>
        <v>3.4000000000000004</v>
      </c>
      <c r="D41" s="7">
        <v>0</v>
      </c>
      <c r="E41">
        <f t="shared" si="2"/>
        <v>0</v>
      </c>
      <c r="F41">
        <f t="shared" si="3"/>
        <v>0</v>
      </c>
    </row>
    <row r="42" spans="2:6" x14ac:dyDescent="0.3">
      <c r="B42">
        <f t="shared" si="0"/>
        <v>35</v>
      </c>
      <c r="C42">
        <f t="shared" si="1"/>
        <v>3.5</v>
      </c>
      <c r="D42" s="7">
        <v>0</v>
      </c>
      <c r="E42">
        <f t="shared" si="2"/>
        <v>0</v>
      </c>
      <c r="F42">
        <f t="shared" si="3"/>
        <v>0</v>
      </c>
    </row>
    <row r="43" spans="2:6" x14ac:dyDescent="0.3">
      <c r="B43">
        <f t="shared" si="0"/>
        <v>36</v>
      </c>
      <c r="C43">
        <f t="shared" si="1"/>
        <v>3.6</v>
      </c>
      <c r="D43" s="7">
        <v>0</v>
      </c>
      <c r="E43">
        <f t="shared" si="2"/>
        <v>0</v>
      </c>
      <c r="F43">
        <f t="shared" si="3"/>
        <v>0</v>
      </c>
    </row>
    <row r="44" spans="2:6" x14ac:dyDescent="0.3">
      <c r="B44">
        <f t="shared" si="0"/>
        <v>37</v>
      </c>
      <c r="C44">
        <f t="shared" si="1"/>
        <v>3.7</v>
      </c>
      <c r="D44" s="7">
        <v>0</v>
      </c>
      <c r="E44">
        <f t="shared" si="2"/>
        <v>0</v>
      </c>
      <c r="F44">
        <f t="shared" si="3"/>
        <v>0</v>
      </c>
    </row>
    <row r="45" spans="2:6" x14ac:dyDescent="0.3">
      <c r="B45">
        <f t="shared" si="0"/>
        <v>38</v>
      </c>
      <c r="C45">
        <f t="shared" si="1"/>
        <v>3.8000000000000003</v>
      </c>
      <c r="D45" s="7">
        <v>0</v>
      </c>
      <c r="E45">
        <f t="shared" si="2"/>
        <v>0</v>
      </c>
      <c r="F45">
        <f t="shared" si="3"/>
        <v>0</v>
      </c>
    </row>
    <row r="46" spans="2:6" x14ac:dyDescent="0.3">
      <c r="B46">
        <f t="shared" si="0"/>
        <v>39</v>
      </c>
      <c r="C46">
        <f t="shared" si="1"/>
        <v>3.9000000000000004</v>
      </c>
      <c r="D46" s="7">
        <v>0</v>
      </c>
      <c r="E46">
        <f t="shared" si="2"/>
        <v>0</v>
      </c>
      <c r="F46">
        <f t="shared" si="3"/>
        <v>0</v>
      </c>
    </row>
    <row r="47" spans="2:6" x14ac:dyDescent="0.3">
      <c r="B47">
        <f t="shared" si="0"/>
        <v>40</v>
      </c>
      <c r="C47">
        <f t="shared" si="1"/>
        <v>4</v>
      </c>
      <c r="D47" s="7">
        <v>0</v>
      </c>
      <c r="E47">
        <f t="shared" si="2"/>
        <v>0</v>
      </c>
      <c r="F47">
        <f t="shared" si="3"/>
        <v>0</v>
      </c>
    </row>
    <row r="48" spans="2:6" x14ac:dyDescent="0.3">
      <c r="B48">
        <f t="shared" si="0"/>
        <v>41</v>
      </c>
      <c r="C48">
        <f t="shared" si="1"/>
        <v>4.1000000000000005</v>
      </c>
      <c r="D48" s="7">
        <v>0</v>
      </c>
      <c r="E48">
        <f t="shared" si="2"/>
        <v>0</v>
      </c>
      <c r="F48">
        <f t="shared" si="3"/>
        <v>0</v>
      </c>
    </row>
    <row r="49" spans="2:6" x14ac:dyDescent="0.3">
      <c r="B49">
        <f t="shared" si="0"/>
        <v>42</v>
      </c>
      <c r="C49">
        <f t="shared" si="1"/>
        <v>4.2</v>
      </c>
      <c r="D49" s="7">
        <v>0</v>
      </c>
      <c r="E49">
        <f t="shared" si="2"/>
        <v>0</v>
      </c>
      <c r="F49">
        <f t="shared" si="3"/>
        <v>0</v>
      </c>
    </row>
    <row r="50" spans="2:6" x14ac:dyDescent="0.3">
      <c r="B50">
        <f t="shared" si="0"/>
        <v>43</v>
      </c>
      <c r="C50">
        <f t="shared" si="1"/>
        <v>4.3</v>
      </c>
      <c r="D50" s="7">
        <v>0</v>
      </c>
      <c r="E50">
        <f t="shared" si="2"/>
        <v>0</v>
      </c>
      <c r="F50">
        <f t="shared" si="3"/>
        <v>0</v>
      </c>
    </row>
    <row r="51" spans="2:6" x14ac:dyDescent="0.3">
      <c r="B51">
        <f t="shared" si="0"/>
        <v>44</v>
      </c>
      <c r="C51">
        <f t="shared" si="1"/>
        <v>4.4000000000000004</v>
      </c>
      <c r="D51" s="7">
        <v>0</v>
      </c>
      <c r="E51">
        <f t="shared" si="2"/>
        <v>0</v>
      </c>
      <c r="F51">
        <f t="shared" si="3"/>
        <v>0</v>
      </c>
    </row>
    <row r="52" spans="2:6" x14ac:dyDescent="0.3">
      <c r="B52">
        <f t="shared" si="0"/>
        <v>45</v>
      </c>
      <c r="C52">
        <f t="shared" si="1"/>
        <v>4.5</v>
      </c>
      <c r="D52" s="7">
        <v>0</v>
      </c>
      <c r="E52">
        <f t="shared" si="2"/>
        <v>0</v>
      </c>
      <c r="F52">
        <f t="shared" si="3"/>
        <v>0</v>
      </c>
    </row>
    <row r="53" spans="2:6" x14ac:dyDescent="0.3">
      <c r="B53">
        <f t="shared" si="0"/>
        <v>46</v>
      </c>
      <c r="C53">
        <f t="shared" si="1"/>
        <v>4.6000000000000005</v>
      </c>
      <c r="D53" s="7">
        <v>0</v>
      </c>
      <c r="E53">
        <f t="shared" si="2"/>
        <v>0</v>
      </c>
      <c r="F53">
        <f t="shared" si="3"/>
        <v>0</v>
      </c>
    </row>
    <row r="54" spans="2:6" x14ac:dyDescent="0.3">
      <c r="B54">
        <f t="shared" si="0"/>
        <v>47</v>
      </c>
      <c r="C54">
        <f t="shared" si="1"/>
        <v>4.7</v>
      </c>
      <c r="D54" s="7">
        <v>0</v>
      </c>
      <c r="E54">
        <f t="shared" si="2"/>
        <v>0</v>
      </c>
      <c r="F54">
        <f t="shared" si="3"/>
        <v>0</v>
      </c>
    </row>
    <row r="55" spans="2:6" x14ac:dyDescent="0.3">
      <c r="B55">
        <f t="shared" si="0"/>
        <v>48</v>
      </c>
      <c r="C55">
        <f t="shared" si="1"/>
        <v>4.8000000000000007</v>
      </c>
      <c r="D55" s="7">
        <v>0</v>
      </c>
      <c r="E55">
        <f t="shared" si="2"/>
        <v>0</v>
      </c>
      <c r="F55">
        <f t="shared" si="3"/>
        <v>0</v>
      </c>
    </row>
    <row r="56" spans="2:6" x14ac:dyDescent="0.3">
      <c r="B56">
        <f t="shared" si="0"/>
        <v>49</v>
      </c>
      <c r="C56">
        <f t="shared" si="1"/>
        <v>4.9000000000000004</v>
      </c>
      <c r="D56" s="7">
        <v>0</v>
      </c>
      <c r="E56">
        <f t="shared" si="2"/>
        <v>0</v>
      </c>
      <c r="F56">
        <f t="shared" si="3"/>
        <v>0</v>
      </c>
    </row>
    <row r="57" spans="2:6" x14ac:dyDescent="0.3">
      <c r="B57">
        <f t="shared" si="0"/>
        <v>50</v>
      </c>
      <c r="C57">
        <f t="shared" si="1"/>
        <v>5</v>
      </c>
      <c r="D57" s="7">
        <v>0</v>
      </c>
      <c r="E57">
        <f t="shared" si="2"/>
        <v>0</v>
      </c>
      <c r="F57">
        <f t="shared" si="3"/>
        <v>0</v>
      </c>
    </row>
    <row r="58" spans="2:6" x14ac:dyDescent="0.3">
      <c r="B58">
        <f t="shared" si="0"/>
        <v>51</v>
      </c>
      <c r="C58">
        <f t="shared" si="1"/>
        <v>5.1000000000000005</v>
      </c>
      <c r="D58" s="7">
        <v>0</v>
      </c>
      <c r="E58">
        <f t="shared" si="2"/>
        <v>0</v>
      </c>
      <c r="F58">
        <f t="shared" si="3"/>
        <v>0</v>
      </c>
    </row>
    <row r="59" spans="2:6" x14ac:dyDescent="0.3">
      <c r="B59">
        <f t="shared" si="0"/>
        <v>52</v>
      </c>
      <c r="C59">
        <f t="shared" si="1"/>
        <v>5.2</v>
      </c>
      <c r="D59" s="7">
        <v>0</v>
      </c>
      <c r="E59">
        <f t="shared" si="2"/>
        <v>0</v>
      </c>
      <c r="F59">
        <f t="shared" si="3"/>
        <v>0</v>
      </c>
    </row>
    <row r="60" spans="2:6" x14ac:dyDescent="0.3">
      <c r="B60">
        <f t="shared" si="0"/>
        <v>53</v>
      </c>
      <c r="C60">
        <f t="shared" si="1"/>
        <v>5.3000000000000007</v>
      </c>
      <c r="D60" s="7">
        <v>0</v>
      </c>
      <c r="E60">
        <f t="shared" si="2"/>
        <v>0</v>
      </c>
      <c r="F60">
        <f t="shared" si="3"/>
        <v>0</v>
      </c>
    </row>
    <row r="61" spans="2:6" x14ac:dyDescent="0.3">
      <c r="B61">
        <f t="shared" si="0"/>
        <v>54</v>
      </c>
      <c r="C61">
        <f t="shared" si="1"/>
        <v>5.4</v>
      </c>
      <c r="D61" s="7">
        <v>0</v>
      </c>
      <c r="E61">
        <f t="shared" si="2"/>
        <v>0</v>
      </c>
      <c r="F61">
        <f t="shared" si="3"/>
        <v>0</v>
      </c>
    </row>
    <row r="62" spans="2:6" x14ac:dyDescent="0.3">
      <c r="B62">
        <f t="shared" si="0"/>
        <v>55</v>
      </c>
      <c r="C62">
        <f t="shared" si="1"/>
        <v>5.5</v>
      </c>
      <c r="D62" s="7">
        <v>0</v>
      </c>
      <c r="E62">
        <f t="shared" si="2"/>
        <v>0</v>
      </c>
      <c r="F62">
        <f t="shared" si="3"/>
        <v>0</v>
      </c>
    </row>
    <row r="63" spans="2:6" x14ac:dyDescent="0.3">
      <c r="B63">
        <f t="shared" si="0"/>
        <v>56</v>
      </c>
      <c r="C63">
        <f t="shared" si="1"/>
        <v>5.6000000000000005</v>
      </c>
      <c r="D63" s="7">
        <v>0</v>
      </c>
      <c r="E63">
        <f t="shared" si="2"/>
        <v>0</v>
      </c>
      <c r="F63">
        <f t="shared" si="3"/>
        <v>0</v>
      </c>
    </row>
    <row r="64" spans="2:6" x14ac:dyDescent="0.3">
      <c r="B64">
        <f t="shared" si="0"/>
        <v>57</v>
      </c>
      <c r="C64">
        <f t="shared" si="1"/>
        <v>5.7</v>
      </c>
      <c r="D64" s="7">
        <v>0</v>
      </c>
      <c r="E64">
        <f t="shared" si="2"/>
        <v>0</v>
      </c>
      <c r="F64">
        <f t="shared" si="3"/>
        <v>0</v>
      </c>
    </row>
    <row r="65" spans="2:6" x14ac:dyDescent="0.3">
      <c r="B65">
        <f t="shared" si="0"/>
        <v>58</v>
      </c>
      <c r="C65">
        <f t="shared" si="1"/>
        <v>5.8000000000000007</v>
      </c>
      <c r="D65" s="7">
        <v>0</v>
      </c>
      <c r="E65">
        <f t="shared" si="2"/>
        <v>0</v>
      </c>
      <c r="F65">
        <f t="shared" si="3"/>
        <v>0</v>
      </c>
    </row>
    <row r="66" spans="2:6" x14ac:dyDescent="0.3">
      <c r="B66">
        <f t="shared" si="0"/>
        <v>59</v>
      </c>
      <c r="C66">
        <f t="shared" si="1"/>
        <v>5.9</v>
      </c>
      <c r="D66" s="7">
        <v>0</v>
      </c>
      <c r="E66">
        <f t="shared" si="2"/>
        <v>0</v>
      </c>
      <c r="F66">
        <f t="shared" si="3"/>
        <v>0</v>
      </c>
    </row>
    <row r="67" spans="2:6" x14ac:dyDescent="0.3">
      <c r="B67">
        <f t="shared" si="0"/>
        <v>60</v>
      </c>
      <c r="C67">
        <f t="shared" si="1"/>
        <v>6</v>
      </c>
      <c r="D67" s="7">
        <v>0</v>
      </c>
      <c r="E67">
        <f t="shared" si="2"/>
        <v>0</v>
      </c>
      <c r="F67">
        <f t="shared" si="3"/>
        <v>0</v>
      </c>
    </row>
    <row r="68" spans="2:6" x14ac:dyDescent="0.3">
      <c r="B68">
        <f t="shared" si="0"/>
        <v>61</v>
      </c>
      <c r="C68">
        <f t="shared" si="1"/>
        <v>6.1000000000000005</v>
      </c>
      <c r="D68" s="7">
        <v>0</v>
      </c>
      <c r="E68">
        <f t="shared" si="2"/>
        <v>0</v>
      </c>
      <c r="F68">
        <f t="shared" si="3"/>
        <v>0</v>
      </c>
    </row>
    <row r="69" spans="2:6" x14ac:dyDescent="0.3">
      <c r="B69">
        <f t="shared" si="0"/>
        <v>62</v>
      </c>
      <c r="C69">
        <f t="shared" si="1"/>
        <v>6.2</v>
      </c>
      <c r="D69" s="7">
        <v>0</v>
      </c>
      <c r="E69">
        <f t="shared" si="2"/>
        <v>0</v>
      </c>
      <c r="F69">
        <f t="shared" si="3"/>
        <v>0</v>
      </c>
    </row>
    <row r="70" spans="2:6" x14ac:dyDescent="0.3">
      <c r="B70">
        <f t="shared" si="0"/>
        <v>63</v>
      </c>
      <c r="C70">
        <f t="shared" si="1"/>
        <v>6.3000000000000007</v>
      </c>
      <c r="D70" s="7">
        <v>0</v>
      </c>
      <c r="E70">
        <f t="shared" si="2"/>
        <v>0</v>
      </c>
      <c r="F70">
        <f t="shared" si="3"/>
        <v>0</v>
      </c>
    </row>
    <row r="71" spans="2:6" x14ac:dyDescent="0.3">
      <c r="B71">
        <f t="shared" si="0"/>
        <v>64</v>
      </c>
      <c r="C71">
        <f t="shared" si="1"/>
        <v>6.4</v>
      </c>
      <c r="D71" s="7">
        <v>0</v>
      </c>
      <c r="E71">
        <f t="shared" si="2"/>
        <v>0</v>
      </c>
      <c r="F71">
        <f t="shared" si="3"/>
        <v>0</v>
      </c>
    </row>
    <row r="72" spans="2:6" x14ac:dyDescent="0.3">
      <c r="B72">
        <f t="shared" si="0"/>
        <v>65</v>
      </c>
      <c r="C72">
        <f t="shared" si="1"/>
        <v>6.5</v>
      </c>
      <c r="D72" s="7">
        <v>0</v>
      </c>
      <c r="E72">
        <f t="shared" si="2"/>
        <v>0</v>
      </c>
      <c r="F72">
        <f t="shared" si="3"/>
        <v>0</v>
      </c>
    </row>
    <row r="73" spans="2:6" x14ac:dyDescent="0.3">
      <c r="B73">
        <f t="shared" ref="B73:B136" si="4">B72+1</f>
        <v>66</v>
      </c>
      <c r="C73">
        <f t="shared" ref="C73:C136" si="5">B73*$C$2</f>
        <v>6.6000000000000005</v>
      </c>
      <c r="D73" s="7">
        <v>0</v>
      </c>
      <c r="E73">
        <f t="shared" ref="E73:E136" si="6">F72</f>
        <v>0</v>
      </c>
      <c r="F73">
        <f t="shared" ref="F73:F136" si="7">$C$4*E73+(1-$C$4)*D73</f>
        <v>0</v>
      </c>
    </row>
    <row r="74" spans="2:6" x14ac:dyDescent="0.3">
      <c r="B74">
        <f t="shared" si="4"/>
        <v>67</v>
      </c>
      <c r="C74">
        <f t="shared" si="5"/>
        <v>6.7</v>
      </c>
      <c r="D74" s="7">
        <v>0</v>
      </c>
      <c r="E74">
        <f t="shared" si="6"/>
        <v>0</v>
      </c>
      <c r="F74">
        <f t="shared" si="7"/>
        <v>0</v>
      </c>
    </row>
    <row r="75" spans="2:6" x14ac:dyDescent="0.3">
      <c r="B75">
        <f t="shared" si="4"/>
        <v>68</v>
      </c>
      <c r="C75">
        <f t="shared" si="5"/>
        <v>6.8000000000000007</v>
      </c>
      <c r="D75" s="7">
        <v>0</v>
      </c>
      <c r="E75">
        <f t="shared" si="6"/>
        <v>0</v>
      </c>
      <c r="F75">
        <f t="shared" si="7"/>
        <v>0</v>
      </c>
    </row>
    <row r="76" spans="2:6" x14ac:dyDescent="0.3">
      <c r="B76">
        <f t="shared" si="4"/>
        <v>69</v>
      </c>
      <c r="C76">
        <f t="shared" si="5"/>
        <v>6.9</v>
      </c>
      <c r="D76" s="7">
        <v>0</v>
      </c>
      <c r="E76">
        <f t="shared" si="6"/>
        <v>0</v>
      </c>
      <c r="F76">
        <f t="shared" si="7"/>
        <v>0</v>
      </c>
    </row>
    <row r="77" spans="2:6" x14ac:dyDescent="0.3">
      <c r="B77">
        <f t="shared" si="4"/>
        <v>70</v>
      </c>
      <c r="C77">
        <f t="shared" si="5"/>
        <v>7</v>
      </c>
      <c r="D77" s="7">
        <v>0</v>
      </c>
      <c r="E77">
        <f t="shared" si="6"/>
        <v>0</v>
      </c>
      <c r="F77">
        <f t="shared" si="7"/>
        <v>0</v>
      </c>
    </row>
    <row r="78" spans="2:6" x14ac:dyDescent="0.3">
      <c r="B78">
        <f t="shared" si="4"/>
        <v>71</v>
      </c>
      <c r="C78">
        <f t="shared" si="5"/>
        <v>7.1000000000000005</v>
      </c>
      <c r="D78" s="7">
        <v>0</v>
      </c>
      <c r="E78">
        <f t="shared" si="6"/>
        <v>0</v>
      </c>
      <c r="F78">
        <f t="shared" si="7"/>
        <v>0</v>
      </c>
    </row>
    <row r="79" spans="2:6" x14ac:dyDescent="0.3">
      <c r="B79">
        <f t="shared" si="4"/>
        <v>72</v>
      </c>
      <c r="C79">
        <f t="shared" si="5"/>
        <v>7.2</v>
      </c>
      <c r="D79" s="7">
        <v>0</v>
      </c>
      <c r="E79">
        <f t="shared" si="6"/>
        <v>0</v>
      </c>
      <c r="F79">
        <f t="shared" si="7"/>
        <v>0</v>
      </c>
    </row>
    <row r="80" spans="2:6" x14ac:dyDescent="0.3">
      <c r="B80">
        <f t="shared" si="4"/>
        <v>73</v>
      </c>
      <c r="C80">
        <f t="shared" si="5"/>
        <v>7.3000000000000007</v>
      </c>
      <c r="D80" s="7">
        <v>0</v>
      </c>
      <c r="E80">
        <f t="shared" si="6"/>
        <v>0</v>
      </c>
      <c r="F80">
        <f t="shared" si="7"/>
        <v>0</v>
      </c>
    </row>
    <row r="81" spans="2:6" x14ac:dyDescent="0.3">
      <c r="B81">
        <f t="shared" si="4"/>
        <v>74</v>
      </c>
      <c r="C81">
        <f t="shared" si="5"/>
        <v>7.4</v>
      </c>
      <c r="D81" s="7">
        <v>0</v>
      </c>
      <c r="E81">
        <f t="shared" si="6"/>
        <v>0</v>
      </c>
      <c r="F81">
        <f t="shared" si="7"/>
        <v>0</v>
      </c>
    </row>
    <row r="82" spans="2:6" x14ac:dyDescent="0.3">
      <c r="B82">
        <f t="shared" si="4"/>
        <v>75</v>
      </c>
      <c r="C82">
        <f t="shared" si="5"/>
        <v>7.5</v>
      </c>
      <c r="D82" s="7">
        <v>0</v>
      </c>
      <c r="E82">
        <f t="shared" si="6"/>
        <v>0</v>
      </c>
      <c r="F82">
        <f t="shared" si="7"/>
        <v>0</v>
      </c>
    </row>
    <row r="83" spans="2:6" x14ac:dyDescent="0.3">
      <c r="B83">
        <f t="shared" si="4"/>
        <v>76</v>
      </c>
      <c r="C83">
        <f t="shared" si="5"/>
        <v>7.6000000000000005</v>
      </c>
      <c r="D83" s="7">
        <v>0</v>
      </c>
      <c r="E83">
        <f t="shared" si="6"/>
        <v>0</v>
      </c>
      <c r="F83">
        <f t="shared" si="7"/>
        <v>0</v>
      </c>
    </row>
    <row r="84" spans="2:6" x14ac:dyDescent="0.3">
      <c r="B84">
        <f t="shared" si="4"/>
        <v>77</v>
      </c>
      <c r="C84">
        <f t="shared" si="5"/>
        <v>7.7</v>
      </c>
      <c r="D84" s="7">
        <v>0</v>
      </c>
      <c r="E84">
        <f t="shared" si="6"/>
        <v>0</v>
      </c>
      <c r="F84">
        <f t="shared" si="7"/>
        <v>0</v>
      </c>
    </row>
    <row r="85" spans="2:6" x14ac:dyDescent="0.3">
      <c r="B85">
        <f t="shared" si="4"/>
        <v>78</v>
      </c>
      <c r="C85">
        <f t="shared" si="5"/>
        <v>7.8000000000000007</v>
      </c>
      <c r="D85" s="7">
        <v>0</v>
      </c>
      <c r="E85">
        <f t="shared" si="6"/>
        <v>0</v>
      </c>
      <c r="F85">
        <f t="shared" si="7"/>
        <v>0</v>
      </c>
    </row>
    <row r="86" spans="2:6" x14ac:dyDescent="0.3">
      <c r="B86">
        <f t="shared" si="4"/>
        <v>79</v>
      </c>
      <c r="C86">
        <f t="shared" si="5"/>
        <v>7.9</v>
      </c>
      <c r="D86" s="7">
        <v>0</v>
      </c>
      <c r="E86">
        <f t="shared" si="6"/>
        <v>0</v>
      </c>
      <c r="F86">
        <f t="shared" si="7"/>
        <v>0</v>
      </c>
    </row>
    <row r="87" spans="2:6" x14ac:dyDescent="0.3">
      <c r="B87">
        <f t="shared" si="4"/>
        <v>80</v>
      </c>
      <c r="C87">
        <f t="shared" si="5"/>
        <v>8</v>
      </c>
      <c r="D87" s="7">
        <v>0</v>
      </c>
      <c r="E87">
        <f t="shared" si="6"/>
        <v>0</v>
      </c>
      <c r="F87">
        <f t="shared" si="7"/>
        <v>0</v>
      </c>
    </row>
    <row r="88" spans="2:6" x14ac:dyDescent="0.3">
      <c r="B88">
        <f t="shared" si="4"/>
        <v>81</v>
      </c>
      <c r="C88">
        <f t="shared" si="5"/>
        <v>8.1</v>
      </c>
      <c r="D88" s="7">
        <v>0</v>
      </c>
      <c r="E88">
        <f t="shared" si="6"/>
        <v>0</v>
      </c>
      <c r="F88">
        <f t="shared" si="7"/>
        <v>0</v>
      </c>
    </row>
    <row r="89" spans="2:6" x14ac:dyDescent="0.3">
      <c r="B89">
        <f t="shared" si="4"/>
        <v>82</v>
      </c>
      <c r="C89">
        <f t="shared" si="5"/>
        <v>8.2000000000000011</v>
      </c>
      <c r="D89" s="7">
        <v>0</v>
      </c>
      <c r="E89">
        <f t="shared" si="6"/>
        <v>0</v>
      </c>
      <c r="F89">
        <f t="shared" si="7"/>
        <v>0</v>
      </c>
    </row>
    <row r="90" spans="2:6" x14ac:dyDescent="0.3">
      <c r="B90">
        <f t="shared" si="4"/>
        <v>83</v>
      </c>
      <c r="C90">
        <f t="shared" si="5"/>
        <v>8.3000000000000007</v>
      </c>
      <c r="D90" s="7">
        <v>0</v>
      </c>
      <c r="E90">
        <f t="shared" si="6"/>
        <v>0</v>
      </c>
      <c r="F90">
        <f t="shared" si="7"/>
        <v>0</v>
      </c>
    </row>
    <row r="91" spans="2:6" x14ac:dyDescent="0.3">
      <c r="B91">
        <f t="shared" si="4"/>
        <v>84</v>
      </c>
      <c r="C91">
        <f t="shared" si="5"/>
        <v>8.4</v>
      </c>
      <c r="D91" s="7">
        <v>0</v>
      </c>
      <c r="E91">
        <f t="shared" si="6"/>
        <v>0</v>
      </c>
      <c r="F91">
        <f t="shared" si="7"/>
        <v>0</v>
      </c>
    </row>
    <row r="92" spans="2:6" x14ac:dyDescent="0.3">
      <c r="B92">
        <f t="shared" si="4"/>
        <v>85</v>
      </c>
      <c r="C92">
        <f t="shared" si="5"/>
        <v>8.5</v>
      </c>
      <c r="D92" s="7">
        <v>0</v>
      </c>
      <c r="E92">
        <f t="shared" si="6"/>
        <v>0</v>
      </c>
      <c r="F92">
        <f t="shared" si="7"/>
        <v>0</v>
      </c>
    </row>
    <row r="93" spans="2:6" x14ac:dyDescent="0.3">
      <c r="B93">
        <f t="shared" si="4"/>
        <v>86</v>
      </c>
      <c r="C93">
        <f t="shared" si="5"/>
        <v>8.6</v>
      </c>
      <c r="D93" s="7">
        <v>0</v>
      </c>
      <c r="E93">
        <f t="shared" si="6"/>
        <v>0</v>
      </c>
      <c r="F93">
        <f t="shared" si="7"/>
        <v>0</v>
      </c>
    </row>
    <row r="94" spans="2:6" x14ac:dyDescent="0.3">
      <c r="B94">
        <f t="shared" si="4"/>
        <v>87</v>
      </c>
      <c r="C94">
        <f t="shared" si="5"/>
        <v>8.7000000000000011</v>
      </c>
      <c r="D94" s="7">
        <v>0</v>
      </c>
      <c r="E94">
        <f t="shared" si="6"/>
        <v>0</v>
      </c>
      <c r="F94">
        <f t="shared" si="7"/>
        <v>0</v>
      </c>
    </row>
    <row r="95" spans="2:6" x14ac:dyDescent="0.3">
      <c r="B95">
        <f t="shared" si="4"/>
        <v>88</v>
      </c>
      <c r="C95">
        <f t="shared" si="5"/>
        <v>8.8000000000000007</v>
      </c>
      <c r="D95" s="7">
        <v>0</v>
      </c>
      <c r="E95">
        <f t="shared" si="6"/>
        <v>0</v>
      </c>
      <c r="F95">
        <f t="shared" si="7"/>
        <v>0</v>
      </c>
    </row>
    <row r="96" spans="2:6" x14ac:dyDescent="0.3">
      <c r="B96">
        <f t="shared" si="4"/>
        <v>89</v>
      </c>
      <c r="C96">
        <f t="shared" si="5"/>
        <v>8.9</v>
      </c>
      <c r="D96" s="7">
        <v>0</v>
      </c>
      <c r="E96">
        <f t="shared" si="6"/>
        <v>0</v>
      </c>
      <c r="F96">
        <f t="shared" si="7"/>
        <v>0</v>
      </c>
    </row>
    <row r="97" spans="2:6" x14ac:dyDescent="0.3">
      <c r="B97">
        <f t="shared" si="4"/>
        <v>90</v>
      </c>
      <c r="C97">
        <f t="shared" si="5"/>
        <v>9</v>
      </c>
      <c r="D97" s="7">
        <v>0</v>
      </c>
      <c r="E97">
        <f t="shared" si="6"/>
        <v>0</v>
      </c>
      <c r="F97">
        <f t="shared" si="7"/>
        <v>0</v>
      </c>
    </row>
    <row r="98" spans="2:6" x14ac:dyDescent="0.3">
      <c r="B98">
        <f t="shared" si="4"/>
        <v>91</v>
      </c>
      <c r="C98">
        <f t="shared" si="5"/>
        <v>9.1</v>
      </c>
      <c r="D98" s="7">
        <v>0</v>
      </c>
      <c r="E98">
        <f t="shared" si="6"/>
        <v>0</v>
      </c>
      <c r="F98">
        <f t="shared" si="7"/>
        <v>0</v>
      </c>
    </row>
    <row r="99" spans="2:6" x14ac:dyDescent="0.3">
      <c r="B99">
        <f t="shared" si="4"/>
        <v>92</v>
      </c>
      <c r="C99">
        <f t="shared" si="5"/>
        <v>9.2000000000000011</v>
      </c>
      <c r="D99" s="7">
        <v>0</v>
      </c>
      <c r="E99">
        <f t="shared" si="6"/>
        <v>0</v>
      </c>
      <c r="F99">
        <f t="shared" si="7"/>
        <v>0</v>
      </c>
    </row>
    <row r="100" spans="2:6" x14ac:dyDescent="0.3">
      <c r="B100">
        <f t="shared" si="4"/>
        <v>93</v>
      </c>
      <c r="C100">
        <f t="shared" si="5"/>
        <v>9.3000000000000007</v>
      </c>
      <c r="D100" s="7">
        <v>0</v>
      </c>
      <c r="E100">
        <f t="shared" si="6"/>
        <v>0</v>
      </c>
      <c r="F100">
        <f t="shared" si="7"/>
        <v>0</v>
      </c>
    </row>
    <row r="101" spans="2:6" x14ac:dyDescent="0.3">
      <c r="B101">
        <f t="shared" si="4"/>
        <v>94</v>
      </c>
      <c r="C101">
        <f t="shared" si="5"/>
        <v>9.4</v>
      </c>
      <c r="D101" s="7">
        <v>0</v>
      </c>
      <c r="E101">
        <f t="shared" si="6"/>
        <v>0</v>
      </c>
      <c r="F101">
        <f t="shared" si="7"/>
        <v>0</v>
      </c>
    </row>
    <row r="102" spans="2:6" x14ac:dyDescent="0.3">
      <c r="B102">
        <f t="shared" si="4"/>
        <v>95</v>
      </c>
      <c r="C102">
        <f t="shared" si="5"/>
        <v>9.5</v>
      </c>
      <c r="D102" s="7">
        <v>0</v>
      </c>
      <c r="E102">
        <f t="shared" si="6"/>
        <v>0</v>
      </c>
      <c r="F102">
        <f t="shared" si="7"/>
        <v>0</v>
      </c>
    </row>
    <row r="103" spans="2:6" x14ac:dyDescent="0.3">
      <c r="B103">
        <f t="shared" si="4"/>
        <v>96</v>
      </c>
      <c r="C103">
        <f t="shared" si="5"/>
        <v>9.6000000000000014</v>
      </c>
      <c r="D103" s="7">
        <v>0</v>
      </c>
      <c r="E103">
        <f t="shared" si="6"/>
        <v>0</v>
      </c>
      <c r="F103">
        <f t="shared" si="7"/>
        <v>0</v>
      </c>
    </row>
    <row r="104" spans="2:6" x14ac:dyDescent="0.3">
      <c r="B104">
        <f t="shared" si="4"/>
        <v>97</v>
      </c>
      <c r="C104">
        <f t="shared" si="5"/>
        <v>9.7000000000000011</v>
      </c>
      <c r="D104" s="7">
        <v>0</v>
      </c>
      <c r="E104">
        <f t="shared" si="6"/>
        <v>0</v>
      </c>
      <c r="F104">
        <f t="shared" si="7"/>
        <v>0</v>
      </c>
    </row>
    <row r="105" spans="2:6" x14ac:dyDescent="0.3">
      <c r="B105">
        <f t="shared" si="4"/>
        <v>98</v>
      </c>
      <c r="C105">
        <f t="shared" si="5"/>
        <v>9.8000000000000007</v>
      </c>
      <c r="D105" s="7">
        <v>0</v>
      </c>
      <c r="E105">
        <f t="shared" si="6"/>
        <v>0</v>
      </c>
      <c r="F105">
        <f t="shared" si="7"/>
        <v>0</v>
      </c>
    </row>
    <row r="106" spans="2:6" x14ac:dyDescent="0.3">
      <c r="B106">
        <f t="shared" si="4"/>
        <v>99</v>
      </c>
      <c r="C106">
        <f t="shared" si="5"/>
        <v>9.9</v>
      </c>
      <c r="D106" s="7">
        <v>0</v>
      </c>
      <c r="E106">
        <f t="shared" si="6"/>
        <v>0</v>
      </c>
      <c r="F106">
        <f t="shared" si="7"/>
        <v>0</v>
      </c>
    </row>
    <row r="107" spans="2:6" x14ac:dyDescent="0.3">
      <c r="B107">
        <f t="shared" si="4"/>
        <v>100</v>
      </c>
      <c r="C107">
        <f t="shared" si="5"/>
        <v>10</v>
      </c>
      <c r="D107" s="7">
        <v>20</v>
      </c>
      <c r="E107">
        <f t="shared" si="6"/>
        <v>0</v>
      </c>
      <c r="F107">
        <f t="shared" si="7"/>
        <v>0.41452299344197918</v>
      </c>
    </row>
    <row r="108" spans="2:6" x14ac:dyDescent="0.3">
      <c r="B108">
        <f t="shared" si="4"/>
        <v>101</v>
      </c>
      <c r="C108">
        <f t="shared" si="5"/>
        <v>10.100000000000001</v>
      </c>
      <c r="D108" s="7">
        <v>20</v>
      </c>
      <c r="E108">
        <f t="shared" si="6"/>
        <v>0.41452299344197918</v>
      </c>
      <c r="F108">
        <f t="shared" si="7"/>
        <v>0.82045452127935348</v>
      </c>
    </row>
    <row r="109" spans="2:6" x14ac:dyDescent="0.3">
      <c r="B109">
        <f t="shared" si="4"/>
        <v>102</v>
      </c>
      <c r="C109">
        <f t="shared" si="5"/>
        <v>10.200000000000001</v>
      </c>
      <c r="D109" s="7">
        <v>20</v>
      </c>
      <c r="E109">
        <f t="shared" si="6"/>
        <v>0.82045452127935348</v>
      </c>
      <c r="F109">
        <f t="shared" si="7"/>
        <v>1.2179726515141465</v>
      </c>
    </row>
    <row r="110" spans="2:6" x14ac:dyDescent="0.3">
      <c r="B110">
        <f t="shared" si="4"/>
        <v>103</v>
      </c>
      <c r="C110">
        <f t="shared" si="5"/>
        <v>10.3</v>
      </c>
      <c r="D110" s="7">
        <v>20</v>
      </c>
      <c r="E110">
        <f t="shared" si="6"/>
        <v>1.2179726515141465</v>
      </c>
      <c r="F110">
        <f t="shared" si="7"/>
        <v>1.6072517614843203</v>
      </c>
    </row>
    <row r="111" spans="2:6" x14ac:dyDescent="0.3">
      <c r="B111">
        <f t="shared" si="4"/>
        <v>104</v>
      </c>
      <c r="C111">
        <f t="shared" si="5"/>
        <v>10.4</v>
      </c>
      <c r="D111" s="7">
        <v>20</v>
      </c>
      <c r="E111">
        <f t="shared" si="6"/>
        <v>1.6072517614843203</v>
      </c>
      <c r="F111">
        <f t="shared" si="7"/>
        <v>1.9884626143570308</v>
      </c>
    </row>
    <row r="112" spans="2:6" x14ac:dyDescent="0.3">
      <c r="B112">
        <f t="shared" si="4"/>
        <v>105</v>
      </c>
      <c r="C112">
        <f t="shared" si="5"/>
        <v>10.5</v>
      </c>
      <c r="D112" s="7">
        <v>20</v>
      </c>
      <c r="E112">
        <f t="shared" si="6"/>
        <v>1.9884626143570308</v>
      </c>
      <c r="F112">
        <f t="shared" si="7"/>
        <v>2.3617724340364727</v>
      </c>
    </row>
    <row r="113" spans="2:6" x14ac:dyDescent="0.3">
      <c r="B113">
        <f t="shared" si="4"/>
        <v>106</v>
      </c>
      <c r="C113">
        <f t="shared" si="5"/>
        <v>10.600000000000001</v>
      </c>
      <c r="D113" s="7">
        <v>20</v>
      </c>
      <c r="E113">
        <f t="shared" si="6"/>
        <v>2.3617724340364727</v>
      </c>
      <c r="F113">
        <f t="shared" si="7"/>
        <v>2.7273449785191746</v>
      </c>
    </row>
    <row r="114" spans="2:6" x14ac:dyDescent="0.3">
      <c r="B114">
        <f t="shared" si="4"/>
        <v>107</v>
      </c>
      <c r="C114">
        <f t="shared" si="5"/>
        <v>10.700000000000001</v>
      </c>
      <c r="D114" s="7">
        <v>20</v>
      </c>
      <c r="E114">
        <f t="shared" si="6"/>
        <v>2.7273449785191746</v>
      </c>
      <c r="F114">
        <f t="shared" si="7"/>
        <v>3.0853406117289177</v>
      </c>
    </row>
    <row r="115" spans="2:6" x14ac:dyDescent="0.3">
      <c r="B115">
        <f t="shared" si="4"/>
        <v>108</v>
      </c>
      <c r="C115">
        <f t="shared" si="5"/>
        <v>10.8</v>
      </c>
      <c r="D115" s="7">
        <v>20</v>
      </c>
      <c r="E115">
        <f t="shared" si="6"/>
        <v>3.0853406117289177</v>
      </c>
      <c r="F115">
        <f t="shared" si="7"/>
        <v>3.4359163738627978</v>
      </c>
    </row>
    <row r="116" spans="2:6" x14ac:dyDescent="0.3">
      <c r="B116">
        <f t="shared" si="4"/>
        <v>109</v>
      </c>
      <c r="C116">
        <f t="shared" si="5"/>
        <v>10.9</v>
      </c>
      <c r="D116" s="7">
        <v>20</v>
      </c>
      <c r="E116">
        <f t="shared" si="6"/>
        <v>3.4359163738627978</v>
      </c>
      <c r="F116">
        <f t="shared" si="7"/>
        <v>3.7792260502792812</v>
      </c>
    </row>
    <row r="117" spans="2:6" x14ac:dyDescent="0.3">
      <c r="B117">
        <f t="shared" si="4"/>
        <v>110</v>
      </c>
      <c r="C117">
        <f t="shared" si="5"/>
        <v>11</v>
      </c>
      <c r="D117" s="7">
        <v>20</v>
      </c>
      <c r="E117">
        <f t="shared" si="6"/>
        <v>3.7792260502792812</v>
      </c>
      <c r="F117">
        <f t="shared" si="7"/>
        <v>4.1154202389584764</v>
      </c>
    </row>
    <row r="118" spans="2:6" x14ac:dyDescent="0.3">
      <c r="B118">
        <f t="shared" si="4"/>
        <v>111</v>
      </c>
      <c r="C118">
        <f t="shared" si="5"/>
        <v>11.100000000000001</v>
      </c>
      <c r="D118" s="7">
        <v>20</v>
      </c>
      <c r="E118">
        <f t="shared" si="6"/>
        <v>4.1154202389584764</v>
      </c>
      <c r="F118">
        <f t="shared" si="7"/>
        <v>4.4446464165642166</v>
      </c>
    </row>
    <row r="119" spans="2:6" x14ac:dyDescent="0.3">
      <c r="B119">
        <f t="shared" si="4"/>
        <v>112</v>
      </c>
      <c r="C119">
        <f t="shared" si="5"/>
        <v>11.200000000000001</v>
      </c>
      <c r="D119" s="7">
        <v>20</v>
      </c>
      <c r="E119">
        <f t="shared" si="6"/>
        <v>4.4446464165642166</v>
      </c>
      <c r="F119">
        <f t="shared" si="7"/>
        <v>4.7670490031369273</v>
      </c>
    </row>
    <row r="120" spans="2:6" x14ac:dyDescent="0.3">
      <c r="B120">
        <f t="shared" si="4"/>
        <v>113</v>
      </c>
      <c r="C120">
        <f t="shared" si="5"/>
        <v>11.3</v>
      </c>
      <c r="D120" s="7">
        <v>20</v>
      </c>
      <c r="E120">
        <f t="shared" si="6"/>
        <v>4.7670490031369273</v>
      </c>
      <c r="F120">
        <f t="shared" si="7"/>
        <v>5.0827694254456599</v>
      </c>
    </row>
    <row r="121" spans="2:6" x14ac:dyDescent="0.3">
      <c r="B121">
        <f t="shared" si="4"/>
        <v>114</v>
      </c>
      <c r="C121">
        <f t="shared" si="5"/>
        <v>11.4</v>
      </c>
      <c r="D121" s="7">
        <v>20</v>
      </c>
      <c r="E121">
        <f t="shared" si="6"/>
        <v>5.0827694254456599</v>
      </c>
      <c r="F121">
        <f t="shared" si="7"/>
        <v>5.3919461790270837</v>
      </c>
    </row>
    <row r="122" spans="2:6" x14ac:dyDescent="0.3">
      <c r="B122">
        <f t="shared" si="4"/>
        <v>115</v>
      </c>
      <c r="C122">
        <f t="shared" si="5"/>
        <v>11.5</v>
      </c>
      <c r="D122" s="7">
        <v>20</v>
      </c>
      <c r="E122">
        <f t="shared" si="6"/>
        <v>5.3919461790270837</v>
      </c>
      <c r="F122">
        <f t="shared" si="7"/>
        <v>5.6947148889386456</v>
      </c>
    </row>
    <row r="123" spans="2:6" x14ac:dyDescent="0.3">
      <c r="B123">
        <f t="shared" si="4"/>
        <v>116</v>
      </c>
      <c r="C123">
        <f t="shared" si="5"/>
        <v>11.600000000000001</v>
      </c>
      <c r="D123" s="7">
        <v>20</v>
      </c>
      <c r="E123">
        <f t="shared" si="6"/>
        <v>5.6947148889386456</v>
      </c>
      <c r="F123">
        <f t="shared" si="7"/>
        <v>5.9912083692525524</v>
      </c>
    </row>
    <row r="124" spans="2:6" x14ac:dyDescent="0.3">
      <c r="B124">
        <f t="shared" si="4"/>
        <v>117</v>
      </c>
      <c r="C124">
        <f t="shared" si="5"/>
        <v>11.700000000000001</v>
      </c>
      <c r="D124" s="7">
        <v>20</v>
      </c>
      <c r="E124">
        <f t="shared" si="6"/>
        <v>5.9912083692525524</v>
      </c>
      <c r="F124">
        <f t="shared" si="7"/>
        <v>6.2815566813166717</v>
      </c>
    </row>
    <row r="125" spans="2:6" x14ac:dyDescent="0.3">
      <c r="B125">
        <f t="shared" si="4"/>
        <v>118</v>
      </c>
      <c r="C125">
        <f t="shared" si="5"/>
        <v>11.8</v>
      </c>
      <c r="D125" s="7">
        <v>20</v>
      </c>
      <c r="E125">
        <f t="shared" si="6"/>
        <v>6.2815566813166717</v>
      </c>
      <c r="F125">
        <f t="shared" si="7"/>
        <v>6.5658871908079082</v>
      </c>
    </row>
    <row r="126" spans="2:6" x14ac:dyDescent="0.3">
      <c r="B126">
        <f t="shared" si="4"/>
        <v>119</v>
      </c>
      <c r="C126">
        <f t="shared" si="5"/>
        <v>11.9</v>
      </c>
      <c r="D126" s="7">
        <v>20</v>
      </c>
      <c r="E126">
        <f t="shared" si="6"/>
        <v>6.5658871908079082</v>
      </c>
      <c r="F126">
        <f t="shared" si="7"/>
        <v>6.844324623603085</v>
      </c>
    </row>
    <row r="127" spans="2:6" x14ac:dyDescent="0.3">
      <c r="B127">
        <f t="shared" si="4"/>
        <v>120</v>
      </c>
      <c r="C127">
        <f t="shared" si="5"/>
        <v>12</v>
      </c>
      <c r="D127" s="7">
        <v>20</v>
      </c>
      <c r="E127">
        <f t="shared" si="6"/>
        <v>6.844324623603085</v>
      </c>
      <c r="F127">
        <f t="shared" si="7"/>
        <v>7.1169911204918339</v>
      </c>
    </row>
    <row r="128" spans="2:6" x14ac:dyDescent="0.3">
      <c r="B128">
        <f t="shared" si="4"/>
        <v>121</v>
      </c>
      <c r="C128">
        <f t="shared" si="5"/>
        <v>12.100000000000001</v>
      </c>
      <c r="D128" s="7">
        <v>20</v>
      </c>
      <c r="E128">
        <f t="shared" si="6"/>
        <v>7.1169911204918339</v>
      </c>
      <c r="F128">
        <f t="shared" si="7"/>
        <v>7.3840062907555</v>
      </c>
    </row>
    <row r="129" spans="2:6" x14ac:dyDescent="0.3">
      <c r="B129">
        <f t="shared" si="4"/>
        <v>122</v>
      </c>
      <c r="C129">
        <f t="shared" si="5"/>
        <v>12.200000000000001</v>
      </c>
      <c r="D129" s="7">
        <v>20</v>
      </c>
      <c r="E129">
        <f t="shared" si="6"/>
        <v>7.3840062907555</v>
      </c>
      <c r="F129">
        <f t="shared" si="7"/>
        <v>7.6454872646355607</v>
      </c>
    </row>
    <row r="130" spans="2:6" x14ac:dyDescent="0.3">
      <c r="B130">
        <f t="shared" si="4"/>
        <v>123</v>
      </c>
      <c r="C130">
        <f t="shared" si="5"/>
        <v>12.3</v>
      </c>
      <c r="D130" s="7">
        <v>20</v>
      </c>
      <c r="E130">
        <f t="shared" si="6"/>
        <v>7.6454872646355607</v>
      </c>
      <c r="F130">
        <f t="shared" si="7"/>
        <v>7.9015487447145771</v>
      </c>
    </row>
    <row r="131" spans="2:6" x14ac:dyDescent="0.3">
      <c r="B131">
        <f t="shared" si="4"/>
        <v>124</v>
      </c>
      <c r="C131">
        <f t="shared" si="5"/>
        <v>12.4</v>
      </c>
      <c r="D131" s="7">
        <v>20</v>
      </c>
      <c r="E131">
        <f t="shared" si="6"/>
        <v>7.9015487447145771</v>
      </c>
      <c r="F131">
        <f t="shared" si="7"/>
        <v>8.152303056232217</v>
      </c>
    </row>
    <row r="132" spans="2:6" x14ac:dyDescent="0.3">
      <c r="B132">
        <f t="shared" si="4"/>
        <v>125</v>
      </c>
      <c r="C132">
        <f t="shared" si="5"/>
        <v>12.5</v>
      </c>
      <c r="D132" s="7">
        <v>20</v>
      </c>
      <c r="E132">
        <f t="shared" si="6"/>
        <v>8.152303056232217</v>
      </c>
      <c r="F132">
        <f t="shared" si="7"/>
        <v>8.3978601963584172</v>
      </c>
    </row>
    <row r="133" spans="2:6" x14ac:dyDescent="0.3">
      <c r="B133">
        <f t="shared" si="4"/>
        <v>126</v>
      </c>
      <c r="C133">
        <f t="shared" si="5"/>
        <v>12.600000000000001</v>
      </c>
      <c r="D133" s="7">
        <v>20</v>
      </c>
      <c r="E133">
        <f t="shared" si="6"/>
        <v>8.3978601963584172</v>
      </c>
      <c r="F133">
        <f t="shared" si="7"/>
        <v>8.63832788244531</v>
      </c>
    </row>
    <row r="134" spans="2:6" x14ac:dyDescent="0.3">
      <c r="B134">
        <f t="shared" si="4"/>
        <v>127</v>
      </c>
      <c r="C134">
        <f t="shared" si="5"/>
        <v>12.700000000000001</v>
      </c>
      <c r="D134" s="7">
        <v>20</v>
      </c>
      <c r="E134">
        <f t="shared" si="6"/>
        <v>8.63832788244531</v>
      </c>
      <c r="F134">
        <f t="shared" si="7"/>
        <v>8.8738115992790618</v>
      </c>
    </row>
    <row r="135" spans="2:6" x14ac:dyDescent="0.3">
      <c r="B135">
        <f t="shared" si="4"/>
        <v>128</v>
      </c>
      <c r="C135">
        <f t="shared" si="5"/>
        <v>12.8</v>
      </c>
      <c r="D135" s="7">
        <v>20</v>
      </c>
      <c r="E135">
        <f t="shared" si="6"/>
        <v>8.8738115992790618</v>
      </c>
      <c r="F135">
        <f t="shared" si="7"/>
        <v>9.1044146453523762</v>
      </c>
    </row>
    <row r="136" spans="2:6" x14ac:dyDescent="0.3">
      <c r="B136">
        <f t="shared" si="4"/>
        <v>129</v>
      </c>
      <c r="C136">
        <f t="shared" si="5"/>
        <v>12.9</v>
      </c>
      <c r="D136" s="7">
        <v>20</v>
      </c>
      <c r="E136">
        <f t="shared" si="6"/>
        <v>9.1044146453523762</v>
      </c>
      <c r="F136">
        <f t="shared" si="7"/>
        <v>9.3302381781779324</v>
      </c>
    </row>
    <row r="137" spans="2:6" x14ac:dyDescent="0.3">
      <c r="B137">
        <f t="shared" ref="B137:B200" si="8">B136+1</f>
        <v>130</v>
      </c>
      <c r="C137">
        <f t="shared" ref="C137:C200" si="9">B137*$C$2</f>
        <v>13</v>
      </c>
      <c r="D137" s="7">
        <v>20</v>
      </c>
      <c r="E137">
        <f t="shared" ref="E137:E200" si="10">F136</f>
        <v>9.3302381781779324</v>
      </c>
      <c r="F137">
        <f t="shared" ref="F137:F200" si="11">$C$4*E137+(1-$C$4)*D137</f>
        <v>9.5513812586626639</v>
      </c>
    </row>
    <row r="138" spans="2:6" x14ac:dyDescent="0.3">
      <c r="B138">
        <f t="shared" si="8"/>
        <v>131</v>
      </c>
      <c r="C138">
        <f t="shared" si="9"/>
        <v>13.100000000000001</v>
      </c>
      <c r="D138" s="7">
        <v>20</v>
      </c>
      <c r="E138">
        <f t="shared" si="10"/>
        <v>9.5513812586626639</v>
      </c>
      <c r="F138">
        <f t="shared" si="11"/>
        <v>9.7679408945623205</v>
      </c>
    </row>
    <row r="139" spans="2:6" x14ac:dyDescent="0.3">
      <c r="B139">
        <f t="shared" si="8"/>
        <v>132</v>
      </c>
      <c r="C139">
        <f t="shared" si="9"/>
        <v>13.200000000000001</v>
      </c>
      <c r="D139" s="7">
        <v>20</v>
      </c>
      <c r="E139">
        <f t="shared" si="10"/>
        <v>9.7679408945623205</v>
      </c>
      <c r="F139">
        <f t="shared" si="11"/>
        <v>9.9800120830353851</v>
      </c>
    </row>
    <row r="140" spans="2:6" x14ac:dyDescent="0.3">
      <c r="B140">
        <f t="shared" si="8"/>
        <v>133</v>
      </c>
      <c r="C140">
        <f t="shared" si="9"/>
        <v>13.3</v>
      </c>
      <c r="D140" s="7">
        <v>20</v>
      </c>
      <c r="E140">
        <f t="shared" si="10"/>
        <v>9.9800120830353851</v>
      </c>
      <c r="F140">
        <f t="shared" si="11"/>
        <v>10.187687852315017</v>
      </c>
    </row>
    <row r="141" spans="2:6" x14ac:dyDescent="0.3">
      <c r="B141">
        <f t="shared" si="8"/>
        <v>134</v>
      </c>
      <c r="C141">
        <f t="shared" si="9"/>
        <v>13.4</v>
      </c>
      <c r="D141" s="7">
        <v>20</v>
      </c>
      <c r="E141">
        <f t="shared" si="10"/>
        <v>10.187687852315017</v>
      </c>
      <c r="F141">
        <f t="shared" si="11"/>
        <v>10.391059302517291</v>
      </c>
    </row>
    <row r="142" spans="2:6" x14ac:dyDescent="0.3">
      <c r="B142">
        <f t="shared" si="8"/>
        <v>135</v>
      </c>
      <c r="C142">
        <f t="shared" si="9"/>
        <v>13.5</v>
      </c>
      <c r="D142" s="7">
        <v>20</v>
      </c>
      <c r="E142">
        <f t="shared" si="10"/>
        <v>10.391059302517291</v>
      </c>
      <c r="F142">
        <f t="shared" si="11"/>
        <v>10.59021564560364</v>
      </c>
    </row>
    <row r="143" spans="2:6" x14ac:dyDescent="0.3">
      <c r="B143">
        <f t="shared" si="8"/>
        <v>136</v>
      </c>
      <c r="C143">
        <f t="shared" si="9"/>
        <v>13.600000000000001</v>
      </c>
      <c r="D143" s="7">
        <v>20</v>
      </c>
      <c r="E143">
        <f t="shared" si="10"/>
        <v>10.59021564560364</v>
      </c>
      <c r="F143">
        <f t="shared" si="11"/>
        <v>10.785244244515034</v>
      </c>
    </row>
    <row r="144" spans="2:6" x14ac:dyDescent="0.3">
      <c r="B144">
        <f t="shared" si="8"/>
        <v>137</v>
      </c>
      <c r="C144">
        <f t="shared" si="9"/>
        <v>13.700000000000001</v>
      </c>
      <c r="D144" s="7">
        <v>20</v>
      </c>
      <c r="E144">
        <f t="shared" si="10"/>
        <v>10.785244244515034</v>
      </c>
      <c r="F144">
        <f t="shared" si="11"/>
        <v>10.976230651495051</v>
      </c>
    </row>
    <row r="145" spans="2:6" x14ac:dyDescent="0.3">
      <c r="B145">
        <f t="shared" si="8"/>
        <v>138</v>
      </c>
      <c r="C145">
        <f t="shared" si="9"/>
        <v>13.8</v>
      </c>
      <c r="D145" s="7">
        <v>20</v>
      </c>
      <c r="E145">
        <f t="shared" si="10"/>
        <v>10.976230651495051</v>
      </c>
      <c r="F145">
        <f t="shared" si="11"/>
        <v>11.163258645618663</v>
      </c>
    </row>
    <row r="146" spans="2:6" x14ac:dyDescent="0.3">
      <c r="B146">
        <f t="shared" si="8"/>
        <v>139</v>
      </c>
      <c r="C146">
        <f t="shared" si="9"/>
        <v>13.9</v>
      </c>
      <c r="D146" s="7">
        <v>20</v>
      </c>
      <c r="E146">
        <f t="shared" si="10"/>
        <v>11.163258645618663</v>
      </c>
      <c r="F146">
        <f t="shared" si="11"/>
        <v>11.346410269543197</v>
      </c>
    </row>
    <row r="147" spans="2:6" x14ac:dyDescent="0.3">
      <c r="B147">
        <f t="shared" si="8"/>
        <v>140</v>
      </c>
      <c r="C147">
        <f t="shared" si="9"/>
        <v>14</v>
      </c>
      <c r="D147" s="7">
        <v>20</v>
      </c>
      <c r="E147">
        <f t="shared" si="10"/>
        <v>11.346410269543197</v>
      </c>
      <c r="F147">
        <f t="shared" si="11"/>
        <v>11.525765865497583</v>
      </c>
    </row>
    <row r="148" spans="2:6" x14ac:dyDescent="0.3">
      <c r="B148">
        <f t="shared" si="8"/>
        <v>141</v>
      </c>
      <c r="C148">
        <f t="shared" si="9"/>
        <v>14.100000000000001</v>
      </c>
      <c r="D148" s="7">
        <v>20</v>
      </c>
      <c r="E148">
        <f t="shared" si="10"/>
        <v>11.525765865497583</v>
      </c>
      <c r="F148">
        <f t="shared" si="11"/>
        <v>11.70140411052569</v>
      </c>
    </row>
    <row r="149" spans="2:6" x14ac:dyDescent="0.3">
      <c r="B149">
        <f t="shared" si="8"/>
        <v>142</v>
      </c>
      <c r="C149">
        <f t="shared" si="9"/>
        <v>14.200000000000001</v>
      </c>
      <c r="D149" s="7">
        <v>20</v>
      </c>
      <c r="E149">
        <f t="shared" si="10"/>
        <v>11.70140411052569</v>
      </c>
      <c r="F149">
        <f t="shared" si="11"/>
        <v>11.8734020509992</v>
      </c>
    </row>
    <row r="150" spans="2:6" x14ac:dyDescent="0.3">
      <c r="B150">
        <f t="shared" si="8"/>
        <v>143</v>
      </c>
      <c r="C150">
        <f t="shared" si="9"/>
        <v>14.3</v>
      </c>
      <c r="D150" s="7">
        <v>20</v>
      </c>
      <c r="E150">
        <f t="shared" si="10"/>
        <v>11.8734020509992</v>
      </c>
      <c r="F150">
        <f t="shared" si="11"/>
        <v>12.041835136415163</v>
      </c>
    </row>
    <row r="151" spans="2:6" x14ac:dyDescent="0.3">
      <c r="B151">
        <f t="shared" si="8"/>
        <v>144</v>
      </c>
      <c r="C151">
        <f t="shared" si="9"/>
        <v>14.4</v>
      </c>
      <c r="D151" s="7">
        <v>20</v>
      </c>
      <c r="E151">
        <f t="shared" si="10"/>
        <v>12.041835136415163</v>
      </c>
      <c r="F151">
        <f t="shared" si="11"/>
        <v>12.206777252493062</v>
      </c>
    </row>
    <row r="152" spans="2:6" x14ac:dyDescent="0.3">
      <c r="B152">
        <f t="shared" si="8"/>
        <v>145</v>
      </c>
      <c r="C152">
        <f t="shared" si="9"/>
        <v>14.5</v>
      </c>
      <c r="D152" s="7">
        <v>20</v>
      </c>
      <c r="E152">
        <f t="shared" si="10"/>
        <v>12.206777252493062</v>
      </c>
      <c r="F152">
        <f t="shared" si="11"/>
        <v>12.368300753585897</v>
      </c>
    </row>
    <row r="153" spans="2:6" x14ac:dyDescent="0.3">
      <c r="B153">
        <f t="shared" si="8"/>
        <v>146</v>
      </c>
      <c r="C153">
        <f t="shared" si="9"/>
        <v>14.600000000000001</v>
      </c>
      <c r="D153" s="7">
        <v>20</v>
      </c>
      <c r="E153">
        <f t="shared" si="10"/>
        <v>12.368300753585897</v>
      </c>
      <c r="F153">
        <f t="shared" si="11"/>
        <v>12.526476494419521</v>
      </c>
    </row>
    <row r="154" spans="2:6" x14ac:dyDescent="0.3">
      <c r="B154">
        <f t="shared" si="8"/>
        <v>147</v>
      </c>
      <c r="C154">
        <f t="shared" si="9"/>
        <v>14.700000000000001</v>
      </c>
      <c r="D154" s="7">
        <v>20</v>
      </c>
      <c r="E154">
        <f t="shared" si="10"/>
        <v>12.526476494419521</v>
      </c>
      <c r="F154">
        <f t="shared" si="11"/>
        <v>12.681373861174132</v>
      </c>
    </row>
    <row r="155" spans="2:6" x14ac:dyDescent="0.3">
      <c r="B155">
        <f t="shared" si="8"/>
        <v>148</v>
      </c>
      <c r="C155">
        <f t="shared" si="9"/>
        <v>14.8</v>
      </c>
      <c r="D155" s="7">
        <v>20</v>
      </c>
      <c r="E155">
        <f t="shared" si="10"/>
        <v>12.681373861174132</v>
      </c>
      <c r="F155">
        <f t="shared" si="11"/>
        <v>12.833060801921572</v>
      </c>
    </row>
    <row r="156" spans="2:6" x14ac:dyDescent="0.3">
      <c r="B156">
        <f t="shared" si="8"/>
        <v>149</v>
      </c>
      <c r="C156">
        <f t="shared" si="9"/>
        <v>14.9</v>
      </c>
      <c r="D156" s="7">
        <v>20</v>
      </c>
      <c r="E156">
        <f t="shared" si="10"/>
        <v>12.833060801921572</v>
      </c>
      <c r="F156">
        <f t="shared" si="11"/>
        <v>12.981603856431779</v>
      </c>
    </row>
    <row r="157" spans="2:6" x14ac:dyDescent="0.3">
      <c r="B157">
        <f t="shared" si="8"/>
        <v>150</v>
      </c>
      <c r="C157">
        <f t="shared" si="9"/>
        <v>15</v>
      </c>
      <c r="D157" s="7">
        <v>20</v>
      </c>
      <c r="E157">
        <f t="shared" si="10"/>
        <v>12.981603856431779</v>
      </c>
      <c r="F157">
        <f t="shared" si="11"/>
        <v>13.127068185361455</v>
      </c>
    </row>
    <row r="158" spans="2:6" x14ac:dyDescent="0.3">
      <c r="B158">
        <f t="shared" si="8"/>
        <v>151</v>
      </c>
      <c r="C158">
        <f t="shared" si="9"/>
        <v>15.100000000000001</v>
      </c>
      <c r="D158" s="7">
        <v>20</v>
      </c>
      <c r="E158">
        <f t="shared" si="10"/>
        <v>13.127068185361455</v>
      </c>
      <c r="F158">
        <f t="shared" si="11"/>
        <v>13.269517598837785</v>
      </c>
    </row>
    <row r="159" spans="2:6" x14ac:dyDescent="0.3">
      <c r="B159">
        <f t="shared" si="8"/>
        <v>152</v>
      </c>
      <c r="C159">
        <f t="shared" si="9"/>
        <v>15.200000000000001</v>
      </c>
      <c r="D159" s="7">
        <v>20</v>
      </c>
      <c r="E159">
        <f t="shared" si="10"/>
        <v>13.269517598837785</v>
      </c>
      <c r="F159">
        <f t="shared" si="11"/>
        <v>13.409014584449702</v>
      </c>
    </row>
    <row r="160" spans="2:6" x14ac:dyDescent="0.3">
      <c r="B160">
        <f t="shared" si="8"/>
        <v>153</v>
      </c>
      <c r="C160">
        <f t="shared" si="9"/>
        <v>15.3</v>
      </c>
      <c r="D160" s="7">
        <v>20</v>
      </c>
      <c r="E160">
        <f t="shared" si="10"/>
        <v>13.409014584449702</v>
      </c>
      <c r="F160">
        <f t="shared" si="11"/>
        <v>13.545620334659018</v>
      </c>
    </row>
    <row r="161" spans="2:6" x14ac:dyDescent="0.3">
      <c r="B161">
        <f t="shared" si="8"/>
        <v>154</v>
      </c>
      <c r="C161">
        <f t="shared" si="9"/>
        <v>15.4</v>
      </c>
      <c r="D161" s="7">
        <v>20</v>
      </c>
      <c r="E161">
        <f t="shared" si="10"/>
        <v>13.545620334659018</v>
      </c>
      <c r="F161">
        <f t="shared" si="11"/>
        <v>13.679394773643427</v>
      </c>
    </row>
    <row r="162" spans="2:6" x14ac:dyDescent="0.3">
      <c r="B162">
        <f t="shared" si="8"/>
        <v>155</v>
      </c>
      <c r="C162">
        <f t="shared" si="9"/>
        <v>15.5</v>
      </c>
      <c r="D162" s="7">
        <v>20</v>
      </c>
      <c r="E162">
        <f t="shared" si="10"/>
        <v>13.679394773643427</v>
      </c>
      <c r="F162">
        <f t="shared" si="11"/>
        <v>13.810396583583143</v>
      </c>
    </row>
    <row r="163" spans="2:6" x14ac:dyDescent="0.3">
      <c r="B163">
        <f t="shared" si="8"/>
        <v>156</v>
      </c>
      <c r="C163">
        <f t="shared" si="9"/>
        <v>15.600000000000001</v>
      </c>
      <c r="D163" s="7">
        <v>20</v>
      </c>
      <c r="E163">
        <f t="shared" si="10"/>
        <v>13.810396583583143</v>
      </c>
      <c r="F163">
        <f t="shared" si="11"/>
        <v>13.938683230402734</v>
      </c>
    </row>
    <row r="164" spans="2:6" x14ac:dyDescent="0.3">
      <c r="B164">
        <f t="shared" si="8"/>
        <v>157</v>
      </c>
      <c r="C164">
        <f t="shared" si="9"/>
        <v>15.700000000000001</v>
      </c>
      <c r="D164" s="7">
        <v>20</v>
      </c>
      <c r="E164">
        <f t="shared" si="10"/>
        <v>13.938683230402734</v>
      </c>
      <c r="F164">
        <f t="shared" si="11"/>
        <v>14.064310988979411</v>
      </c>
    </row>
    <row r="165" spans="2:6" x14ac:dyDescent="0.3">
      <c r="B165">
        <f t="shared" si="8"/>
        <v>158</v>
      </c>
      <c r="C165">
        <f t="shared" si="9"/>
        <v>15.8</v>
      </c>
      <c r="D165" s="7">
        <v>20</v>
      </c>
      <c r="E165">
        <f t="shared" si="10"/>
        <v>14.064310988979411</v>
      </c>
      <c r="F165">
        <f t="shared" si="11"/>
        <v>14.187334967828857</v>
      </c>
    </row>
    <row r="166" spans="2:6" x14ac:dyDescent="0.3">
      <c r="B166">
        <f t="shared" si="8"/>
        <v>159</v>
      </c>
      <c r="C166">
        <f t="shared" si="9"/>
        <v>15.9</v>
      </c>
      <c r="D166" s="7">
        <v>20</v>
      </c>
      <c r="E166">
        <f t="shared" si="10"/>
        <v>14.187334967828857</v>
      </c>
      <c r="F166">
        <f t="shared" si="11"/>
        <v>14.307809133279411</v>
      </c>
    </row>
    <row r="167" spans="2:6" x14ac:dyDescent="0.3">
      <c r="B167">
        <f t="shared" si="8"/>
        <v>160</v>
      </c>
      <c r="C167">
        <f t="shared" si="9"/>
        <v>16</v>
      </c>
      <c r="D167" s="7">
        <v>20</v>
      </c>
      <c r="E167">
        <f t="shared" si="10"/>
        <v>14.307809133279411</v>
      </c>
      <c r="F167">
        <f t="shared" si="11"/>
        <v>14.425786333145217</v>
      </c>
    </row>
    <row r="168" spans="2:6" x14ac:dyDescent="0.3">
      <c r="B168">
        <f t="shared" si="8"/>
        <v>161</v>
      </c>
      <c r="C168">
        <f t="shared" si="9"/>
        <v>16.100000000000001</v>
      </c>
      <c r="D168" s="7">
        <v>20</v>
      </c>
      <c r="E168">
        <f t="shared" si="10"/>
        <v>14.425786333145217</v>
      </c>
      <c r="F168">
        <f t="shared" si="11"/>
        <v>14.541318319908708</v>
      </c>
    </row>
    <row r="169" spans="2:6" x14ac:dyDescent="0.3">
      <c r="B169">
        <f t="shared" si="8"/>
        <v>162</v>
      </c>
      <c r="C169">
        <f t="shared" si="9"/>
        <v>16.2</v>
      </c>
      <c r="D169" s="7">
        <v>20</v>
      </c>
      <c r="E169">
        <f t="shared" si="10"/>
        <v>14.541318319908708</v>
      </c>
      <c r="F169">
        <f t="shared" si="11"/>
        <v>14.654455773422624</v>
      </c>
    </row>
    <row r="170" spans="2:6" x14ac:dyDescent="0.3">
      <c r="B170">
        <f t="shared" si="8"/>
        <v>163</v>
      </c>
      <c r="C170">
        <f t="shared" si="9"/>
        <v>16.3</v>
      </c>
      <c r="D170" s="7">
        <v>20</v>
      </c>
      <c r="E170">
        <f t="shared" si="10"/>
        <v>14.654455773422624</v>
      </c>
      <c r="F170">
        <f t="shared" si="11"/>
        <v>14.765248323141492</v>
      </c>
    </row>
    <row r="171" spans="2:6" x14ac:dyDescent="0.3">
      <c r="B171">
        <f t="shared" si="8"/>
        <v>164</v>
      </c>
      <c r="C171">
        <f t="shared" si="9"/>
        <v>16.400000000000002</v>
      </c>
      <c r="D171" s="7">
        <v>20</v>
      </c>
      <c r="E171">
        <f t="shared" si="10"/>
        <v>14.765248323141492</v>
      </c>
      <c r="F171">
        <f t="shared" si="11"/>
        <v>14.873744569892333</v>
      </c>
    </row>
    <row r="172" spans="2:6" x14ac:dyDescent="0.3">
      <c r="B172">
        <f t="shared" si="8"/>
        <v>165</v>
      </c>
      <c r="C172">
        <f t="shared" si="9"/>
        <v>16.5</v>
      </c>
      <c r="D172" s="7">
        <v>20</v>
      </c>
      <c r="E172">
        <f t="shared" si="10"/>
        <v>14.873744569892333</v>
      </c>
      <c r="F172">
        <f t="shared" si="11"/>
        <v>14.979992107194155</v>
      </c>
    </row>
    <row r="173" spans="2:6" x14ac:dyDescent="0.3">
      <c r="B173">
        <f t="shared" si="8"/>
        <v>166</v>
      </c>
      <c r="C173">
        <f t="shared" si="9"/>
        <v>16.600000000000001</v>
      </c>
      <c r="D173" s="7">
        <v>20</v>
      </c>
      <c r="E173">
        <f t="shared" si="10"/>
        <v>14.979992107194155</v>
      </c>
      <c r="F173">
        <f t="shared" si="11"/>
        <v>15.084037542135567</v>
      </c>
    </row>
    <row r="174" spans="2:6" x14ac:dyDescent="0.3">
      <c r="B174">
        <f t="shared" si="8"/>
        <v>167</v>
      </c>
      <c r="C174">
        <f t="shared" si="9"/>
        <v>16.7</v>
      </c>
      <c r="D174" s="7">
        <v>20</v>
      </c>
      <c r="E174">
        <f t="shared" si="10"/>
        <v>15.084037542135567</v>
      </c>
      <c r="F174">
        <f t="shared" si="11"/>
        <v>15.185926515819684</v>
      </c>
    </row>
    <row r="175" spans="2:6" x14ac:dyDescent="0.3">
      <c r="B175">
        <f t="shared" si="8"/>
        <v>168</v>
      </c>
      <c r="C175">
        <f t="shared" si="9"/>
        <v>16.8</v>
      </c>
      <c r="D175" s="7">
        <v>20</v>
      </c>
      <c r="E175">
        <f t="shared" si="10"/>
        <v>15.185926515819684</v>
      </c>
      <c r="F175">
        <f t="shared" si="11"/>
        <v>15.285703723385287</v>
      </c>
    </row>
    <row r="176" spans="2:6" x14ac:dyDescent="0.3">
      <c r="B176">
        <f t="shared" si="8"/>
        <v>169</v>
      </c>
      <c r="C176">
        <f t="shared" si="9"/>
        <v>16.900000000000002</v>
      </c>
      <c r="D176" s="7">
        <v>20</v>
      </c>
      <c r="E176">
        <f t="shared" si="10"/>
        <v>15.285703723385287</v>
      </c>
      <c r="F176">
        <f t="shared" si="11"/>
        <v>15.383412933613023</v>
      </c>
    </row>
    <row r="177" spans="2:6" x14ac:dyDescent="0.3">
      <c r="B177">
        <f t="shared" si="8"/>
        <v>170</v>
      </c>
      <c r="C177">
        <f t="shared" si="9"/>
        <v>17</v>
      </c>
      <c r="D177" s="7">
        <v>20</v>
      </c>
      <c r="E177">
        <f t="shared" si="10"/>
        <v>15.383412933613023</v>
      </c>
      <c r="F177">
        <f t="shared" si="11"/>
        <v>15.479097008125237</v>
      </c>
    </row>
    <row r="178" spans="2:6" x14ac:dyDescent="0.3">
      <c r="B178">
        <f t="shared" si="8"/>
        <v>171</v>
      </c>
      <c r="C178">
        <f t="shared" si="9"/>
        <v>17.100000000000001</v>
      </c>
      <c r="D178" s="7">
        <v>20</v>
      </c>
      <c r="E178">
        <f t="shared" si="10"/>
        <v>15.479097008125237</v>
      </c>
      <c r="F178">
        <f t="shared" si="11"/>
        <v>15.572797920187874</v>
      </c>
    </row>
    <row r="179" spans="2:6" x14ac:dyDescent="0.3">
      <c r="B179">
        <f t="shared" si="8"/>
        <v>172</v>
      </c>
      <c r="C179">
        <f t="shared" si="9"/>
        <v>17.2</v>
      </c>
      <c r="D179" s="7">
        <v>20</v>
      </c>
      <c r="E179">
        <f t="shared" si="10"/>
        <v>15.572797920187874</v>
      </c>
      <c r="F179">
        <f t="shared" si="11"/>
        <v>15.664556773122689</v>
      </c>
    </row>
    <row r="180" spans="2:6" x14ac:dyDescent="0.3">
      <c r="B180">
        <f t="shared" si="8"/>
        <v>173</v>
      </c>
      <c r="C180">
        <f t="shared" si="9"/>
        <v>17.3</v>
      </c>
      <c r="D180" s="7">
        <v>20</v>
      </c>
      <c r="E180">
        <f t="shared" si="10"/>
        <v>15.664556773122689</v>
      </c>
      <c r="F180">
        <f t="shared" si="11"/>
        <v>15.754413818337836</v>
      </c>
    </row>
    <row r="181" spans="2:6" x14ac:dyDescent="0.3">
      <c r="B181">
        <f t="shared" si="8"/>
        <v>174</v>
      </c>
      <c r="C181">
        <f t="shared" si="9"/>
        <v>17.400000000000002</v>
      </c>
      <c r="D181" s="7">
        <v>20</v>
      </c>
      <c r="E181">
        <f t="shared" si="10"/>
        <v>15.754413818337836</v>
      </c>
      <c r="F181">
        <f t="shared" si="11"/>
        <v>15.842408472984761</v>
      </c>
    </row>
    <row r="182" spans="2:6" x14ac:dyDescent="0.3">
      <c r="B182">
        <f t="shared" si="8"/>
        <v>175</v>
      </c>
      <c r="C182">
        <f t="shared" si="9"/>
        <v>17.5</v>
      </c>
      <c r="D182" s="7">
        <v>20</v>
      </c>
      <c r="E182">
        <f t="shared" si="10"/>
        <v>15.842408472984761</v>
      </c>
      <c r="F182">
        <f t="shared" si="11"/>
        <v>15.928579337249129</v>
      </c>
    </row>
    <row r="183" spans="2:6" x14ac:dyDescent="0.3">
      <c r="B183">
        <f t="shared" si="8"/>
        <v>176</v>
      </c>
      <c r="C183">
        <f t="shared" si="9"/>
        <v>17.600000000000001</v>
      </c>
      <c r="D183" s="7">
        <v>20</v>
      </c>
      <c r="E183">
        <f t="shared" si="10"/>
        <v>15.928579337249129</v>
      </c>
      <c r="F183">
        <f t="shared" si="11"/>
        <v>16.012964211283382</v>
      </c>
    </row>
    <row r="184" spans="2:6" x14ac:dyDescent="0.3">
      <c r="B184">
        <f t="shared" si="8"/>
        <v>177</v>
      </c>
      <c r="C184">
        <f t="shared" si="9"/>
        <v>17.7</v>
      </c>
      <c r="D184" s="7">
        <v>20</v>
      </c>
      <c r="E184">
        <f t="shared" si="10"/>
        <v>16.012964211283382</v>
      </c>
      <c r="F184">
        <f t="shared" si="11"/>
        <v>16.095600111788336</v>
      </c>
    </row>
    <row r="185" spans="2:6" x14ac:dyDescent="0.3">
      <c r="B185">
        <f t="shared" si="8"/>
        <v>178</v>
      </c>
      <c r="C185">
        <f t="shared" si="9"/>
        <v>17.8</v>
      </c>
      <c r="D185" s="7">
        <v>20</v>
      </c>
      <c r="E185">
        <f t="shared" si="10"/>
        <v>16.095600111788336</v>
      </c>
      <c r="F185">
        <f t="shared" si="11"/>
        <v>16.17652328825114</v>
      </c>
    </row>
    <row r="186" spans="2:6" x14ac:dyDescent="0.3">
      <c r="B186">
        <f t="shared" si="8"/>
        <v>179</v>
      </c>
      <c r="C186">
        <f t="shared" si="9"/>
        <v>17.900000000000002</v>
      </c>
      <c r="D186" s="7">
        <v>20</v>
      </c>
      <c r="E186">
        <f t="shared" si="10"/>
        <v>16.17652328825114</v>
      </c>
      <c r="F186">
        <f t="shared" si="11"/>
        <v>16.255769238846632</v>
      </c>
    </row>
    <row r="187" spans="2:6" x14ac:dyDescent="0.3">
      <c r="B187">
        <f t="shared" si="8"/>
        <v>180</v>
      </c>
      <c r="C187">
        <f t="shared" si="9"/>
        <v>18</v>
      </c>
      <c r="D187" s="7">
        <v>20</v>
      </c>
      <c r="E187">
        <f t="shared" si="10"/>
        <v>16.255769238846632</v>
      </c>
      <c r="F187">
        <f t="shared" si="11"/>
        <v>16.333372726009173</v>
      </c>
    </row>
    <row r="188" spans="2:6" x14ac:dyDescent="0.3">
      <c r="B188">
        <f t="shared" si="8"/>
        <v>181</v>
      </c>
      <c r="C188">
        <f t="shared" si="9"/>
        <v>18.100000000000001</v>
      </c>
      <c r="D188" s="7">
        <v>20</v>
      </c>
      <c r="E188">
        <f t="shared" si="10"/>
        <v>16.333372726009173</v>
      </c>
      <c r="F188">
        <f t="shared" si="11"/>
        <v>16.40936779168171</v>
      </c>
    </row>
    <row r="189" spans="2:6" x14ac:dyDescent="0.3">
      <c r="B189">
        <f t="shared" si="8"/>
        <v>182</v>
      </c>
      <c r="C189">
        <f t="shared" si="9"/>
        <v>18.2</v>
      </c>
      <c r="D189" s="7">
        <v>20</v>
      </c>
      <c r="E189">
        <f t="shared" si="10"/>
        <v>16.40936779168171</v>
      </c>
      <c r="F189">
        <f t="shared" si="11"/>
        <v>16.483787772248775</v>
      </c>
    </row>
    <row r="190" spans="2:6" x14ac:dyDescent="0.3">
      <c r="B190">
        <f t="shared" si="8"/>
        <v>183</v>
      </c>
      <c r="C190">
        <f t="shared" si="9"/>
        <v>18.3</v>
      </c>
      <c r="D190" s="7">
        <v>20</v>
      </c>
      <c r="E190">
        <f t="shared" si="10"/>
        <v>16.483787772248775</v>
      </c>
      <c r="F190">
        <f t="shared" si="11"/>
        <v>16.556665313160011</v>
      </c>
    </row>
    <row r="191" spans="2:6" x14ac:dyDescent="0.3">
      <c r="B191">
        <f t="shared" si="8"/>
        <v>184</v>
      </c>
      <c r="C191">
        <f t="shared" si="9"/>
        <v>18.400000000000002</v>
      </c>
      <c r="D191" s="7">
        <v>20</v>
      </c>
      <c r="E191">
        <f t="shared" si="10"/>
        <v>16.556665313160011</v>
      </c>
      <c r="F191">
        <f t="shared" si="11"/>
        <v>16.628032383250584</v>
      </c>
    </row>
    <row r="192" spans="2:6" x14ac:dyDescent="0.3">
      <c r="B192">
        <f t="shared" si="8"/>
        <v>185</v>
      </c>
      <c r="C192">
        <f t="shared" si="9"/>
        <v>18.5</v>
      </c>
      <c r="D192" s="7">
        <v>20</v>
      </c>
      <c r="E192">
        <f t="shared" si="10"/>
        <v>16.628032383250584</v>
      </c>
      <c r="F192">
        <f t="shared" si="11"/>
        <v>16.697920288764806</v>
      </c>
    </row>
    <row r="193" spans="2:6" x14ac:dyDescent="0.3">
      <c r="B193">
        <f t="shared" si="8"/>
        <v>186</v>
      </c>
      <c r="C193">
        <f t="shared" si="9"/>
        <v>18.600000000000001</v>
      </c>
      <c r="D193" s="7">
        <v>20</v>
      </c>
      <c r="E193">
        <f t="shared" si="10"/>
        <v>16.697920288764806</v>
      </c>
      <c r="F193">
        <f t="shared" si="11"/>
        <v>16.766359687089064</v>
      </c>
    </row>
    <row r="194" spans="2:6" x14ac:dyDescent="0.3">
      <c r="B194">
        <f t="shared" si="8"/>
        <v>187</v>
      </c>
      <c r="C194">
        <f t="shared" si="9"/>
        <v>18.7</v>
      </c>
      <c r="D194" s="7">
        <v>20</v>
      </c>
      <c r="E194">
        <f t="shared" si="10"/>
        <v>16.766359687089064</v>
      </c>
      <c r="F194">
        <f t="shared" si="11"/>
        <v>16.833380600200186</v>
      </c>
    </row>
    <row r="195" spans="2:6" x14ac:dyDescent="0.3">
      <c r="B195">
        <f t="shared" si="8"/>
        <v>188</v>
      </c>
      <c r="C195">
        <f t="shared" si="9"/>
        <v>18.8</v>
      </c>
      <c r="D195" s="7">
        <v>20</v>
      </c>
      <c r="E195">
        <f t="shared" si="10"/>
        <v>16.833380600200186</v>
      </c>
      <c r="F195">
        <f t="shared" si="11"/>
        <v>16.899012427835011</v>
      </c>
    </row>
    <row r="196" spans="2:6" x14ac:dyDescent="0.3">
      <c r="B196">
        <f t="shared" si="8"/>
        <v>189</v>
      </c>
      <c r="C196">
        <f t="shared" si="9"/>
        <v>18.900000000000002</v>
      </c>
      <c r="D196" s="7">
        <v>20</v>
      </c>
      <c r="E196">
        <f t="shared" si="10"/>
        <v>16.899012427835011</v>
      </c>
      <c r="F196">
        <f t="shared" si="11"/>
        <v>16.963283960387024</v>
      </c>
    </row>
    <row r="197" spans="2:6" x14ac:dyDescent="0.3">
      <c r="B197">
        <f t="shared" si="8"/>
        <v>190</v>
      </c>
      <c r="C197">
        <f t="shared" si="9"/>
        <v>19</v>
      </c>
      <c r="D197" s="7">
        <v>20</v>
      </c>
      <c r="E197">
        <f t="shared" si="10"/>
        <v>16.963283960387024</v>
      </c>
      <c r="F197">
        <f t="shared" si="11"/>
        <v>17.026223391535709</v>
      </c>
    </row>
    <row r="198" spans="2:6" x14ac:dyDescent="0.3">
      <c r="B198">
        <f t="shared" si="8"/>
        <v>191</v>
      </c>
      <c r="C198">
        <f t="shared" si="9"/>
        <v>19.100000000000001</v>
      </c>
      <c r="D198" s="7">
        <v>20</v>
      </c>
      <c r="E198">
        <f t="shared" si="10"/>
        <v>17.026223391535709</v>
      </c>
      <c r="F198">
        <f t="shared" si="11"/>
        <v>17.087858330614125</v>
      </c>
    </row>
    <row r="199" spans="2:6" x14ac:dyDescent="0.3">
      <c r="B199">
        <f t="shared" si="8"/>
        <v>192</v>
      </c>
      <c r="C199">
        <f t="shared" si="9"/>
        <v>19.200000000000003</v>
      </c>
      <c r="D199" s="7">
        <v>20</v>
      </c>
      <c r="E199">
        <f t="shared" si="10"/>
        <v>17.087858330614125</v>
      </c>
      <c r="F199">
        <f t="shared" si="11"/>
        <v>17.148215814720174</v>
      </c>
    </row>
    <row r="200" spans="2:6" x14ac:dyDescent="0.3">
      <c r="B200">
        <f t="shared" si="8"/>
        <v>193</v>
      </c>
      <c r="C200">
        <f t="shared" si="9"/>
        <v>19.3</v>
      </c>
      <c r="D200" s="7">
        <v>20</v>
      </c>
      <c r="E200">
        <f t="shared" si="10"/>
        <v>17.148215814720174</v>
      </c>
      <c r="F200">
        <f t="shared" si="11"/>
        <v>17.207322320576807</v>
      </c>
    </row>
    <row r="201" spans="2:6" x14ac:dyDescent="0.3">
      <c r="B201">
        <f t="shared" ref="B201:B264" si="12">B200+1</f>
        <v>194</v>
      </c>
      <c r="C201">
        <f t="shared" ref="C201:C264" si="13">B201*$C$2</f>
        <v>19.400000000000002</v>
      </c>
      <c r="D201" s="7">
        <v>20</v>
      </c>
      <c r="E201">
        <f t="shared" ref="E201:E264" si="14">F200</f>
        <v>17.207322320576807</v>
      </c>
      <c r="F201">
        <f t="shared" ref="F201:F264" si="15">$C$4*E201+(1-$C$4)*D201</f>
        <v>17.265203776146464</v>
      </c>
    </row>
    <row r="202" spans="2:6" x14ac:dyDescent="0.3">
      <c r="B202">
        <f t="shared" si="12"/>
        <v>195</v>
      </c>
      <c r="C202">
        <f t="shared" si="13"/>
        <v>19.5</v>
      </c>
      <c r="D202" s="7">
        <v>20</v>
      </c>
      <c r="E202">
        <f t="shared" si="14"/>
        <v>17.265203776146464</v>
      </c>
      <c r="F202">
        <f t="shared" si="15"/>
        <v>17.321885572004746</v>
      </c>
    </row>
    <row r="203" spans="2:6" x14ac:dyDescent="0.3">
      <c r="B203">
        <f t="shared" si="12"/>
        <v>196</v>
      </c>
      <c r="C203">
        <f t="shared" si="13"/>
        <v>19.600000000000001</v>
      </c>
      <c r="D203" s="7">
        <v>20</v>
      </c>
      <c r="E203">
        <f t="shared" si="14"/>
        <v>17.321885572004746</v>
      </c>
      <c r="F203">
        <f t="shared" si="15"/>
        <v>17.377392572478385</v>
      </c>
    </row>
    <row r="204" spans="2:6" x14ac:dyDescent="0.3">
      <c r="B204">
        <f t="shared" si="12"/>
        <v>197</v>
      </c>
      <c r="C204">
        <f t="shared" si="13"/>
        <v>19.700000000000003</v>
      </c>
      <c r="D204" s="7">
        <v>20</v>
      </c>
      <c r="E204">
        <f t="shared" si="14"/>
        <v>17.377392572478385</v>
      </c>
      <c r="F204">
        <f t="shared" si="15"/>
        <v>17.431749126552354</v>
      </c>
    </row>
    <row r="205" spans="2:6" x14ac:dyDescent="0.3">
      <c r="B205">
        <f t="shared" si="12"/>
        <v>198</v>
      </c>
      <c r="C205">
        <f t="shared" si="13"/>
        <v>19.8</v>
      </c>
      <c r="D205" s="7">
        <v>20</v>
      </c>
      <c r="E205">
        <f t="shared" si="14"/>
        <v>17.431749126552354</v>
      </c>
      <c r="F205">
        <f t="shared" si="15"/>
        <v>17.484979078550928</v>
      </c>
    </row>
    <row r="206" spans="2:6" x14ac:dyDescent="0.3">
      <c r="B206">
        <f t="shared" si="12"/>
        <v>199</v>
      </c>
      <c r="C206">
        <f t="shared" si="13"/>
        <v>19.900000000000002</v>
      </c>
      <c r="D206" s="7">
        <v>20</v>
      </c>
      <c r="E206">
        <f t="shared" si="14"/>
        <v>17.484979078550928</v>
      </c>
      <c r="F206">
        <f t="shared" si="15"/>
        <v>17.537105778597343</v>
      </c>
    </row>
    <row r="207" spans="2:6" x14ac:dyDescent="0.3">
      <c r="B207">
        <f t="shared" si="12"/>
        <v>200</v>
      </c>
      <c r="C207">
        <f t="shared" si="13"/>
        <v>20</v>
      </c>
      <c r="D207" s="7">
        <v>20</v>
      </c>
      <c r="E207">
        <f t="shared" si="14"/>
        <v>17.537105778597343</v>
      </c>
      <c r="F207">
        <f t="shared" si="15"/>
        <v>17.588152092856681</v>
      </c>
    </row>
    <row r="208" spans="2:6" x14ac:dyDescent="0.3">
      <c r="B208">
        <f t="shared" si="12"/>
        <v>201</v>
      </c>
      <c r="C208">
        <f t="shared" si="13"/>
        <v>20.100000000000001</v>
      </c>
      <c r="D208" s="7">
        <v>20</v>
      </c>
      <c r="E208">
        <f t="shared" si="14"/>
        <v>17.588152092856681</v>
      </c>
      <c r="F208">
        <f t="shared" si="15"/>
        <v>17.638140413566475</v>
      </c>
    </row>
    <row r="209" spans="2:6" x14ac:dyDescent="0.3">
      <c r="B209">
        <f t="shared" si="12"/>
        <v>202</v>
      </c>
      <c r="C209">
        <f t="shared" si="13"/>
        <v>20.200000000000003</v>
      </c>
      <c r="D209" s="7">
        <v>20</v>
      </c>
      <c r="E209">
        <f t="shared" si="14"/>
        <v>17.638140413566475</v>
      </c>
      <c r="F209">
        <f t="shared" si="15"/>
        <v>17.687092668859378</v>
      </c>
    </row>
    <row r="210" spans="2:6" x14ac:dyDescent="0.3">
      <c r="B210">
        <f t="shared" si="12"/>
        <v>203</v>
      </c>
      <c r="C210">
        <f t="shared" si="13"/>
        <v>20.3</v>
      </c>
      <c r="D210" s="7">
        <v>20</v>
      </c>
      <c r="E210">
        <f t="shared" si="14"/>
        <v>17.687092668859378</v>
      </c>
      <c r="F210">
        <f t="shared" si="15"/>
        <v>17.735030332382294</v>
      </c>
    </row>
    <row r="211" spans="2:6" x14ac:dyDescent="0.3">
      <c r="B211">
        <f t="shared" si="12"/>
        <v>204</v>
      </c>
      <c r="C211">
        <f t="shared" si="13"/>
        <v>20.400000000000002</v>
      </c>
      <c r="D211" s="7">
        <v>20</v>
      </c>
      <c r="E211">
        <f t="shared" si="14"/>
        <v>17.735030332382294</v>
      </c>
      <c r="F211">
        <f t="shared" si="15"/>
        <v>17.781974432716105</v>
      </c>
    </row>
    <row r="212" spans="2:6" x14ac:dyDescent="0.3">
      <c r="B212">
        <f t="shared" si="12"/>
        <v>205</v>
      </c>
      <c r="C212">
        <f t="shared" si="13"/>
        <v>20.5</v>
      </c>
      <c r="D212" s="7">
        <v>20</v>
      </c>
      <c r="E212">
        <f t="shared" si="14"/>
        <v>17.781974432716105</v>
      </c>
      <c r="F212">
        <f t="shared" si="15"/>
        <v>17.827945562600171</v>
      </c>
    </row>
    <row r="213" spans="2:6" x14ac:dyDescent="0.3">
      <c r="B213">
        <f t="shared" si="12"/>
        <v>206</v>
      </c>
      <c r="C213">
        <f t="shared" si="13"/>
        <v>20.6</v>
      </c>
      <c r="D213" s="7">
        <v>20</v>
      </c>
      <c r="E213">
        <f t="shared" si="14"/>
        <v>17.827945562600171</v>
      </c>
      <c r="F213">
        <f t="shared" si="15"/>
        <v>17.872963887965668</v>
      </c>
    </row>
    <row r="214" spans="2:6" x14ac:dyDescent="0.3">
      <c r="B214">
        <f t="shared" si="12"/>
        <v>207</v>
      </c>
      <c r="C214">
        <f t="shared" si="13"/>
        <v>20.700000000000003</v>
      </c>
      <c r="D214" s="7">
        <v>20</v>
      </c>
      <c r="E214">
        <f t="shared" si="14"/>
        <v>17.872963887965668</v>
      </c>
      <c r="F214">
        <f t="shared" si="15"/>
        <v>17.917049156781651</v>
      </c>
    </row>
    <row r="215" spans="2:6" x14ac:dyDescent="0.3">
      <c r="B215">
        <f t="shared" si="12"/>
        <v>208</v>
      </c>
      <c r="C215">
        <f t="shared" si="13"/>
        <v>20.8</v>
      </c>
      <c r="D215" s="7">
        <v>20</v>
      </c>
      <c r="E215">
        <f t="shared" si="14"/>
        <v>17.917049156781651</v>
      </c>
      <c r="F215">
        <f t="shared" si="15"/>
        <v>17.960220707717816</v>
      </c>
    </row>
    <row r="216" spans="2:6" x14ac:dyDescent="0.3">
      <c r="B216">
        <f t="shared" si="12"/>
        <v>209</v>
      </c>
      <c r="C216">
        <f t="shared" si="13"/>
        <v>20.900000000000002</v>
      </c>
      <c r="D216" s="7">
        <v>20</v>
      </c>
      <c r="E216">
        <f t="shared" si="14"/>
        <v>17.960220707717816</v>
      </c>
      <c r="F216">
        <f t="shared" si="15"/>
        <v>18.002497478627703</v>
      </c>
    </row>
    <row r="217" spans="2:6" x14ac:dyDescent="0.3">
      <c r="B217">
        <f t="shared" si="12"/>
        <v>210</v>
      </c>
      <c r="C217">
        <f t="shared" si="13"/>
        <v>21</v>
      </c>
      <c r="D217" s="7">
        <v>20</v>
      </c>
      <c r="E217">
        <f t="shared" si="14"/>
        <v>18.002497478627703</v>
      </c>
      <c r="F217">
        <f t="shared" si="15"/>
        <v>18.043898014856062</v>
      </c>
    </row>
    <row r="218" spans="2:6" x14ac:dyDescent="0.3">
      <c r="B218">
        <f t="shared" si="12"/>
        <v>211</v>
      </c>
      <c r="C218">
        <f t="shared" si="13"/>
        <v>21.1</v>
      </c>
      <c r="D218" s="7">
        <v>20</v>
      </c>
      <c r="E218">
        <f t="shared" si="14"/>
        <v>18.043898014856062</v>
      </c>
      <c r="F218">
        <f t="shared" si="15"/>
        <v>18.084440477374045</v>
      </c>
    </row>
    <row r="219" spans="2:6" x14ac:dyDescent="0.3">
      <c r="B219">
        <f t="shared" si="12"/>
        <v>212</v>
      </c>
      <c r="C219">
        <f t="shared" si="13"/>
        <v>21.200000000000003</v>
      </c>
      <c r="D219" s="7">
        <v>20</v>
      </c>
      <c r="E219">
        <f t="shared" si="14"/>
        <v>18.084440477374045</v>
      </c>
      <c r="F219">
        <f t="shared" si="15"/>
        <v>18.124142650745803</v>
      </c>
    </row>
    <row r="220" spans="2:6" x14ac:dyDescent="0.3">
      <c r="B220">
        <f t="shared" si="12"/>
        <v>213</v>
      </c>
      <c r="C220">
        <f t="shared" si="13"/>
        <v>21.3</v>
      </c>
      <c r="D220" s="7">
        <v>20</v>
      </c>
      <c r="E220">
        <f t="shared" si="14"/>
        <v>18.124142650745803</v>
      </c>
      <c r="F220">
        <f t="shared" si="15"/>
        <v>18.163021950929952</v>
      </c>
    </row>
    <row r="221" spans="2:6" x14ac:dyDescent="0.3">
      <c r="B221">
        <f t="shared" si="12"/>
        <v>214</v>
      </c>
      <c r="C221">
        <f t="shared" si="13"/>
        <v>21.400000000000002</v>
      </c>
      <c r="D221" s="7">
        <v>20</v>
      </c>
      <c r="E221">
        <f t="shared" si="14"/>
        <v>18.163021950929952</v>
      </c>
      <c r="F221">
        <f t="shared" si="15"/>
        <v>18.201095432919338</v>
      </c>
    </row>
    <row r="222" spans="2:6" x14ac:dyDescent="0.3">
      <c r="B222">
        <f t="shared" si="12"/>
        <v>215</v>
      </c>
      <c r="C222">
        <f t="shared" si="13"/>
        <v>21.5</v>
      </c>
      <c r="D222" s="7">
        <v>20</v>
      </c>
      <c r="E222">
        <f t="shared" si="14"/>
        <v>18.201095432919338</v>
      </c>
      <c r="F222">
        <f t="shared" si="15"/>
        <v>18.238379798222475</v>
      </c>
    </row>
    <row r="223" spans="2:6" x14ac:dyDescent="0.3">
      <c r="B223">
        <f t="shared" si="12"/>
        <v>216</v>
      </c>
      <c r="C223">
        <f t="shared" si="13"/>
        <v>21.6</v>
      </c>
      <c r="D223" s="7">
        <v>20</v>
      </c>
      <c r="E223">
        <f t="shared" si="14"/>
        <v>18.238379798222475</v>
      </c>
      <c r="F223">
        <f t="shared" si="15"/>
        <v>18.274891402189908</v>
      </c>
    </row>
    <row r="224" spans="2:6" x14ac:dyDescent="0.3">
      <c r="B224">
        <f t="shared" si="12"/>
        <v>217</v>
      </c>
      <c r="C224">
        <f t="shared" si="13"/>
        <v>21.700000000000003</v>
      </c>
      <c r="D224" s="7">
        <v>20</v>
      </c>
      <c r="E224">
        <f t="shared" si="14"/>
        <v>18.274891402189908</v>
      </c>
      <c r="F224">
        <f t="shared" si="15"/>
        <v>18.310646261188744</v>
      </c>
    </row>
    <row r="225" spans="2:6" x14ac:dyDescent="0.3">
      <c r="B225">
        <f t="shared" si="12"/>
        <v>218</v>
      </c>
      <c r="C225">
        <f t="shared" si="13"/>
        <v>21.8</v>
      </c>
      <c r="D225" s="7">
        <v>20</v>
      </c>
      <c r="E225">
        <f t="shared" si="14"/>
        <v>18.310646261188744</v>
      </c>
      <c r="F225">
        <f t="shared" si="15"/>
        <v>18.345660059628464</v>
      </c>
    </row>
    <row r="226" spans="2:6" x14ac:dyDescent="0.3">
      <c r="B226">
        <f t="shared" si="12"/>
        <v>219</v>
      </c>
      <c r="C226">
        <f t="shared" si="13"/>
        <v>21.900000000000002</v>
      </c>
      <c r="D226" s="7">
        <v>20</v>
      </c>
      <c r="E226">
        <f t="shared" si="14"/>
        <v>18.345660059628464</v>
      </c>
      <c r="F226">
        <f t="shared" si="15"/>
        <v>18.379948156841138</v>
      </c>
    </row>
    <row r="227" spans="2:6" x14ac:dyDescent="0.3">
      <c r="B227">
        <f t="shared" si="12"/>
        <v>220</v>
      </c>
      <c r="C227">
        <f t="shared" si="13"/>
        <v>22</v>
      </c>
      <c r="D227" s="7">
        <v>20</v>
      </c>
      <c r="E227">
        <f t="shared" si="14"/>
        <v>18.379948156841138</v>
      </c>
      <c r="F227">
        <f t="shared" si="15"/>
        <v>18.41352559381901</v>
      </c>
    </row>
    <row r="228" spans="2:6" x14ac:dyDescent="0.3">
      <c r="B228">
        <f t="shared" si="12"/>
        <v>221</v>
      </c>
      <c r="C228">
        <f t="shared" si="13"/>
        <v>22.1</v>
      </c>
      <c r="D228" s="7">
        <v>20</v>
      </c>
      <c r="E228">
        <f t="shared" si="14"/>
        <v>18.41352559381901</v>
      </c>
      <c r="F228">
        <f t="shared" si="15"/>
        <v>18.446407099812468</v>
      </c>
    </row>
    <row r="229" spans="2:6" x14ac:dyDescent="0.3">
      <c r="B229">
        <f t="shared" si="12"/>
        <v>222</v>
      </c>
      <c r="C229">
        <f t="shared" si="13"/>
        <v>22.200000000000003</v>
      </c>
      <c r="D229" s="7">
        <v>20</v>
      </c>
      <c r="E229">
        <f t="shared" si="14"/>
        <v>18.446407099812468</v>
      </c>
      <c r="F229">
        <f t="shared" si="15"/>
        <v>18.478607098791265</v>
      </c>
    </row>
    <row r="230" spans="2:6" x14ac:dyDescent="0.3">
      <c r="B230">
        <f t="shared" si="12"/>
        <v>223</v>
      </c>
      <c r="C230">
        <f t="shared" si="13"/>
        <v>22.3</v>
      </c>
      <c r="D230" s="7">
        <v>20</v>
      </c>
      <c r="E230">
        <f t="shared" si="14"/>
        <v>18.478607098791265</v>
      </c>
      <c r="F230">
        <f t="shared" si="15"/>
        <v>18.510139715771786</v>
      </c>
    </row>
    <row r="231" spans="2:6" x14ac:dyDescent="0.3">
      <c r="B231">
        <f t="shared" si="12"/>
        <v>224</v>
      </c>
      <c r="C231">
        <f t="shared" si="13"/>
        <v>22.400000000000002</v>
      </c>
      <c r="D231" s="7">
        <v>20</v>
      </c>
      <c r="E231">
        <f t="shared" si="14"/>
        <v>18.510139715771786</v>
      </c>
      <c r="F231">
        <f t="shared" si="15"/>
        <v>18.541018783013214</v>
      </c>
    </row>
    <row r="232" spans="2:6" x14ac:dyDescent="0.3">
      <c r="B232">
        <f t="shared" si="12"/>
        <v>225</v>
      </c>
      <c r="C232">
        <f t="shared" si="13"/>
        <v>22.5</v>
      </c>
      <c r="D232" s="7">
        <v>20</v>
      </c>
      <c r="E232">
        <f t="shared" si="14"/>
        <v>18.541018783013214</v>
      </c>
      <c r="F232">
        <f t="shared" si="15"/>
        <v>18.571257846085267</v>
      </c>
    </row>
    <row r="233" spans="2:6" x14ac:dyDescent="0.3">
      <c r="B233">
        <f t="shared" si="12"/>
        <v>226</v>
      </c>
      <c r="C233">
        <f t="shared" si="13"/>
        <v>22.6</v>
      </c>
      <c r="D233" s="7">
        <v>20</v>
      </c>
      <c r="E233">
        <f t="shared" si="14"/>
        <v>18.571257846085267</v>
      </c>
      <c r="F233">
        <f t="shared" si="15"/>
        <v>18.600870169810143</v>
      </c>
    </row>
    <row r="234" spans="2:6" x14ac:dyDescent="0.3">
      <c r="B234">
        <f t="shared" si="12"/>
        <v>227</v>
      </c>
      <c r="C234">
        <f t="shared" si="13"/>
        <v>22.700000000000003</v>
      </c>
      <c r="D234" s="7">
        <v>20</v>
      </c>
      <c r="E234">
        <f t="shared" si="14"/>
        <v>18.600870169810143</v>
      </c>
      <c r="F234">
        <f t="shared" si="15"/>
        <v>18.629868744081357</v>
      </c>
    </row>
    <row r="235" spans="2:6" x14ac:dyDescent="0.3">
      <c r="B235">
        <f t="shared" si="12"/>
        <v>228</v>
      </c>
      <c r="C235">
        <f t="shared" si="13"/>
        <v>22.8</v>
      </c>
      <c r="D235" s="7">
        <v>20</v>
      </c>
      <c r="E235">
        <f t="shared" si="14"/>
        <v>18.629868744081357</v>
      </c>
      <c r="F235">
        <f t="shared" si="15"/>
        <v>18.658266289561951</v>
      </c>
    </row>
    <row r="236" spans="2:6" x14ac:dyDescent="0.3">
      <c r="B236">
        <f t="shared" si="12"/>
        <v>229</v>
      </c>
      <c r="C236">
        <f t="shared" si="13"/>
        <v>22.900000000000002</v>
      </c>
      <c r="D236" s="7">
        <v>20</v>
      </c>
      <c r="E236">
        <f t="shared" si="14"/>
        <v>18.658266289561951</v>
      </c>
      <c r="F236">
        <f t="shared" si="15"/>
        <v>18.686075263264591</v>
      </c>
    </row>
    <row r="237" spans="2:6" x14ac:dyDescent="0.3">
      <c r="B237">
        <f t="shared" si="12"/>
        <v>230</v>
      </c>
      <c r="C237">
        <f t="shared" si="13"/>
        <v>23</v>
      </c>
      <c r="D237" s="7">
        <v>20</v>
      </c>
      <c r="E237">
        <f t="shared" si="14"/>
        <v>18.686075263264591</v>
      </c>
      <c r="F237">
        <f t="shared" si="15"/>
        <v>18.713307864016045</v>
      </c>
    </row>
    <row r="238" spans="2:6" x14ac:dyDescent="0.3">
      <c r="B238">
        <f t="shared" si="12"/>
        <v>231</v>
      </c>
      <c r="C238">
        <f t="shared" si="13"/>
        <v>23.1</v>
      </c>
      <c r="D238" s="7">
        <v>20</v>
      </c>
      <c r="E238">
        <f t="shared" si="14"/>
        <v>18.713307864016045</v>
      </c>
      <c r="F238">
        <f t="shared" si="15"/>
        <v>18.739976037808361</v>
      </c>
    </row>
    <row r="239" spans="2:6" x14ac:dyDescent="0.3">
      <c r="B239">
        <f t="shared" si="12"/>
        <v>232</v>
      </c>
      <c r="C239">
        <f t="shared" si="13"/>
        <v>23.200000000000003</v>
      </c>
      <c r="D239" s="7">
        <v>20</v>
      </c>
      <c r="E239">
        <f t="shared" si="14"/>
        <v>18.739976037808361</v>
      </c>
      <c r="F239">
        <f t="shared" si="15"/>
        <v>18.766091483039176</v>
      </c>
    </row>
    <row r="240" spans="2:6" x14ac:dyDescent="0.3">
      <c r="B240">
        <f t="shared" si="12"/>
        <v>233</v>
      </c>
      <c r="C240">
        <f t="shared" si="13"/>
        <v>23.3</v>
      </c>
      <c r="D240" s="7">
        <v>20</v>
      </c>
      <c r="E240">
        <f t="shared" si="14"/>
        <v>18.766091483039176</v>
      </c>
      <c r="F240">
        <f t="shared" si="15"/>
        <v>18.791665655643385</v>
      </c>
    </row>
    <row r="241" spans="2:6" x14ac:dyDescent="0.3">
      <c r="B241">
        <f t="shared" si="12"/>
        <v>234</v>
      </c>
      <c r="C241">
        <f t="shared" si="13"/>
        <v>23.400000000000002</v>
      </c>
      <c r="D241" s="7">
        <v>20</v>
      </c>
      <c r="E241">
        <f t="shared" si="14"/>
        <v>18.791665655643385</v>
      </c>
      <c r="F241">
        <f t="shared" si="15"/>
        <v>18.816709774118458</v>
      </c>
    </row>
    <row r="242" spans="2:6" x14ac:dyDescent="0.3">
      <c r="B242">
        <f t="shared" si="12"/>
        <v>235</v>
      </c>
      <c r="C242">
        <f t="shared" si="13"/>
        <v>23.5</v>
      </c>
      <c r="D242" s="7">
        <v>20</v>
      </c>
      <c r="E242">
        <f t="shared" si="14"/>
        <v>18.816709774118458</v>
      </c>
      <c r="F242">
        <f t="shared" si="15"/>
        <v>18.841234824445607</v>
      </c>
    </row>
    <row r="243" spans="2:6" x14ac:dyDescent="0.3">
      <c r="B243">
        <f t="shared" si="12"/>
        <v>236</v>
      </c>
      <c r="C243">
        <f t="shared" si="13"/>
        <v>23.6</v>
      </c>
      <c r="D243" s="7">
        <v>20</v>
      </c>
      <c r="E243">
        <f t="shared" si="14"/>
        <v>18.841234824445607</v>
      </c>
      <c r="F243">
        <f t="shared" si="15"/>
        <v>18.865251564908966</v>
      </c>
    </row>
    <row r="244" spans="2:6" x14ac:dyDescent="0.3">
      <c r="B244">
        <f t="shared" si="12"/>
        <v>237</v>
      </c>
      <c r="C244">
        <f t="shared" si="13"/>
        <v>23.700000000000003</v>
      </c>
      <c r="D244" s="7">
        <v>20</v>
      </c>
      <c r="E244">
        <f t="shared" si="14"/>
        <v>18.865251564908966</v>
      </c>
      <c r="F244">
        <f t="shared" si="15"/>
        <v>18.888770530814845</v>
      </c>
    </row>
    <row r="245" spans="2:6" x14ac:dyDescent="0.3">
      <c r="B245">
        <f t="shared" si="12"/>
        <v>238</v>
      </c>
      <c r="C245">
        <f t="shared" si="13"/>
        <v>23.8</v>
      </c>
      <c r="D245" s="7">
        <v>20</v>
      </c>
      <c r="E245">
        <f t="shared" si="14"/>
        <v>18.888770530814845</v>
      </c>
      <c r="F245">
        <f t="shared" si="15"/>
        <v>18.911802039113226</v>
      </c>
    </row>
    <row r="246" spans="2:6" x14ac:dyDescent="0.3">
      <c r="B246">
        <f t="shared" si="12"/>
        <v>239</v>
      </c>
      <c r="C246">
        <f t="shared" si="13"/>
        <v>23.900000000000002</v>
      </c>
      <c r="D246" s="7">
        <v>20</v>
      </c>
      <c r="E246">
        <f t="shared" si="14"/>
        <v>18.911802039113226</v>
      </c>
      <c r="F246">
        <f t="shared" si="15"/>
        <v>18.934356192923438</v>
      </c>
    </row>
    <row r="247" spans="2:6" x14ac:dyDescent="0.3">
      <c r="B247">
        <f t="shared" si="12"/>
        <v>240</v>
      </c>
      <c r="C247">
        <f t="shared" si="13"/>
        <v>24</v>
      </c>
      <c r="D247" s="7">
        <v>20</v>
      </c>
      <c r="E247">
        <f t="shared" si="14"/>
        <v>18.934356192923438</v>
      </c>
      <c r="F247">
        <f t="shared" si="15"/>
        <v>18.956442885966055</v>
      </c>
    </row>
    <row r="248" spans="2:6" x14ac:dyDescent="0.3">
      <c r="B248">
        <f t="shared" si="12"/>
        <v>241</v>
      </c>
      <c r="C248">
        <f t="shared" si="13"/>
        <v>24.1</v>
      </c>
      <c r="D248" s="7">
        <v>20</v>
      </c>
      <c r="E248">
        <f t="shared" si="14"/>
        <v>18.956442885966055</v>
      </c>
      <c r="F248">
        <f t="shared" si="15"/>
        <v>18.978071806902904</v>
      </c>
    </row>
    <row r="249" spans="2:6" x14ac:dyDescent="0.3">
      <c r="B249">
        <f t="shared" si="12"/>
        <v>242</v>
      </c>
      <c r="C249">
        <f t="shared" si="13"/>
        <v>24.200000000000003</v>
      </c>
      <c r="D249" s="7">
        <v>20</v>
      </c>
      <c r="E249">
        <f t="shared" si="14"/>
        <v>18.978071806902904</v>
      </c>
      <c r="F249">
        <f t="shared" si="15"/>
        <v>18.999252443587174</v>
      </c>
    </row>
    <row r="250" spans="2:6" x14ac:dyDescent="0.3">
      <c r="B250">
        <f t="shared" si="12"/>
        <v>243</v>
      </c>
      <c r="C250">
        <f t="shared" si="13"/>
        <v>24.3</v>
      </c>
      <c r="D250" s="7">
        <v>20</v>
      </c>
      <c r="E250">
        <f t="shared" si="14"/>
        <v>18.999252443587174</v>
      </c>
      <c r="F250">
        <f t="shared" si="15"/>
        <v>19.019994087225371</v>
      </c>
    </row>
    <row r="251" spans="2:6" x14ac:dyDescent="0.3">
      <c r="B251">
        <f t="shared" si="12"/>
        <v>244</v>
      </c>
      <c r="C251">
        <f t="shared" si="13"/>
        <v>24.400000000000002</v>
      </c>
      <c r="D251" s="7">
        <v>20</v>
      </c>
      <c r="E251">
        <f t="shared" si="14"/>
        <v>19.019994087225371</v>
      </c>
      <c r="F251">
        <f t="shared" si="15"/>
        <v>19.040305836453079</v>
      </c>
    </row>
    <row r="252" spans="2:6" x14ac:dyDescent="0.3">
      <c r="B252">
        <f t="shared" si="12"/>
        <v>245</v>
      </c>
      <c r="C252">
        <f t="shared" si="13"/>
        <v>24.5</v>
      </c>
      <c r="D252" s="7">
        <v>20</v>
      </c>
      <c r="E252">
        <f t="shared" si="14"/>
        <v>19.040305836453079</v>
      </c>
      <c r="F252">
        <f t="shared" si="15"/>
        <v>19.06019660132619</v>
      </c>
    </row>
    <row r="253" spans="2:6" x14ac:dyDescent="0.3">
      <c r="B253">
        <f t="shared" si="12"/>
        <v>246</v>
      </c>
      <c r="C253">
        <f t="shared" si="13"/>
        <v>24.6</v>
      </c>
      <c r="D253" s="7">
        <v>20</v>
      </c>
      <c r="E253">
        <f t="shared" si="14"/>
        <v>19.06019660132619</v>
      </c>
      <c r="F253">
        <f t="shared" si="15"/>
        <v>19.079675107229448</v>
      </c>
    </row>
    <row r="254" spans="2:6" x14ac:dyDescent="0.3">
      <c r="B254">
        <f t="shared" si="12"/>
        <v>247</v>
      </c>
      <c r="C254">
        <f t="shared" si="13"/>
        <v>24.700000000000003</v>
      </c>
      <c r="D254" s="7">
        <v>20</v>
      </c>
      <c r="E254">
        <f t="shared" si="14"/>
        <v>19.079675107229448</v>
      </c>
      <c r="F254">
        <f t="shared" si="15"/>
        <v>19.098749898703971</v>
      </c>
    </row>
    <row r="255" spans="2:6" x14ac:dyDescent="0.3">
      <c r="B255">
        <f t="shared" si="12"/>
        <v>248</v>
      </c>
      <c r="C255">
        <f t="shared" si="13"/>
        <v>24.8</v>
      </c>
      <c r="D255" s="7">
        <v>20</v>
      </c>
      <c r="E255">
        <f t="shared" si="14"/>
        <v>19.098749898703971</v>
      </c>
      <c r="F255">
        <f t="shared" si="15"/>
        <v>19.117429343195425</v>
      </c>
    </row>
    <row r="256" spans="2:6" x14ac:dyDescent="0.3">
      <c r="B256">
        <f t="shared" si="12"/>
        <v>249</v>
      </c>
      <c r="C256">
        <f t="shared" si="13"/>
        <v>24.900000000000002</v>
      </c>
      <c r="D256" s="7">
        <v>20</v>
      </c>
      <c r="E256">
        <f t="shared" si="14"/>
        <v>19.117429343195425</v>
      </c>
      <c r="F256">
        <f t="shared" si="15"/>
        <v>19.135721634724561</v>
      </c>
    </row>
    <row r="257" spans="2:6" x14ac:dyDescent="0.3">
      <c r="B257">
        <f t="shared" si="12"/>
        <v>250</v>
      </c>
      <c r="C257">
        <f t="shared" si="13"/>
        <v>25</v>
      </c>
      <c r="D257" s="7">
        <v>20</v>
      </c>
      <c r="E257">
        <f t="shared" si="14"/>
        <v>19.135721634724561</v>
      </c>
      <c r="F257">
        <f t="shared" si="15"/>
        <v>19.153634797481615</v>
      </c>
    </row>
    <row r="258" spans="2:6" x14ac:dyDescent="0.3">
      <c r="B258">
        <f t="shared" si="12"/>
        <v>251</v>
      </c>
      <c r="C258">
        <f t="shared" si="13"/>
        <v>25.1</v>
      </c>
      <c r="D258" s="7">
        <v>20</v>
      </c>
      <c r="E258">
        <f t="shared" si="14"/>
        <v>19.153634797481615</v>
      </c>
      <c r="F258">
        <f t="shared" si="15"/>
        <v>19.171176689346268</v>
      </c>
    </row>
    <row r="259" spans="2:6" x14ac:dyDescent="0.3">
      <c r="B259">
        <f t="shared" si="12"/>
        <v>252</v>
      </c>
      <c r="C259">
        <f t="shared" si="13"/>
        <v>25.200000000000003</v>
      </c>
      <c r="D259" s="7">
        <v>20</v>
      </c>
      <c r="E259">
        <f t="shared" si="14"/>
        <v>19.171176689346268</v>
      </c>
      <c r="F259">
        <f t="shared" si="15"/>
        <v>19.1883550053346</v>
      </c>
    </row>
    <row r="260" spans="2:6" x14ac:dyDescent="0.3">
      <c r="B260">
        <f t="shared" si="12"/>
        <v>253</v>
      </c>
      <c r="C260">
        <f t="shared" si="13"/>
        <v>25.3</v>
      </c>
      <c r="D260" s="7">
        <v>20</v>
      </c>
      <c r="E260">
        <f t="shared" si="14"/>
        <v>19.1883550053346</v>
      </c>
      <c r="F260">
        <f t="shared" si="15"/>
        <v>19.205177280974645</v>
      </c>
    </row>
    <row r="261" spans="2:6" x14ac:dyDescent="0.3">
      <c r="B261">
        <f t="shared" si="12"/>
        <v>254</v>
      </c>
      <c r="C261">
        <f t="shared" si="13"/>
        <v>25.400000000000002</v>
      </c>
      <c r="D261" s="7">
        <v>20</v>
      </c>
      <c r="E261">
        <f t="shared" si="14"/>
        <v>19.205177280974645</v>
      </c>
      <c r="F261">
        <f t="shared" si="15"/>
        <v>19.221650895611951</v>
      </c>
    </row>
    <row r="262" spans="2:6" x14ac:dyDescent="0.3">
      <c r="B262">
        <f t="shared" si="12"/>
        <v>255</v>
      </c>
      <c r="C262">
        <f t="shared" si="13"/>
        <v>25.5</v>
      </c>
      <c r="D262" s="7">
        <v>20</v>
      </c>
      <c r="E262">
        <f t="shared" si="14"/>
        <v>19.221650895611951</v>
      </c>
      <c r="F262">
        <f t="shared" si="15"/>
        <v>19.237783075646639</v>
      </c>
    </row>
    <row r="263" spans="2:6" x14ac:dyDescent="0.3">
      <c r="B263">
        <f t="shared" si="12"/>
        <v>256</v>
      </c>
      <c r="C263">
        <f t="shared" si="13"/>
        <v>25.6</v>
      </c>
      <c r="D263" s="7">
        <v>20</v>
      </c>
      <c r="E263">
        <f t="shared" si="14"/>
        <v>19.237783075646639</v>
      </c>
      <c r="F263">
        <f t="shared" si="15"/>
        <v>19.253580897703394</v>
      </c>
    </row>
    <row r="264" spans="2:6" x14ac:dyDescent="0.3">
      <c r="B264">
        <f t="shared" si="12"/>
        <v>257</v>
      </c>
      <c r="C264">
        <f t="shared" si="13"/>
        <v>25.700000000000003</v>
      </c>
      <c r="D264" s="7">
        <v>20</v>
      </c>
      <c r="E264">
        <f t="shared" si="14"/>
        <v>19.253580897703394</v>
      </c>
      <c r="F264">
        <f t="shared" si="15"/>
        <v>19.269051291735707</v>
      </c>
    </row>
    <row r="265" spans="2:6" x14ac:dyDescent="0.3">
      <c r="B265">
        <f t="shared" ref="B265:B328" si="16">B264+1</f>
        <v>258</v>
      </c>
      <c r="C265">
        <f t="shared" ref="C265:C328" si="17">B265*$C$2</f>
        <v>25.8</v>
      </c>
      <c r="D265" s="7">
        <v>20</v>
      </c>
      <c r="E265">
        <f t="shared" ref="E265:E328" si="18">F264</f>
        <v>19.269051291735707</v>
      </c>
      <c r="F265">
        <f t="shared" ref="F265:F328" si="19">$C$4*E265+(1-$C$4)*D265</f>
        <v>19.284201044065817</v>
      </c>
    </row>
    <row r="266" spans="2:6" x14ac:dyDescent="0.3">
      <c r="B266">
        <f t="shared" si="16"/>
        <v>259</v>
      </c>
      <c r="C266">
        <f t="shared" si="17"/>
        <v>25.900000000000002</v>
      </c>
      <c r="D266" s="7">
        <v>20</v>
      </c>
      <c r="E266">
        <f t="shared" si="18"/>
        <v>19.284201044065817</v>
      </c>
      <c r="F266">
        <f t="shared" si="19"/>
        <v>19.299036800361641</v>
      </c>
    </row>
    <row r="267" spans="2:6" x14ac:dyDescent="0.3">
      <c r="B267">
        <f t="shared" si="16"/>
        <v>260</v>
      </c>
      <c r="C267">
        <f t="shared" si="17"/>
        <v>26</v>
      </c>
      <c r="D267" s="7">
        <v>20</v>
      </c>
      <c r="E267">
        <f t="shared" si="18"/>
        <v>19.299036800361641</v>
      </c>
      <c r="F267">
        <f t="shared" si="19"/>
        <v>19.313565068551981</v>
      </c>
    </row>
    <row r="268" spans="2:6" x14ac:dyDescent="0.3">
      <c r="B268">
        <f t="shared" si="16"/>
        <v>261</v>
      </c>
      <c r="C268">
        <f t="shared" si="17"/>
        <v>26.1</v>
      </c>
      <c r="D268" s="7">
        <v>20</v>
      </c>
      <c r="E268">
        <f t="shared" si="18"/>
        <v>19.313565068551981</v>
      </c>
      <c r="F268">
        <f t="shared" si="19"/>
        <v>19.327792221681328</v>
      </c>
    </row>
    <row r="269" spans="2:6" x14ac:dyDescent="0.3">
      <c r="B269">
        <f t="shared" si="16"/>
        <v>262</v>
      </c>
      <c r="C269">
        <f t="shared" si="17"/>
        <v>26.200000000000003</v>
      </c>
      <c r="D269" s="7">
        <v>20</v>
      </c>
      <c r="E269">
        <f t="shared" si="18"/>
        <v>19.327792221681328</v>
      </c>
      <c r="F269">
        <f t="shared" si="19"/>
        <v>19.34172450070551</v>
      </c>
    </row>
    <row r="270" spans="2:6" x14ac:dyDescent="0.3">
      <c r="B270">
        <f t="shared" si="16"/>
        <v>263</v>
      </c>
      <c r="C270">
        <f t="shared" si="17"/>
        <v>26.3</v>
      </c>
      <c r="D270" s="7">
        <v>20</v>
      </c>
      <c r="E270">
        <f t="shared" si="18"/>
        <v>19.34172450070551</v>
      </c>
      <c r="F270">
        <f t="shared" si="19"/>
        <v>19.355368017229367</v>
      </c>
    </row>
    <row r="271" spans="2:6" x14ac:dyDescent="0.3">
      <c r="B271">
        <f t="shared" si="16"/>
        <v>264</v>
      </c>
      <c r="C271">
        <f t="shared" si="17"/>
        <v>26.400000000000002</v>
      </c>
      <c r="D271" s="7">
        <v>20</v>
      </c>
      <c r="E271">
        <f t="shared" si="18"/>
        <v>19.355368017229367</v>
      </c>
      <c r="F271">
        <f t="shared" si="19"/>
        <v>19.368728756187693</v>
      </c>
    </row>
    <row r="272" spans="2:6" x14ac:dyDescent="0.3">
      <c r="B272">
        <f t="shared" si="16"/>
        <v>265</v>
      </c>
      <c r="C272">
        <f t="shared" si="17"/>
        <v>26.5</v>
      </c>
      <c r="D272" s="7">
        <v>20</v>
      </c>
      <c r="E272">
        <f t="shared" si="18"/>
        <v>19.368728756187693</v>
      </c>
      <c r="F272">
        <f t="shared" si="19"/>
        <v>19.381812578470637</v>
      </c>
    </row>
    <row r="273" spans="2:6" x14ac:dyDescent="0.3">
      <c r="B273">
        <f t="shared" si="16"/>
        <v>266</v>
      </c>
      <c r="C273">
        <f t="shared" si="17"/>
        <v>26.6</v>
      </c>
      <c r="D273" s="7">
        <v>20</v>
      </c>
      <c r="E273">
        <f t="shared" si="18"/>
        <v>19.381812578470637</v>
      </c>
      <c r="F273">
        <f t="shared" si="19"/>
        <v>19.394625223494664</v>
      </c>
    </row>
    <row r="274" spans="2:6" x14ac:dyDescent="0.3">
      <c r="B274">
        <f t="shared" si="16"/>
        <v>267</v>
      </c>
      <c r="C274">
        <f t="shared" si="17"/>
        <v>26.700000000000003</v>
      </c>
      <c r="D274" s="7">
        <v>20</v>
      </c>
      <c r="E274">
        <f t="shared" si="18"/>
        <v>19.394625223494664</v>
      </c>
      <c r="F274">
        <f t="shared" si="19"/>
        <v>19.407172311720224</v>
      </c>
    </row>
    <row r="275" spans="2:6" x14ac:dyDescent="0.3">
      <c r="B275">
        <f t="shared" si="16"/>
        <v>268</v>
      </c>
      <c r="C275">
        <f t="shared" si="17"/>
        <v>26.8</v>
      </c>
      <c r="D275" s="7">
        <v>20</v>
      </c>
      <c r="E275">
        <f t="shared" si="18"/>
        <v>19.407172311720224</v>
      </c>
      <c r="F275">
        <f t="shared" si="19"/>
        <v>19.419459347117275</v>
      </c>
    </row>
    <row r="276" spans="2:6" x14ac:dyDescent="0.3">
      <c r="B276">
        <f t="shared" si="16"/>
        <v>269</v>
      </c>
      <c r="C276">
        <f t="shared" si="17"/>
        <v>26.900000000000002</v>
      </c>
      <c r="D276" s="7">
        <v>20</v>
      </c>
      <c r="E276">
        <f t="shared" si="18"/>
        <v>19.419459347117275</v>
      </c>
      <c r="F276">
        <f t="shared" si="19"/>
        <v>19.431491719579661</v>
      </c>
    </row>
    <row r="277" spans="2:6" x14ac:dyDescent="0.3">
      <c r="B277">
        <f t="shared" si="16"/>
        <v>270</v>
      </c>
      <c r="C277">
        <f t="shared" si="17"/>
        <v>27</v>
      </c>
      <c r="D277" s="7">
        <v>20</v>
      </c>
      <c r="E277">
        <f t="shared" si="18"/>
        <v>19.431491719579661</v>
      </c>
      <c r="F277">
        <f t="shared" si="19"/>
        <v>19.443274707289483</v>
      </c>
    </row>
    <row r="278" spans="2:6" x14ac:dyDescent="0.3">
      <c r="B278">
        <f t="shared" si="16"/>
        <v>271</v>
      </c>
      <c r="C278">
        <f t="shared" si="17"/>
        <v>27.1</v>
      </c>
      <c r="D278" s="7">
        <v>20</v>
      </c>
      <c r="E278">
        <f t="shared" si="18"/>
        <v>19.443274707289483</v>
      </c>
      <c r="F278">
        <f t="shared" si="19"/>
        <v>19.454813479032445</v>
      </c>
    </row>
    <row r="279" spans="2:6" x14ac:dyDescent="0.3">
      <c r="B279">
        <f t="shared" si="16"/>
        <v>272</v>
      </c>
      <c r="C279">
        <f t="shared" si="17"/>
        <v>27.200000000000003</v>
      </c>
      <c r="D279" s="7">
        <v>20</v>
      </c>
      <c r="E279">
        <f t="shared" si="18"/>
        <v>19.454813479032445</v>
      </c>
      <c r="F279">
        <f t="shared" si="19"/>
        <v>19.466113096465229</v>
      </c>
    </row>
    <row r="280" spans="2:6" x14ac:dyDescent="0.3">
      <c r="B280">
        <f t="shared" si="16"/>
        <v>273</v>
      </c>
      <c r="C280">
        <f t="shared" si="17"/>
        <v>27.3</v>
      </c>
      <c r="D280" s="7">
        <v>20</v>
      </c>
      <c r="E280">
        <f t="shared" si="18"/>
        <v>19.466113096465229</v>
      </c>
      <c r="F280">
        <f t="shared" si="19"/>
        <v>19.477178516335862</v>
      </c>
    </row>
    <row r="281" spans="2:6" x14ac:dyDescent="0.3">
      <c r="B281">
        <f t="shared" si="16"/>
        <v>274</v>
      </c>
      <c r="C281">
        <f t="shared" si="17"/>
        <v>27.400000000000002</v>
      </c>
      <c r="D281" s="7">
        <v>20</v>
      </c>
      <c r="E281">
        <f t="shared" si="18"/>
        <v>19.477178516335862</v>
      </c>
      <c r="F281">
        <f t="shared" si="19"/>
        <v>19.488014592658075</v>
      </c>
    </row>
    <row r="282" spans="2:6" x14ac:dyDescent="0.3">
      <c r="B282">
        <f t="shared" si="16"/>
        <v>275</v>
      </c>
      <c r="C282">
        <f t="shared" si="17"/>
        <v>27.5</v>
      </c>
      <c r="D282" s="7">
        <v>20</v>
      </c>
      <c r="E282">
        <f t="shared" si="18"/>
        <v>19.488014592658075</v>
      </c>
      <c r="F282">
        <f t="shared" si="19"/>
        <v>19.498626078840573</v>
      </c>
    </row>
    <row r="283" spans="2:6" x14ac:dyDescent="0.3">
      <c r="B283">
        <f t="shared" si="16"/>
        <v>276</v>
      </c>
      <c r="C283">
        <f t="shared" si="17"/>
        <v>27.6</v>
      </c>
      <c r="D283" s="7">
        <v>20</v>
      </c>
      <c r="E283">
        <f t="shared" si="18"/>
        <v>19.498626078840573</v>
      </c>
      <c r="F283">
        <f t="shared" si="19"/>
        <v>19.50901762977221</v>
      </c>
    </row>
    <row r="284" spans="2:6" x14ac:dyDescent="0.3">
      <c r="B284">
        <f t="shared" si="16"/>
        <v>277</v>
      </c>
      <c r="C284">
        <f t="shared" si="17"/>
        <v>27.700000000000003</v>
      </c>
      <c r="D284" s="7">
        <v>20</v>
      </c>
      <c r="E284">
        <f t="shared" si="18"/>
        <v>19.50901762977221</v>
      </c>
      <c r="F284">
        <f t="shared" si="19"/>
        <v>19.519193803863914</v>
      </c>
    </row>
    <row r="285" spans="2:6" x14ac:dyDescent="0.3">
      <c r="B285">
        <f t="shared" si="16"/>
        <v>278</v>
      </c>
      <c r="C285">
        <f t="shared" si="17"/>
        <v>27.8</v>
      </c>
      <c r="D285" s="7">
        <v>20</v>
      </c>
      <c r="E285">
        <f t="shared" si="18"/>
        <v>19.519193803863914</v>
      </c>
      <c r="F285">
        <f t="shared" si="19"/>
        <v>19.529159065048304</v>
      </c>
    </row>
    <row r="286" spans="2:6" x14ac:dyDescent="0.3">
      <c r="B286">
        <f t="shared" si="16"/>
        <v>279</v>
      </c>
      <c r="C286">
        <f t="shared" si="17"/>
        <v>27.900000000000002</v>
      </c>
      <c r="D286" s="7">
        <v>20</v>
      </c>
      <c r="E286">
        <f t="shared" si="18"/>
        <v>19.529159065048304</v>
      </c>
      <c r="F286">
        <f t="shared" si="19"/>
        <v>19.538917784737862</v>
      </c>
    </row>
    <row r="287" spans="2:6" x14ac:dyDescent="0.3">
      <c r="B287">
        <f t="shared" si="16"/>
        <v>280</v>
      </c>
      <c r="C287">
        <f t="shared" si="17"/>
        <v>28</v>
      </c>
      <c r="D287" s="7">
        <v>20</v>
      </c>
      <c r="E287">
        <f t="shared" si="18"/>
        <v>19.538917784737862</v>
      </c>
      <c r="F287">
        <f t="shared" si="19"/>
        <v>19.548474243742525</v>
      </c>
    </row>
    <row r="288" spans="2:6" x14ac:dyDescent="0.3">
      <c r="B288">
        <f t="shared" si="16"/>
        <v>281</v>
      </c>
      <c r="C288">
        <f t="shared" si="17"/>
        <v>28.1</v>
      </c>
      <c r="D288" s="7">
        <v>20</v>
      </c>
      <c r="E288">
        <f t="shared" si="18"/>
        <v>19.548474243742525</v>
      </c>
      <c r="F288">
        <f t="shared" si="19"/>
        <v>19.557832634147523</v>
      </c>
    </row>
    <row r="289" spans="2:6" x14ac:dyDescent="0.3">
      <c r="B289">
        <f t="shared" si="16"/>
        <v>282</v>
      </c>
      <c r="C289">
        <f t="shared" si="17"/>
        <v>28.200000000000003</v>
      </c>
      <c r="D289" s="7">
        <v>20</v>
      </c>
      <c r="E289">
        <f t="shared" si="18"/>
        <v>19.557832634147523</v>
      </c>
      <c r="F289">
        <f t="shared" si="19"/>
        <v>19.5669970611523</v>
      </c>
    </row>
    <row r="290" spans="2:6" x14ac:dyDescent="0.3">
      <c r="B290">
        <f t="shared" si="16"/>
        <v>283</v>
      </c>
      <c r="C290">
        <f t="shared" si="17"/>
        <v>28.3</v>
      </c>
      <c r="D290" s="7">
        <v>20</v>
      </c>
      <c r="E290">
        <f t="shared" si="18"/>
        <v>19.5669970611523</v>
      </c>
      <c r="F290">
        <f t="shared" si="19"/>
        <v>19.575971544871315</v>
      </c>
    </row>
    <row r="291" spans="2:6" x14ac:dyDescent="0.3">
      <c r="B291">
        <f t="shared" si="16"/>
        <v>284</v>
      </c>
      <c r="C291">
        <f t="shared" si="17"/>
        <v>28.400000000000002</v>
      </c>
      <c r="D291" s="7">
        <v>20</v>
      </c>
      <c r="E291">
        <f t="shared" si="18"/>
        <v>19.575971544871315</v>
      </c>
      <c r="F291">
        <f t="shared" si="19"/>
        <v>19.584760022097541</v>
      </c>
    </row>
    <row r="292" spans="2:6" x14ac:dyDescent="0.3">
      <c r="B292">
        <f t="shared" si="16"/>
        <v>285</v>
      </c>
      <c r="C292">
        <f t="shared" si="17"/>
        <v>28.5</v>
      </c>
      <c r="D292" s="7">
        <v>20</v>
      </c>
      <c r="E292">
        <f t="shared" si="18"/>
        <v>19.584760022097541</v>
      </c>
      <c r="F292">
        <f t="shared" si="19"/>
        <v>19.593366348029384</v>
      </c>
    </row>
    <row r="293" spans="2:6" x14ac:dyDescent="0.3">
      <c r="B293">
        <f t="shared" si="16"/>
        <v>286</v>
      </c>
      <c r="C293">
        <f t="shared" si="17"/>
        <v>28.6</v>
      </c>
      <c r="D293" s="7">
        <v>20</v>
      </c>
      <c r="E293">
        <f t="shared" si="18"/>
        <v>19.593366348029384</v>
      </c>
      <c r="F293">
        <f t="shared" si="19"/>
        <v>19.601794297961838</v>
      </c>
    </row>
    <row r="294" spans="2:6" x14ac:dyDescent="0.3">
      <c r="B294">
        <f t="shared" si="16"/>
        <v>287</v>
      </c>
      <c r="C294">
        <f t="shared" si="17"/>
        <v>28.700000000000003</v>
      </c>
      <c r="D294" s="7">
        <v>20</v>
      </c>
      <c r="E294">
        <f t="shared" si="18"/>
        <v>19.601794297961838</v>
      </c>
      <c r="F294">
        <f t="shared" si="19"/>
        <v>19.610047568942562</v>
      </c>
    </row>
    <row r="295" spans="2:6" x14ac:dyDescent="0.3">
      <c r="B295">
        <f t="shared" si="16"/>
        <v>288</v>
      </c>
      <c r="C295">
        <f t="shared" si="17"/>
        <v>28.8</v>
      </c>
      <c r="D295" s="7">
        <v>20</v>
      </c>
      <c r="E295">
        <f t="shared" si="18"/>
        <v>19.610047568942562</v>
      </c>
      <c r="F295">
        <f t="shared" si="19"/>
        <v>19.618129781393655</v>
      </c>
    </row>
    <row r="296" spans="2:6" x14ac:dyDescent="0.3">
      <c r="B296">
        <f t="shared" si="16"/>
        <v>289</v>
      </c>
      <c r="C296">
        <f t="shared" si="17"/>
        <v>28.900000000000002</v>
      </c>
      <c r="D296" s="7">
        <v>20</v>
      </c>
      <c r="E296">
        <f t="shared" si="18"/>
        <v>19.618129781393655</v>
      </c>
      <c r="F296">
        <f t="shared" si="19"/>
        <v>19.626044480699811</v>
      </c>
    </row>
    <row r="297" spans="2:6" x14ac:dyDescent="0.3">
      <c r="B297">
        <f t="shared" si="16"/>
        <v>290</v>
      </c>
      <c r="C297">
        <f t="shared" si="17"/>
        <v>29</v>
      </c>
      <c r="D297" s="7">
        <v>20</v>
      </c>
      <c r="E297">
        <f t="shared" si="18"/>
        <v>19.626044480699811</v>
      </c>
      <c r="F297">
        <f t="shared" si="19"/>
        <v>19.633795138763531</v>
      </c>
    </row>
    <row r="298" spans="2:6" x14ac:dyDescent="0.3">
      <c r="B298">
        <f t="shared" si="16"/>
        <v>291</v>
      </c>
      <c r="C298">
        <f t="shared" si="17"/>
        <v>29.1</v>
      </c>
      <c r="D298" s="7">
        <v>20</v>
      </c>
      <c r="E298">
        <f t="shared" si="18"/>
        <v>19.633795138763531</v>
      </c>
      <c r="F298">
        <f t="shared" si="19"/>
        <v>19.64138515552817</v>
      </c>
    </row>
    <row r="299" spans="2:6" x14ac:dyDescent="0.3">
      <c r="B299">
        <f t="shared" si="16"/>
        <v>292</v>
      </c>
      <c r="C299">
        <f t="shared" si="17"/>
        <v>29.200000000000003</v>
      </c>
      <c r="D299" s="7">
        <v>20</v>
      </c>
      <c r="E299">
        <f t="shared" si="18"/>
        <v>19.64138515552817</v>
      </c>
      <c r="F299">
        <f t="shared" si="19"/>
        <v>19.648817860469329</v>
      </c>
    </row>
    <row r="300" spans="2:6" x14ac:dyDescent="0.3">
      <c r="B300">
        <f t="shared" si="16"/>
        <v>293</v>
      </c>
      <c r="C300">
        <f t="shared" si="17"/>
        <v>29.3</v>
      </c>
      <c r="D300" s="7">
        <v>20</v>
      </c>
      <c r="E300">
        <f t="shared" si="18"/>
        <v>19.648817860469329</v>
      </c>
      <c r="F300">
        <f t="shared" si="19"/>
        <v>19.656096514055406</v>
      </c>
    </row>
    <row r="301" spans="2:6" x14ac:dyDescent="0.3">
      <c r="B301">
        <f t="shared" si="16"/>
        <v>294</v>
      </c>
      <c r="C301">
        <f t="shared" si="17"/>
        <v>29.400000000000002</v>
      </c>
      <c r="D301" s="7">
        <v>20</v>
      </c>
      <c r="E301">
        <f t="shared" si="18"/>
        <v>19.656096514055406</v>
      </c>
      <c r="F301">
        <f t="shared" si="19"/>
        <v>19.663224309177849</v>
      </c>
    </row>
    <row r="302" spans="2:6" x14ac:dyDescent="0.3">
      <c r="B302">
        <f t="shared" si="16"/>
        <v>295</v>
      </c>
      <c r="C302">
        <f t="shared" si="17"/>
        <v>29.5</v>
      </c>
      <c r="D302" s="7">
        <v>20</v>
      </c>
      <c r="E302">
        <f t="shared" si="18"/>
        <v>19.663224309177849</v>
      </c>
      <c r="F302">
        <f t="shared" si="19"/>
        <v>19.670204372551751</v>
      </c>
    </row>
    <row r="303" spans="2:6" x14ac:dyDescent="0.3">
      <c r="B303">
        <f t="shared" si="16"/>
        <v>296</v>
      </c>
      <c r="C303">
        <f t="shared" si="17"/>
        <v>29.6</v>
      </c>
      <c r="D303" s="7">
        <v>20</v>
      </c>
      <c r="E303">
        <f t="shared" si="18"/>
        <v>19.670204372551751</v>
      </c>
      <c r="F303">
        <f t="shared" si="19"/>
        <v>19.677039766087447</v>
      </c>
    </row>
    <row r="304" spans="2:6" x14ac:dyDescent="0.3">
      <c r="B304">
        <f t="shared" si="16"/>
        <v>297</v>
      </c>
      <c r="C304">
        <f t="shared" si="17"/>
        <v>29.700000000000003</v>
      </c>
      <c r="D304" s="7">
        <v>20</v>
      </c>
      <c r="E304">
        <f t="shared" si="18"/>
        <v>19.677039766087447</v>
      </c>
      <c r="F304">
        <f t="shared" si="19"/>
        <v>19.683733488233656</v>
      </c>
    </row>
    <row r="305" spans="2:6" x14ac:dyDescent="0.3">
      <c r="B305">
        <f t="shared" si="16"/>
        <v>298</v>
      </c>
      <c r="C305">
        <f t="shared" si="17"/>
        <v>29.8</v>
      </c>
      <c r="D305" s="7">
        <v>20</v>
      </c>
      <c r="E305">
        <f t="shared" si="18"/>
        <v>19.683733488233656</v>
      </c>
      <c r="F305">
        <f t="shared" si="19"/>
        <v>19.690288475292796</v>
      </c>
    </row>
    <row r="306" spans="2:6" x14ac:dyDescent="0.3">
      <c r="B306">
        <f t="shared" si="16"/>
        <v>299</v>
      </c>
      <c r="C306">
        <f t="shared" si="17"/>
        <v>29.900000000000002</v>
      </c>
      <c r="D306" s="7">
        <v>20</v>
      </c>
      <c r="E306">
        <f t="shared" si="18"/>
        <v>19.690288475292796</v>
      </c>
      <c r="F306">
        <f t="shared" si="19"/>
        <v>19.696707602709054</v>
      </c>
    </row>
    <row r="307" spans="2:6" x14ac:dyDescent="0.3">
      <c r="B307">
        <f t="shared" si="16"/>
        <v>300</v>
      </c>
      <c r="C307">
        <f t="shared" si="17"/>
        <v>30</v>
      </c>
      <c r="D307" s="7">
        <v>20</v>
      </c>
      <c r="E307">
        <f t="shared" si="18"/>
        <v>19.696707602709054</v>
      </c>
      <c r="F307">
        <f t="shared" si="19"/>
        <v>19.702993686329719</v>
      </c>
    </row>
    <row r="308" spans="2:6" x14ac:dyDescent="0.3">
      <c r="B308">
        <f t="shared" si="16"/>
        <v>301</v>
      </c>
      <c r="C308">
        <f t="shared" si="17"/>
        <v>30.1</v>
      </c>
      <c r="D308" s="7">
        <v>20</v>
      </c>
      <c r="E308">
        <f t="shared" si="18"/>
        <v>19.702993686329719</v>
      </c>
      <c r="F308">
        <f t="shared" si="19"/>
        <v>19.70914948364041</v>
      </c>
    </row>
    <row r="309" spans="2:6" x14ac:dyDescent="0.3">
      <c r="B309">
        <f t="shared" si="16"/>
        <v>302</v>
      </c>
      <c r="C309">
        <f t="shared" si="17"/>
        <v>30.200000000000003</v>
      </c>
      <c r="D309" s="7">
        <v>20</v>
      </c>
      <c r="E309">
        <f t="shared" si="18"/>
        <v>19.70914948364041</v>
      </c>
      <c r="F309">
        <f t="shared" si="19"/>
        <v>19.715177694974685</v>
      </c>
    </row>
    <row r="310" spans="2:6" x14ac:dyDescent="0.3">
      <c r="B310">
        <f t="shared" si="16"/>
        <v>303</v>
      </c>
      <c r="C310">
        <f t="shared" si="17"/>
        <v>30.3</v>
      </c>
      <c r="D310" s="7">
        <v>20</v>
      </c>
      <c r="E310">
        <f t="shared" si="18"/>
        <v>19.715177694974685</v>
      </c>
      <c r="F310">
        <f t="shared" si="19"/>
        <v>19.721080964698594</v>
      </c>
    </row>
    <row r="311" spans="2:6" x14ac:dyDescent="0.3">
      <c r="B311">
        <f t="shared" si="16"/>
        <v>304</v>
      </c>
      <c r="C311">
        <f t="shared" si="17"/>
        <v>30.400000000000002</v>
      </c>
      <c r="D311" s="7">
        <v>20</v>
      </c>
      <c r="E311">
        <f t="shared" si="18"/>
        <v>19.721080964698594</v>
      </c>
      <c r="F311">
        <f t="shared" si="19"/>
        <v>19.726861882370649</v>
      </c>
    </row>
    <row r="312" spans="2:6" x14ac:dyDescent="0.3">
      <c r="B312">
        <f t="shared" si="16"/>
        <v>305</v>
      </c>
      <c r="C312">
        <f t="shared" si="17"/>
        <v>30.5</v>
      </c>
      <c r="D312" s="7">
        <v>20</v>
      </c>
      <c r="E312">
        <f t="shared" si="18"/>
        <v>19.726861882370649</v>
      </c>
      <c r="F312">
        <f t="shared" si="19"/>
        <v>19.732522983877793</v>
      </c>
    </row>
    <row r="313" spans="2:6" x14ac:dyDescent="0.3">
      <c r="B313">
        <f t="shared" si="16"/>
        <v>306</v>
      </c>
      <c r="C313">
        <f t="shared" si="17"/>
        <v>30.6</v>
      </c>
      <c r="D313" s="7">
        <v>20</v>
      </c>
      <c r="E313">
        <f t="shared" si="18"/>
        <v>19.732522983877793</v>
      </c>
      <c r="F313">
        <f t="shared" si="19"/>
        <v>19.738066752547788</v>
      </c>
    </row>
    <row r="314" spans="2:6" x14ac:dyDescent="0.3">
      <c r="B314">
        <f t="shared" si="16"/>
        <v>307</v>
      </c>
      <c r="C314">
        <f t="shared" si="17"/>
        <v>30.700000000000003</v>
      </c>
      <c r="D314" s="7">
        <v>20</v>
      </c>
      <c r="E314">
        <f t="shared" si="18"/>
        <v>19.738066752547788</v>
      </c>
      <c r="F314">
        <f t="shared" si="19"/>
        <v>19.743495620238583</v>
      </c>
    </row>
    <row r="315" spans="2:6" x14ac:dyDescent="0.3">
      <c r="B315">
        <f t="shared" si="16"/>
        <v>308</v>
      </c>
      <c r="C315">
        <f t="shared" si="17"/>
        <v>30.8</v>
      </c>
      <c r="D315" s="7">
        <v>20</v>
      </c>
      <c r="E315">
        <f t="shared" si="18"/>
        <v>19.743495620238583</v>
      </c>
      <c r="F315">
        <f t="shared" si="19"/>
        <v>19.748811968405064</v>
      </c>
    </row>
    <row r="316" spans="2:6" x14ac:dyDescent="0.3">
      <c r="B316">
        <f t="shared" si="16"/>
        <v>309</v>
      </c>
      <c r="C316">
        <f t="shared" si="17"/>
        <v>30.900000000000002</v>
      </c>
      <c r="D316" s="7">
        <v>20</v>
      </c>
      <c r="E316">
        <f t="shared" si="18"/>
        <v>19.748811968405064</v>
      </c>
      <c r="F316">
        <f t="shared" si="19"/>
        <v>19.754018129143738</v>
      </c>
    </row>
    <row r="317" spans="2:6" x14ac:dyDescent="0.3">
      <c r="B317">
        <f t="shared" si="16"/>
        <v>310</v>
      </c>
      <c r="C317">
        <f t="shared" si="17"/>
        <v>31</v>
      </c>
      <c r="D317" s="7">
        <v>20</v>
      </c>
      <c r="E317">
        <f t="shared" si="18"/>
        <v>19.754018129143738</v>
      </c>
      <c r="F317">
        <f t="shared" si="19"/>
        <v>19.75911638621573</v>
      </c>
    </row>
    <row r="318" spans="2:6" x14ac:dyDescent="0.3">
      <c r="B318">
        <f t="shared" si="16"/>
        <v>311</v>
      </c>
      <c r="C318">
        <f t="shared" si="17"/>
        <v>31.1</v>
      </c>
      <c r="D318" s="7">
        <v>20</v>
      </c>
      <c r="E318">
        <f t="shared" si="18"/>
        <v>19.75911638621573</v>
      </c>
      <c r="F318">
        <f t="shared" si="19"/>
        <v>19.764108976048576</v>
      </c>
    </row>
    <row r="319" spans="2:6" x14ac:dyDescent="0.3">
      <c r="B319">
        <f t="shared" si="16"/>
        <v>312</v>
      </c>
      <c r="C319">
        <f t="shared" si="17"/>
        <v>31.200000000000003</v>
      </c>
      <c r="D319" s="7">
        <v>20</v>
      </c>
      <c r="E319">
        <f t="shared" si="18"/>
        <v>19.764108976048576</v>
      </c>
      <c r="F319">
        <f t="shared" si="19"/>
        <v>19.768998088717296</v>
      </c>
    </row>
    <row r="320" spans="2:6" x14ac:dyDescent="0.3">
      <c r="B320">
        <f t="shared" si="16"/>
        <v>313</v>
      </c>
      <c r="C320">
        <f t="shared" si="17"/>
        <v>31.3</v>
      </c>
      <c r="D320" s="7">
        <v>20</v>
      </c>
      <c r="E320">
        <f t="shared" si="18"/>
        <v>19.768998088717296</v>
      </c>
      <c r="F320">
        <f t="shared" si="19"/>
        <v>19.77378586890508</v>
      </c>
    </row>
    <row r="321" spans="2:6" x14ac:dyDescent="0.3">
      <c r="B321">
        <f t="shared" si="16"/>
        <v>314</v>
      </c>
      <c r="C321">
        <f t="shared" si="17"/>
        <v>31.400000000000002</v>
      </c>
      <c r="D321" s="7">
        <v>20</v>
      </c>
      <c r="E321">
        <f t="shared" si="18"/>
        <v>19.77378586890508</v>
      </c>
      <c r="F321">
        <f t="shared" si="19"/>
        <v>19.778474416844098</v>
      </c>
    </row>
    <row r="322" spans="2:6" x14ac:dyDescent="0.3">
      <c r="B322">
        <f t="shared" si="16"/>
        <v>315</v>
      </c>
      <c r="C322">
        <f t="shared" si="17"/>
        <v>31.5</v>
      </c>
      <c r="D322" s="7">
        <v>20</v>
      </c>
      <c r="E322">
        <f t="shared" si="18"/>
        <v>19.778474416844098</v>
      </c>
      <c r="F322">
        <f t="shared" si="19"/>
        <v>19.783065789236787</v>
      </c>
    </row>
    <row r="323" spans="2:6" x14ac:dyDescent="0.3">
      <c r="B323">
        <f t="shared" si="16"/>
        <v>316</v>
      </c>
      <c r="C323">
        <f t="shared" si="17"/>
        <v>31.6</v>
      </c>
      <c r="D323" s="7">
        <v>20</v>
      </c>
      <c r="E323">
        <f t="shared" si="18"/>
        <v>19.783065789236787</v>
      </c>
      <c r="F323">
        <f t="shared" si="19"/>
        <v>19.787562000158061</v>
      </c>
    </row>
    <row r="324" spans="2:6" x14ac:dyDescent="0.3">
      <c r="B324">
        <f t="shared" si="16"/>
        <v>317</v>
      </c>
      <c r="C324">
        <f t="shared" si="17"/>
        <v>31.700000000000003</v>
      </c>
      <c r="D324" s="7">
        <v>20</v>
      </c>
      <c r="E324">
        <f t="shared" si="18"/>
        <v>19.787562000158061</v>
      </c>
      <c r="F324">
        <f t="shared" si="19"/>
        <v>19.791965021938829</v>
      </c>
    </row>
    <row r="325" spans="2:6" x14ac:dyDescent="0.3">
      <c r="B325">
        <f t="shared" si="16"/>
        <v>318</v>
      </c>
      <c r="C325">
        <f t="shared" si="17"/>
        <v>31.8</v>
      </c>
      <c r="D325" s="7">
        <v>20</v>
      </c>
      <c r="E325">
        <f t="shared" si="18"/>
        <v>19.791965021938829</v>
      </c>
      <c r="F325">
        <f t="shared" si="19"/>
        <v>19.796276786031157</v>
      </c>
    </row>
    <row r="326" spans="2:6" x14ac:dyDescent="0.3">
      <c r="B326">
        <f t="shared" si="16"/>
        <v>319</v>
      </c>
      <c r="C326">
        <f t="shared" si="17"/>
        <v>31.900000000000002</v>
      </c>
      <c r="D326" s="7">
        <v>20</v>
      </c>
      <c r="E326">
        <f t="shared" si="18"/>
        <v>19.796276786031157</v>
      </c>
      <c r="F326">
        <f t="shared" si="19"/>
        <v>19.800499183855557</v>
      </c>
    </row>
    <row r="327" spans="2:6" x14ac:dyDescent="0.3">
      <c r="B327">
        <f t="shared" si="16"/>
        <v>320</v>
      </c>
      <c r="C327">
        <f t="shared" si="17"/>
        <v>32</v>
      </c>
      <c r="D327" s="7">
        <v>20</v>
      </c>
      <c r="E327">
        <f t="shared" si="18"/>
        <v>19.800499183855557</v>
      </c>
      <c r="F327">
        <f t="shared" si="19"/>
        <v>19.804634067630673</v>
      </c>
    </row>
    <row r="328" spans="2:6" x14ac:dyDescent="0.3">
      <c r="B328">
        <f t="shared" si="16"/>
        <v>321</v>
      </c>
      <c r="C328">
        <f t="shared" si="17"/>
        <v>32.1</v>
      </c>
      <c r="D328" s="7">
        <v>20</v>
      </c>
      <c r="E328">
        <f t="shared" si="18"/>
        <v>19.804634067630673</v>
      </c>
      <c r="F328">
        <f t="shared" si="19"/>
        <v>19.808683251185791</v>
      </c>
    </row>
    <row r="329" spans="2:6" x14ac:dyDescent="0.3">
      <c r="B329">
        <f t="shared" ref="B329:B392" si="20">B328+1</f>
        <v>322</v>
      </c>
      <c r="C329">
        <f t="shared" ref="C329:C392" si="21">B329*$C$2</f>
        <v>32.200000000000003</v>
      </c>
      <c r="D329" s="7">
        <v>20</v>
      </c>
      <c r="E329">
        <f t="shared" ref="E329:E392" si="22">F328</f>
        <v>19.808683251185791</v>
      </c>
      <c r="F329">
        <f t="shared" ref="F329:F392" si="23">$C$4*E329+(1-$C$4)*D329</f>
        <v>19.812648510756496</v>
      </c>
    </row>
    <row r="330" spans="2:6" x14ac:dyDescent="0.3">
      <c r="B330">
        <f t="shared" si="20"/>
        <v>323</v>
      </c>
      <c r="C330">
        <f t="shared" si="21"/>
        <v>32.300000000000004</v>
      </c>
      <c r="D330" s="7">
        <v>20</v>
      </c>
      <c r="E330">
        <f t="shared" si="22"/>
        <v>19.812648510756496</v>
      </c>
      <c r="F330">
        <f t="shared" si="23"/>
        <v>19.816531585763848</v>
      </c>
    </row>
    <row r="331" spans="2:6" x14ac:dyDescent="0.3">
      <c r="B331">
        <f t="shared" si="20"/>
        <v>324</v>
      </c>
      <c r="C331">
        <f t="shared" si="21"/>
        <v>32.4</v>
      </c>
      <c r="D331" s="7">
        <v>20</v>
      </c>
      <c r="E331">
        <f t="shared" si="22"/>
        <v>19.816531585763848</v>
      </c>
      <c r="F331">
        <f t="shared" si="23"/>
        <v>19.820334179577408</v>
      </c>
    </row>
    <row r="332" spans="2:6" x14ac:dyDescent="0.3">
      <c r="B332">
        <f t="shared" si="20"/>
        <v>325</v>
      </c>
      <c r="C332">
        <f t="shared" si="21"/>
        <v>32.5</v>
      </c>
      <c r="D332" s="7">
        <v>20</v>
      </c>
      <c r="E332">
        <f t="shared" si="22"/>
        <v>19.820334179577408</v>
      </c>
      <c r="F332">
        <f t="shared" si="23"/>
        <v>19.824057960262444</v>
      </c>
    </row>
    <row r="333" spans="2:6" x14ac:dyDescent="0.3">
      <c r="B333">
        <f t="shared" si="20"/>
        <v>326</v>
      </c>
      <c r="C333">
        <f t="shared" si="21"/>
        <v>32.6</v>
      </c>
      <c r="D333" s="7">
        <v>20</v>
      </c>
      <c r="E333">
        <f t="shared" si="22"/>
        <v>19.824057960262444</v>
      </c>
      <c r="F333">
        <f t="shared" si="23"/>
        <v>19.827704561311656</v>
      </c>
    </row>
    <row r="334" spans="2:6" x14ac:dyDescent="0.3">
      <c r="B334">
        <f t="shared" si="20"/>
        <v>327</v>
      </c>
      <c r="C334">
        <f t="shared" si="21"/>
        <v>32.700000000000003</v>
      </c>
      <c r="D334" s="7">
        <v>20</v>
      </c>
      <c r="E334">
        <f t="shared" si="22"/>
        <v>19.827704561311656</v>
      </c>
      <c r="F334">
        <f t="shared" si="23"/>
        <v>19.831275582361734</v>
      </c>
    </row>
    <row r="335" spans="2:6" x14ac:dyDescent="0.3">
      <c r="B335">
        <f t="shared" si="20"/>
        <v>328</v>
      </c>
      <c r="C335">
        <f t="shared" si="21"/>
        <v>32.800000000000004</v>
      </c>
      <c r="D335" s="7">
        <v>20</v>
      </c>
      <c r="E335">
        <f t="shared" si="22"/>
        <v>19.831275582361734</v>
      </c>
      <c r="F335">
        <f t="shared" si="23"/>
        <v>19.834772589895039</v>
      </c>
    </row>
    <row r="336" spans="2:6" x14ac:dyDescent="0.3">
      <c r="B336">
        <f t="shared" si="20"/>
        <v>329</v>
      </c>
      <c r="C336">
        <f t="shared" si="21"/>
        <v>32.9</v>
      </c>
      <c r="D336" s="7">
        <v>20</v>
      </c>
      <c r="E336">
        <f t="shared" si="22"/>
        <v>19.834772589895039</v>
      </c>
      <c r="F336">
        <f t="shared" si="23"/>
        <v>19.838197117926811</v>
      </c>
    </row>
    <row r="337" spans="2:6" x14ac:dyDescent="0.3">
      <c r="B337">
        <f t="shared" si="20"/>
        <v>330</v>
      </c>
      <c r="C337">
        <f t="shared" si="21"/>
        <v>33</v>
      </c>
      <c r="D337" s="7">
        <v>20</v>
      </c>
      <c r="E337">
        <f t="shared" si="22"/>
        <v>19.838197117926811</v>
      </c>
      <c r="F337">
        <f t="shared" si="23"/>
        <v>19.841550668678039</v>
      </c>
    </row>
    <row r="338" spans="2:6" x14ac:dyDescent="0.3">
      <c r="B338">
        <f t="shared" si="20"/>
        <v>331</v>
      </c>
      <c r="C338">
        <f t="shared" si="21"/>
        <v>33.1</v>
      </c>
      <c r="D338" s="7">
        <v>20</v>
      </c>
      <c r="E338">
        <f t="shared" si="22"/>
        <v>19.841550668678039</v>
      </c>
      <c r="F338">
        <f t="shared" si="23"/>
        <v>19.844834713234462</v>
      </c>
    </row>
    <row r="339" spans="2:6" x14ac:dyDescent="0.3">
      <c r="B339">
        <f t="shared" si="20"/>
        <v>332</v>
      </c>
      <c r="C339">
        <f t="shared" si="21"/>
        <v>33.200000000000003</v>
      </c>
      <c r="D339" s="7">
        <v>20</v>
      </c>
      <c r="E339">
        <f t="shared" si="22"/>
        <v>19.844834713234462</v>
      </c>
      <c r="F339">
        <f t="shared" si="23"/>
        <v>19.848050692191876</v>
      </c>
    </row>
    <row r="340" spans="2:6" x14ac:dyDescent="0.3">
      <c r="B340">
        <f t="shared" si="20"/>
        <v>333</v>
      </c>
      <c r="C340">
        <f t="shared" si="21"/>
        <v>33.300000000000004</v>
      </c>
      <c r="D340" s="7">
        <v>20</v>
      </c>
      <c r="E340">
        <f t="shared" si="22"/>
        <v>19.848050692191876</v>
      </c>
      <c r="F340">
        <f t="shared" si="23"/>
        <v>19.851200016288082</v>
      </c>
    </row>
    <row r="341" spans="2:6" x14ac:dyDescent="0.3">
      <c r="B341">
        <f t="shared" si="20"/>
        <v>334</v>
      </c>
      <c r="C341">
        <f t="shared" si="21"/>
        <v>33.4</v>
      </c>
      <c r="D341" s="7">
        <v>20</v>
      </c>
      <c r="E341">
        <f t="shared" si="22"/>
        <v>19.851200016288082</v>
      </c>
      <c r="F341">
        <f t="shared" si="23"/>
        <v>19.854284067021702</v>
      </c>
    </row>
    <row r="342" spans="2:6" x14ac:dyDescent="0.3">
      <c r="B342">
        <f t="shared" si="20"/>
        <v>335</v>
      </c>
      <c r="C342">
        <f t="shared" si="21"/>
        <v>33.5</v>
      </c>
      <c r="D342" s="7">
        <v>20</v>
      </c>
      <c r="E342">
        <f t="shared" si="22"/>
        <v>19.854284067021702</v>
      </c>
      <c r="F342">
        <f t="shared" si="23"/>
        <v>19.857304197258216</v>
      </c>
    </row>
    <row r="343" spans="2:6" x14ac:dyDescent="0.3">
      <c r="B343">
        <f t="shared" si="20"/>
        <v>336</v>
      </c>
      <c r="C343">
        <f t="shared" si="21"/>
        <v>33.6</v>
      </c>
      <c r="D343" s="7">
        <v>20</v>
      </c>
      <c r="E343">
        <f t="shared" si="22"/>
        <v>19.857304197258216</v>
      </c>
      <c r="F343">
        <f t="shared" si="23"/>
        <v>19.860261731823421</v>
      </c>
    </row>
    <row r="344" spans="2:6" x14ac:dyDescent="0.3">
      <c r="B344">
        <f t="shared" si="20"/>
        <v>337</v>
      </c>
      <c r="C344">
        <f t="shared" si="21"/>
        <v>33.700000000000003</v>
      </c>
      <c r="D344" s="7">
        <v>20</v>
      </c>
      <c r="E344">
        <f t="shared" si="22"/>
        <v>19.860261731823421</v>
      </c>
      <c r="F344">
        <f t="shared" si="23"/>
        <v>19.863157968084572</v>
      </c>
    </row>
    <row r="345" spans="2:6" x14ac:dyDescent="0.3">
      <c r="B345">
        <f t="shared" si="20"/>
        <v>338</v>
      </c>
      <c r="C345">
        <f t="shared" si="21"/>
        <v>33.800000000000004</v>
      </c>
      <c r="D345" s="7">
        <v>20</v>
      </c>
      <c r="E345">
        <f t="shared" si="22"/>
        <v>19.863157968084572</v>
      </c>
      <c r="F345">
        <f t="shared" si="23"/>
        <v>19.865994176519486</v>
      </c>
    </row>
    <row r="346" spans="2:6" x14ac:dyDescent="0.3">
      <c r="B346">
        <f t="shared" si="20"/>
        <v>339</v>
      </c>
      <c r="C346">
        <f t="shared" si="21"/>
        <v>33.9</v>
      </c>
      <c r="D346" s="7">
        <v>20</v>
      </c>
      <c r="E346">
        <f t="shared" si="22"/>
        <v>19.865994176519486</v>
      </c>
      <c r="F346">
        <f t="shared" si="23"/>
        <v>19.868771601273878</v>
      </c>
    </row>
    <row r="347" spans="2:6" x14ac:dyDescent="0.3">
      <c r="B347">
        <f t="shared" si="20"/>
        <v>340</v>
      </c>
      <c r="C347">
        <f t="shared" si="21"/>
        <v>34</v>
      </c>
      <c r="D347" s="7">
        <v>20</v>
      </c>
      <c r="E347">
        <f t="shared" si="22"/>
        <v>19.868771601273878</v>
      </c>
      <c r="F347">
        <f t="shared" si="23"/>
        <v>19.871491460707105</v>
      </c>
    </row>
    <row r="348" spans="2:6" x14ac:dyDescent="0.3">
      <c r="B348">
        <f t="shared" si="20"/>
        <v>341</v>
      </c>
      <c r="C348">
        <f t="shared" si="21"/>
        <v>34.1</v>
      </c>
      <c r="D348" s="7">
        <v>20</v>
      </c>
      <c r="E348">
        <f t="shared" si="22"/>
        <v>19.871491460707105</v>
      </c>
      <c r="F348">
        <f t="shared" si="23"/>
        <v>19.874154947926634</v>
      </c>
    </row>
    <row r="349" spans="2:6" x14ac:dyDescent="0.3">
      <c r="B349">
        <f t="shared" si="20"/>
        <v>342</v>
      </c>
      <c r="C349">
        <f t="shared" si="21"/>
        <v>34.200000000000003</v>
      </c>
      <c r="D349" s="7">
        <v>20</v>
      </c>
      <c r="E349">
        <f t="shared" si="22"/>
        <v>19.874154947926634</v>
      </c>
      <c r="F349">
        <f t="shared" si="23"/>
        <v>19.876763231311401</v>
      </c>
    </row>
    <row r="350" spans="2:6" x14ac:dyDescent="0.3">
      <c r="B350">
        <f t="shared" si="20"/>
        <v>343</v>
      </c>
      <c r="C350">
        <f t="shared" si="21"/>
        <v>34.300000000000004</v>
      </c>
      <c r="D350" s="7">
        <v>20</v>
      </c>
      <c r="E350">
        <f t="shared" si="22"/>
        <v>19.876763231311401</v>
      </c>
      <c r="F350">
        <f t="shared" si="23"/>
        <v>19.879317455024349</v>
      </c>
    </row>
    <row r="351" spans="2:6" x14ac:dyDescent="0.3">
      <c r="B351">
        <f t="shared" si="20"/>
        <v>344</v>
      </c>
      <c r="C351">
        <f t="shared" si="21"/>
        <v>34.4</v>
      </c>
      <c r="D351" s="7">
        <v>20</v>
      </c>
      <c r="E351">
        <f t="shared" si="22"/>
        <v>19.879317455024349</v>
      </c>
      <c r="F351">
        <f t="shared" si="23"/>
        <v>19.881818739514323</v>
      </c>
    </row>
    <row r="352" spans="2:6" x14ac:dyDescent="0.3">
      <c r="B352">
        <f t="shared" si="20"/>
        <v>345</v>
      </c>
      <c r="C352">
        <f t="shared" si="21"/>
        <v>34.5</v>
      </c>
      <c r="D352" s="7">
        <v>20</v>
      </c>
      <c r="E352">
        <f t="shared" si="22"/>
        <v>19.881818739514323</v>
      </c>
      <c r="F352">
        <f t="shared" si="23"/>
        <v>19.884268182007588</v>
      </c>
    </row>
    <row r="353" spans="2:6" x14ac:dyDescent="0.3">
      <c r="B353">
        <f t="shared" si="20"/>
        <v>346</v>
      </c>
      <c r="C353">
        <f t="shared" si="21"/>
        <v>34.6</v>
      </c>
      <c r="D353" s="7">
        <v>20</v>
      </c>
      <c r="E353">
        <f t="shared" si="22"/>
        <v>19.884268182007588</v>
      </c>
      <c r="F353">
        <f t="shared" si="23"/>
        <v>19.886666856989123</v>
      </c>
    </row>
    <row r="354" spans="2:6" x14ac:dyDescent="0.3">
      <c r="B354">
        <f t="shared" si="20"/>
        <v>347</v>
      </c>
      <c r="C354">
        <f t="shared" si="21"/>
        <v>34.700000000000003</v>
      </c>
      <c r="D354" s="7">
        <v>20</v>
      </c>
      <c r="E354">
        <f t="shared" si="22"/>
        <v>19.886666856989123</v>
      </c>
      <c r="F354">
        <f t="shared" si="23"/>
        <v>19.889015816673975</v>
      </c>
    </row>
    <row r="355" spans="2:6" x14ac:dyDescent="0.3">
      <c r="B355">
        <f t="shared" si="20"/>
        <v>348</v>
      </c>
      <c r="C355">
        <f t="shared" si="21"/>
        <v>34.800000000000004</v>
      </c>
      <c r="D355" s="7">
        <v>20</v>
      </c>
      <c r="E355">
        <f t="shared" si="22"/>
        <v>19.889015816673975</v>
      </c>
      <c r="F355">
        <f t="shared" si="23"/>
        <v>19.891316091468823</v>
      </c>
    </row>
    <row r="356" spans="2:6" x14ac:dyDescent="0.3">
      <c r="B356">
        <f t="shared" si="20"/>
        <v>349</v>
      </c>
      <c r="C356">
        <f t="shared" si="21"/>
        <v>34.9</v>
      </c>
      <c r="D356" s="7">
        <v>20</v>
      </c>
      <c r="E356">
        <f t="shared" si="22"/>
        <v>19.891316091468823</v>
      </c>
      <c r="F356">
        <f t="shared" si="23"/>
        <v>19.89356869042399</v>
      </c>
    </row>
    <row r="357" spans="2:6" x14ac:dyDescent="0.3">
      <c r="B357">
        <f t="shared" si="20"/>
        <v>350</v>
      </c>
      <c r="C357">
        <f t="shared" si="21"/>
        <v>35</v>
      </c>
      <c r="D357" s="7">
        <v>20</v>
      </c>
      <c r="E357">
        <f t="shared" si="22"/>
        <v>19.89356869042399</v>
      </c>
      <c r="F357">
        <f t="shared" si="23"/>
        <v>19.895774601676059</v>
      </c>
    </row>
    <row r="358" spans="2:6" x14ac:dyDescent="0.3">
      <c r="B358">
        <f t="shared" si="20"/>
        <v>351</v>
      </c>
      <c r="C358">
        <f t="shared" si="21"/>
        <v>35.1</v>
      </c>
      <c r="D358" s="7">
        <v>20</v>
      </c>
      <c r="E358">
        <f t="shared" si="22"/>
        <v>19.895774601676059</v>
      </c>
      <c r="F358">
        <f t="shared" si="23"/>
        <v>19.897934792881358</v>
      </c>
    </row>
    <row r="359" spans="2:6" x14ac:dyDescent="0.3">
      <c r="B359">
        <f t="shared" si="20"/>
        <v>352</v>
      </c>
      <c r="C359">
        <f t="shared" si="21"/>
        <v>35.200000000000003</v>
      </c>
      <c r="D359" s="7">
        <v>20</v>
      </c>
      <c r="E359">
        <f t="shared" si="22"/>
        <v>19.897934792881358</v>
      </c>
      <c r="F359">
        <f t="shared" si="23"/>
        <v>19.900050211640412</v>
      </c>
    </row>
    <row r="360" spans="2:6" x14ac:dyDescent="0.3">
      <c r="B360">
        <f t="shared" si="20"/>
        <v>353</v>
      </c>
      <c r="C360">
        <f t="shared" si="21"/>
        <v>35.300000000000004</v>
      </c>
      <c r="D360" s="7">
        <v>20</v>
      </c>
      <c r="E360">
        <f t="shared" si="22"/>
        <v>19.900050211640412</v>
      </c>
      <c r="F360">
        <f t="shared" si="23"/>
        <v>19.90212178591365</v>
      </c>
    </row>
    <row r="361" spans="2:6" x14ac:dyDescent="0.3">
      <c r="B361">
        <f t="shared" si="20"/>
        <v>354</v>
      </c>
      <c r="C361">
        <f t="shared" si="21"/>
        <v>35.4</v>
      </c>
      <c r="D361" s="7">
        <v>20</v>
      </c>
      <c r="E361">
        <f t="shared" si="22"/>
        <v>19.90212178591365</v>
      </c>
      <c r="F361">
        <f t="shared" si="23"/>
        <v>19.904150424428444</v>
      </c>
    </row>
    <row r="362" spans="2:6" x14ac:dyDescent="0.3">
      <c r="B362">
        <f t="shared" si="20"/>
        <v>355</v>
      </c>
      <c r="C362">
        <f t="shared" si="21"/>
        <v>35.5</v>
      </c>
      <c r="D362" s="7">
        <v>20</v>
      </c>
      <c r="E362">
        <f t="shared" si="22"/>
        <v>19.904150424428444</v>
      </c>
      <c r="F362">
        <f t="shared" si="23"/>
        <v>19.906137017077747</v>
      </c>
    </row>
    <row r="363" spans="2:6" x14ac:dyDescent="0.3">
      <c r="B363">
        <f t="shared" si="20"/>
        <v>356</v>
      </c>
      <c r="C363">
        <f t="shared" si="21"/>
        <v>35.6</v>
      </c>
      <c r="D363" s="7">
        <v>20</v>
      </c>
      <c r="E363">
        <f t="shared" si="22"/>
        <v>19.906137017077747</v>
      </c>
      <c r="F363">
        <f t="shared" si="23"/>
        <v>19.908082435310462</v>
      </c>
    </row>
    <row r="364" spans="2:6" x14ac:dyDescent="0.3">
      <c r="B364">
        <f t="shared" si="20"/>
        <v>357</v>
      </c>
      <c r="C364">
        <f t="shared" si="21"/>
        <v>35.700000000000003</v>
      </c>
      <c r="D364" s="7">
        <v>20</v>
      </c>
      <c r="E364">
        <f t="shared" si="22"/>
        <v>19.908082435310462</v>
      </c>
      <c r="F364">
        <f t="shared" si="23"/>
        <v>19.909987532513711</v>
      </c>
    </row>
    <row r="365" spans="2:6" x14ac:dyDescent="0.3">
      <c r="B365">
        <f t="shared" si="20"/>
        <v>358</v>
      </c>
      <c r="C365">
        <f t="shared" si="21"/>
        <v>35.800000000000004</v>
      </c>
      <c r="D365" s="7">
        <v>20</v>
      </c>
      <c r="E365">
        <f t="shared" si="22"/>
        <v>19.909987532513711</v>
      </c>
      <c r="F365">
        <f t="shared" si="23"/>
        <v>19.911853144387187</v>
      </c>
    </row>
    <row r="366" spans="2:6" x14ac:dyDescent="0.3">
      <c r="B366">
        <f t="shared" si="20"/>
        <v>359</v>
      </c>
      <c r="C366">
        <f t="shared" si="21"/>
        <v>35.9</v>
      </c>
      <c r="D366" s="7">
        <v>20</v>
      </c>
      <c r="E366">
        <f t="shared" si="22"/>
        <v>19.911853144387187</v>
      </c>
      <c r="F366">
        <f t="shared" si="23"/>
        <v>19.913680089309743</v>
      </c>
    </row>
    <row r="367" spans="2:6" x14ac:dyDescent="0.3">
      <c r="B367">
        <f t="shared" si="20"/>
        <v>360</v>
      </c>
      <c r="C367">
        <f t="shared" si="21"/>
        <v>36</v>
      </c>
      <c r="D367" s="7">
        <v>20</v>
      </c>
      <c r="E367">
        <f t="shared" si="22"/>
        <v>19.913680089309743</v>
      </c>
      <c r="F367">
        <f t="shared" si="23"/>
        <v>19.915469168698394</v>
      </c>
    </row>
    <row r="368" spans="2:6" x14ac:dyDescent="0.3">
      <c r="B368">
        <f t="shared" si="20"/>
        <v>361</v>
      </c>
      <c r="C368">
        <f t="shared" si="21"/>
        <v>36.1</v>
      </c>
      <c r="D368" s="7">
        <v>20</v>
      </c>
      <c r="E368">
        <f t="shared" si="22"/>
        <v>19.915469168698394</v>
      </c>
      <c r="F368">
        <f t="shared" si="23"/>
        <v>19.917221167359855</v>
      </c>
    </row>
    <row r="369" spans="2:6" x14ac:dyDescent="0.3">
      <c r="B369">
        <f t="shared" si="20"/>
        <v>362</v>
      </c>
      <c r="C369">
        <f t="shared" si="21"/>
        <v>36.200000000000003</v>
      </c>
      <c r="D369" s="7">
        <v>20</v>
      </c>
      <c r="E369">
        <f t="shared" si="22"/>
        <v>19.917221167359855</v>
      </c>
      <c r="F369">
        <f t="shared" si="23"/>
        <v>19.918936853834836</v>
      </c>
    </row>
    <row r="370" spans="2:6" x14ac:dyDescent="0.3">
      <c r="B370">
        <f t="shared" si="20"/>
        <v>363</v>
      </c>
      <c r="C370">
        <f t="shared" si="21"/>
        <v>36.300000000000004</v>
      </c>
      <c r="D370" s="7">
        <v>20</v>
      </c>
      <c r="E370">
        <f t="shared" si="22"/>
        <v>19.918936853834836</v>
      </c>
      <c r="F370">
        <f t="shared" si="23"/>
        <v>19.920616980735147</v>
      </c>
    </row>
    <row r="371" spans="2:6" x14ac:dyDescent="0.3">
      <c r="B371">
        <f t="shared" si="20"/>
        <v>364</v>
      </c>
      <c r="C371">
        <f t="shared" si="21"/>
        <v>36.4</v>
      </c>
      <c r="D371" s="7">
        <v>20</v>
      </c>
      <c r="E371">
        <f t="shared" si="22"/>
        <v>19.920616980735147</v>
      </c>
      <c r="F371">
        <f t="shared" si="23"/>
        <v>19.922262285073856</v>
      </c>
    </row>
    <row r="372" spans="2:6" x14ac:dyDescent="0.3">
      <c r="B372">
        <f t="shared" si="20"/>
        <v>365</v>
      </c>
      <c r="C372">
        <f t="shared" si="21"/>
        <v>36.5</v>
      </c>
      <c r="D372" s="7">
        <v>20</v>
      </c>
      <c r="E372">
        <f t="shared" si="22"/>
        <v>19.922262285073856</v>
      </c>
      <c r="F372">
        <f t="shared" si="23"/>
        <v>19.923873488588583</v>
      </c>
    </row>
    <row r="373" spans="2:6" x14ac:dyDescent="0.3">
      <c r="B373">
        <f t="shared" si="20"/>
        <v>366</v>
      </c>
      <c r="C373">
        <f t="shared" si="21"/>
        <v>36.6</v>
      </c>
      <c r="D373" s="7">
        <v>20</v>
      </c>
      <c r="E373">
        <f t="shared" si="22"/>
        <v>19.923873488588583</v>
      </c>
      <c r="F373">
        <f t="shared" si="23"/>
        <v>19.925451298058114</v>
      </c>
    </row>
    <row r="374" spans="2:6" x14ac:dyDescent="0.3">
      <c r="B374">
        <f t="shared" si="20"/>
        <v>367</v>
      </c>
      <c r="C374">
        <f t="shared" si="21"/>
        <v>36.700000000000003</v>
      </c>
      <c r="D374" s="7">
        <v>20</v>
      </c>
      <c r="E374">
        <f t="shared" si="22"/>
        <v>19.925451298058114</v>
      </c>
      <c r="F374">
        <f t="shared" si="23"/>
        <v>19.926996405612421</v>
      </c>
    </row>
    <row r="375" spans="2:6" x14ac:dyDescent="0.3">
      <c r="B375">
        <f t="shared" si="20"/>
        <v>368</v>
      </c>
      <c r="C375">
        <f t="shared" si="21"/>
        <v>36.800000000000004</v>
      </c>
      <c r="D375" s="7">
        <v>20</v>
      </c>
      <c r="E375">
        <f t="shared" si="22"/>
        <v>19.926996405612421</v>
      </c>
      <c r="F375">
        <f t="shared" si="23"/>
        <v>19.928509489036301</v>
      </c>
    </row>
    <row r="376" spans="2:6" x14ac:dyDescent="0.3">
      <c r="B376">
        <f t="shared" si="20"/>
        <v>369</v>
      </c>
      <c r="C376">
        <f t="shared" si="21"/>
        <v>36.9</v>
      </c>
      <c r="D376" s="7">
        <v>20</v>
      </c>
      <c r="E376">
        <f t="shared" si="22"/>
        <v>19.928509489036301</v>
      </c>
      <c r="F376">
        <f t="shared" si="23"/>
        <v>19.929991212066668</v>
      </c>
    </row>
    <row r="377" spans="2:6" x14ac:dyDescent="0.3">
      <c r="B377">
        <f t="shared" si="20"/>
        <v>370</v>
      </c>
      <c r="C377">
        <f t="shared" si="21"/>
        <v>37</v>
      </c>
      <c r="D377" s="7">
        <v>20</v>
      </c>
      <c r="E377">
        <f t="shared" si="22"/>
        <v>19.929991212066668</v>
      </c>
      <c r="F377">
        <f t="shared" si="23"/>
        <v>19.931442224683735</v>
      </c>
    </row>
    <row r="378" spans="2:6" x14ac:dyDescent="0.3">
      <c r="B378">
        <f t="shared" si="20"/>
        <v>371</v>
      </c>
      <c r="C378">
        <f t="shared" si="21"/>
        <v>37.1</v>
      </c>
      <c r="D378" s="7">
        <v>20</v>
      </c>
      <c r="E378">
        <f t="shared" si="22"/>
        <v>19.931442224683735</v>
      </c>
      <c r="F378">
        <f t="shared" si="23"/>
        <v>19.932863163396128</v>
      </c>
    </row>
    <row r="379" spans="2:6" x14ac:dyDescent="0.3">
      <c r="B379">
        <f t="shared" si="20"/>
        <v>372</v>
      </c>
      <c r="C379">
        <f t="shared" si="21"/>
        <v>37.200000000000003</v>
      </c>
      <c r="D379" s="7">
        <v>20</v>
      </c>
      <c r="E379">
        <f t="shared" si="22"/>
        <v>19.932863163396128</v>
      </c>
      <c r="F379">
        <f t="shared" si="23"/>
        <v>19.934254651520092</v>
      </c>
    </row>
    <row r="380" spans="2:6" x14ac:dyDescent="0.3">
      <c r="B380">
        <f t="shared" si="20"/>
        <v>373</v>
      </c>
      <c r="C380">
        <f t="shared" si="21"/>
        <v>37.300000000000004</v>
      </c>
      <c r="D380" s="7">
        <v>20</v>
      </c>
      <c r="E380">
        <f t="shared" si="22"/>
        <v>19.934254651520092</v>
      </c>
      <c r="F380">
        <f t="shared" si="23"/>
        <v>19.935617299452929</v>
      </c>
    </row>
    <row r="381" spans="2:6" x14ac:dyDescent="0.3">
      <c r="B381">
        <f t="shared" si="20"/>
        <v>374</v>
      </c>
      <c r="C381">
        <f t="shared" si="21"/>
        <v>37.4</v>
      </c>
      <c r="D381" s="7">
        <v>20</v>
      </c>
      <c r="E381">
        <f t="shared" si="22"/>
        <v>19.935617299452929</v>
      </c>
      <c r="F381">
        <f t="shared" si="23"/>
        <v>19.936951704940761</v>
      </c>
    </row>
    <row r="382" spans="2:6" x14ac:dyDescent="0.3">
      <c r="B382">
        <f t="shared" si="20"/>
        <v>375</v>
      </c>
      <c r="C382">
        <f t="shared" si="21"/>
        <v>37.5</v>
      </c>
      <c r="D382" s="7">
        <v>20</v>
      </c>
      <c r="E382">
        <f t="shared" si="22"/>
        <v>19.936951704940761</v>
      </c>
      <c r="F382">
        <f t="shared" si="23"/>
        <v>19.93825845334073</v>
      </c>
    </row>
    <row r="383" spans="2:6" x14ac:dyDescent="0.3">
      <c r="B383">
        <f t="shared" si="20"/>
        <v>376</v>
      </c>
      <c r="C383">
        <f t="shared" si="21"/>
        <v>37.6</v>
      </c>
      <c r="D383" s="7">
        <v>20</v>
      </c>
      <c r="E383">
        <f t="shared" si="22"/>
        <v>19.93825845334073</v>
      </c>
      <c r="F383">
        <f t="shared" si="23"/>
        <v>19.939538117877774</v>
      </c>
    </row>
    <row r="384" spans="2:6" x14ac:dyDescent="0.3">
      <c r="B384">
        <f t="shared" si="20"/>
        <v>377</v>
      </c>
      <c r="C384">
        <f t="shared" si="21"/>
        <v>37.700000000000003</v>
      </c>
      <c r="D384" s="7">
        <v>20</v>
      </c>
      <c r="E384">
        <f t="shared" si="22"/>
        <v>19.939538117877774</v>
      </c>
      <c r="F384">
        <f t="shared" si="23"/>
        <v>19.940791259896095</v>
      </c>
    </row>
    <row r="385" spans="2:6" x14ac:dyDescent="0.3">
      <c r="B385">
        <f t="shared" si="20"/>
        <v>378</v>
      </c>
      <c r="C385">
        <f t="shared" si="21"/>
        <v>37.800000000000004</v>
      </c>
      <c r="D385" s="7">
        <v>20</v>
      </c>
      <c r="E385">
        <f t="shared" si="22"/>
        <v>19.940791259896095</v>
      </c>
      <c r="F385">
        <f t="shared" si="23"/>
        <v>19.942018429105381</v>
      </c>
    </row>
    <row r="386" spans="2:6" x14ac:dyDescent="0.3">
      <c r="B386">
        <f t="shared" si="20"/>
        <v>379</v>
      </c>
      <c r="C386">
        <f t="shared" si="21"/>
        <v>37.9</v>
      </c>
      <c r="D386" s="7">
        <v>20</v>
      </c>
      <c r="E386">
        <f t="shared" si="22"/>
        <v>19.942018429105381</v>
      </c>
      <c r="F386">
        <f t="shared" si="23"/>
        <v>19.943220163821969</v>
      </c>
    </row>
    <row r="387" spans="2:6" x14ac:dyDescent="0.3">
      <c r="B387">
        <f t="shared" si="20"/>
        <v>380</v>
      </c>
      <c r="C387">
        <f t="shared" si="21"/>
        <v>38</v>
      </c>
      <c r="D387" s="7">
        <v>20</v>
      </c>
      <c r="E387">
        <f t="shared" si="22"/>
        <v>19.943220163821969</v>
      </c>
      <c r="F387">
        <f t="shared" si="23"/>
        <v>19.944396991204954</v>
      </c>
    </row>
    <row r="388" spans="2:6" x14ac:dyDescent="0.3">
      <c r="B388">
        <f t="shared" si="20"/>
        <v>381</v>
      </c>
      <c r="C388">
        <f t="shared" si="21"/>
        <v>38.1</v>
      </c>
      <c r="D388" s="7">
        <v>20</v>
      </c>
      <c r="E388">
        <f t="shared" si="22"/>
        <v>19.944396991204954</v>
      </c>
      <c r="F388">
        <f t="shared" si="23"/>
        <v>19.945549427487457</v>
      </c>
    </row>
    <row r="389" spans="2:6" x14ac:dyDescent="0.3">
      <c r="B389">
        <f t="shared" si="20"/>
        <v>382</v>
      </c>
      <c r="C389">
        <f t="shared" si="21"/>
        <v>38.200000000000003</v>
      </c>
      <c r="D389" s="7">
        <v>20</v>
      </c>
      <c r="E389">
        <f t="shared" si="22"/>
        <v>19.945549427487457</v>
      </c>
      <c r="F389">
        <f t="shared" si="23"/>
        <v>19.946677978203084</v>
      </c>
    </row>
    <row r="390" spans="2:6" x14ac:dyDescent="0.3">
      <c r="B390">
        <f t="shared" si="20"/>
        <v>383</v>
      </c>
      <c r="C390">
        <f t="shared" si="21"/>
        <v>38.300000000000004</v>
      </c>
      <c r="D390" s="7">
        <v>20</v>
      </c>
      <c r="E390">
        <f t="shared" si="22"/>
        <v>19.946677978203084</v>
      </c>
      <c r="F390">
        <f t="shared" si="23"/>
        <v>19.947783138407665</v>
      </c>
    </row>
    <row r="391" spans="2:6" x14ac:dyDescent="0.3">
      <c r="B391">
        <f t="shared" si="20"/>
        <v>384</v>
      </c>
      <c r="C391">
        <f t="shared" si="21"/>
        <v>38.400000000000006</v>
      </c>
      <c r="D391" s="7">
        <v>20</v>
      </c>
      <c r="E391">
        <f t="shared" si="22"/>
        <v>19.947783138407665</v>
      </c>
      <c r="F391">
        <f t="shared" si="23"/>
        <v>19.948865392896437</v>
      </c>
    </row>
    <row r="392" spans="2:6" x14ac:dyDescent="0.3">
      <c r="B392">
        <f t="shared" si="20"/>
        <v>385</v>
      </c>
      <c r="C392">
        <f t="shared" si="21"/>
        <v>38.5</v>
      </c>
      <c r="D392" s="7">
        <v>20</v>
      </c>
      <c r="E392">
        <f t="shared" si="22"/>
        <v>19.948865392896437</v>
      </c>
      <c r="F392">
        <f t="shared" si="23"/>
        <v>19.949925216416688</v>
      </c>
    </row>
    <row r="393" spans="2:6" x14ac:dyDescent="0.3">
      <c r="B393">
        <f t="shared" ref="B393:B456" si="24">B392+1</f>
        <v>386</v>
      </c>
      <c r="C393">
        <f t="shared" ref="C393:C456" si="25">B393*$C$2</f>
        <v>38.6</v>
      </c>
      <c r="D393" s="7">
        <v>20</v>
      </c>
      <c r="E393">
        <f t="shared" ref="E393:E456" si="26">F392</f>
        <v>19.949925216416688</v>
      </c>
      <c r="F393">
        <f t="shared" ref="F393:F456" si="27">$C$4*E393+(1-$C$4)*D393</f>
        <v>19.950963073876032</v>
      </c>
    </row>
    <row r="394" spans="2:6" x14ac:dyDescent="0.3">
      <c r="B394">
        <f t="shared" si="24"/>
        <v>387</v>
      </c>
      <c r="C394">
        <f t="shared" si="25"/>
        <v>38.700000000000003</v>
      </c>
      <c r="D394" s="7">
        <v>20</v>
      </c>
      <c r="E394">
        <f t="shared" si="26"/>
        <v>19.950963073876032</v>
      </c>
      <c r="F394">
        <f t="shared" si="27"/>
        <v>19.951979420546337</v>
      </c>
    </row>
    <row r="395" spans="2:6" x14ac:dyDescent="0.3">
      <c r="B395">
        <f t="shared" si="24"/>
        <v>388</v>
      </c>
      <c r="C395">
        <f t="shared" si="25"/>
        <v>38.800000000000004</v>
      </c>
      <c r="D395" s="7">
        <v>20</v>
      </c>
      <c r="E395">
        <f t="shared" si="26"/>
        <v>19.951979420546337</v>
      </c>
      <c r="F395">
        <f t="shared" si="27"/>
        <v>19.952974702263433</v>
      </c>
    </row>
    <row r="396" spans="2:6" x14ac:dyDescent="0.3">
      <c r="B396">
        <f t="shared" si="24"/>
        <v>389</v>
      </c>
      <c r="C396">
        <f t="shared" si="25"/>
        <v>38.900000000000006</v>
      </c>
      <c r="D396" s="7">
        <v>20</v>
      </c>
      <c r="E396">
        <f t="shared" si="26"/>
        <v>19.952974702263433</v>
      </c>
      <c r="F396">
        <f t="shared" si="27"/>
        <v>19.953949355622697</v>
      </c>
    </row>
    <row r="397" spans="2:6" x14ac:dyDescent="0.3">
      <c r="B397">
        <f t="shared" si="24"/>
        <v>390</v>
      </c>
      <c r="C397">
        <f t="shared" si="25"/>
        <v>39</v>
      </c>
      <c r="D397" s="7">
        <v>20</v>
      </c>
      <c r="E397">
        <f t="shared" si="26"/>
        <v>19.953949355622697</v>
      </c>
      <c r="F397">
        <f t="shared" si="27"/>
        <v>19.954903808170556</v>
      </c>
    </row>
    <row r="398" spans="2:6" x14ac:dyDescent="0.3">
      <c r="B398">
        <f t="shared" si="24"/>
        <v>391</v>
      </c>
      <c r="C398">
        <f t="shared" si="25"/>
        <v>39.1</v>
      </c>
      <c r="D398" s="7">
        <v>20</v>
      </c>
      <c r="E398">
        <f t="shared" si="26"/>
        <v>19.954903808170556</v>
      </c>
      <c r="F398">
        <f t="shared" si="27"/>
        <v>19.955838478592057</v>
      </c>
    </row>
    <row r="399" spans="2:6" x14ac:dyDescent="0.3">
      <c r="B399">
        <f t="shared" si="24"/>
        <v>392</v>
      </c>
      <c r="C399">
        <f t="shared" si="25"/>
        <v>39.200000000000003</v>
      </c>
      <c r="D399" s="7">
        <v>20</v>
      </c>
      <c r="E399">
        <f t="shared" si="26"/>
        <v>19.955838478592057</v>
      </c>
      <c r="F399">
        <f t="shared" si="27"/>
        <v>19.956753776894509</v>
      </c>
    </row>
    <row r="400" spans="2:6" x14ac:dyDescent="0.3">
      <c r="B400">
        <f t="shared" si="24"/>
        <v>393</v>
      </c>
      <c r="C400">
        <f t="shared" si="25"/>
        <v>39.300000000000004</v>
      </c>
      <c r="D400" s="7">
        <v>20</v>
      </c>
      <c r="E400">
        <f t="shared" si="26"/>
        <v>19.956753776894509</v>
      </c>
      <c r="F400">
        <f t="shared" si="27"/>
        <v>19.957650104587344</v>
      </c>
    </row>
    <row r="401" spans="2:6" x14ac:dyDescent="0.3">
      <c r="B401">
        <f t="shared" si="24"/>
        <v>394</v>
      </c>
      <c r="C401">
        <f t="shared" si="25"/>
        <v>39.400000000000006</v>
      </c>
      <c r="D401" s="7">
        <v>20</v>
      </c>
      <c r="E401">
        <f t="shared" si="26"/>
        <v>19.957650104587344</v>
      </c>
      <c r="F401">
        <f t="shared" si="27"/>
        <v>19.958527854858268</v>
      </c>
    </row>
    <row r="402" spans="2:6" x14ac:dyDescent="0.3">
      <c r="B402">
        <f t="shared" si="24"/>
        <v>395</v>
      </c>
      <c r="C402">
        <f t="shared" si="25"/>
        <v>39.5</v>
      </c>
      <c r="D402" s="7">
        <v>20</v>
      </c>
      <c r="E402">
        <f t="shared" si="26"/>
        <v>19.958527854858268</v>
      </c>
      <c r="F402">
        <f t="shared" si="27"/>
        <v>19.959387412745698</v>
      </c>
    </row>
    <row r="403" spans="2:6" x14ac:dyDescent="0.3">
      <c r="B403">
        <f t="shared" si="24"/>
        <v>396</v>
      </c>
      <c r="C403">
        <f t="shared" si="25"/>
        <v>39.6</v>
      </c>
      <c r="D403" s="7">
        <v>20</v>
      </c>
      <c r="E403">
        <f t="shared" si="26"/>
        <v>19.959387412745698</v>
      </c>
      <c r="F403">
        <f t="shared" si="27"/>
        <v>19.960229155307701</v>
      </c>
    </row>
    <row r="404" spans="2:6" x14ac:dyDescent="0.3">
      <c r="B404">
        <f t="shared" si="24"/>
        <v>397</v>
      </c>
      <c r="C404">
        <f t="shared" si="25"/>
        <v>39.700000000000003</v>
      </c>
      <c r="D404" s="7">
        <v>20</v>
      </c>
      <c r="E404">
        <f t="shared" si="26"/>
        <v>19.960229155307701</v>
      </c>
      <c r="F404">
        <f t="shared" si="27"/>
        <v>19.961053451787379</v>
      </c>
    </row>
    <row r="405" spans="2:6" x14ac:dyDescent="0.3">
      <c r="B405">
        <f t="shared" si="24"/>
        <v>398</v>
      </c>
      <c r="C405">
        <f t="shared" si="25"/>
        <v>39.800000000000004</v>
      </c>
      <c r="D405" s="7">
        <v>20</v>
      </c>
      <c r="E405">
        <f t="shared" si="26"/>
        <v>19.961053451787379</v>
      </c>
      <c r="F405">
        <f t="shared" si="27"/>
        <v>19.961860663774843</v>
      </c>
    </row>
    <row r="406" spans="2:6" x14ac:dyDescent="0.3">
      <c r="B406">
        <f t="shared" si="24"/>
        <v>399</v>
      </c>
      <c r="C406">
        <f t="shared" si="25"/>
        <v>39.900000000000006</v>
      </c>
      <c r="D406" s="7">
        <v>20</v>
      </c>
      <c r="E406">
        <f t="shared" si="26"/>
        <v>19.961860663774843</v>
      </c>
      <c r="F406">
        <f t="shared" si="27"/>
        <v>19.96265114536584</v>
      </c>
    </row>
    <row r="407" spans="2:6" x14ac:dyDescent="0.3">
      <c r="B407">
        <f t="shared" si="24"/>
        <v>400</v>
      </c>
      <c r="C407">
        <f t="shared" si="25"/>
        <v>40</v>
      </c>
      <c r="D407" s="7">
        <v>20</v>
      </c>
      <c r="E407">
        <f t="shared" si="26"/>
        <v>19.96265114536584</v>
      </c>
      <c r="F407">
        <f t="shared" si="27"/>
        <v>19.963425243317069</v>
      </c>
    </row>
    <row r="408" spans="2:6" x14ac:dyDescent="0.3">
      <c r="B408">
        <f t="shared" si="24"/>
        <v>401</v>
      </c>
      <c r="C408">
        <f t="shared" si="25"/>
        <v>40.1</v>
      </c>
      <c r="D408" s="7">
        <v>20</v>
      </c>
      <c r="E408">
        <f t="shared" si="26"/>
        <v>19.963425243317069</v>
      </c>
      <c r="F408">
        <f t="shared" si="27"/>
        <v>19.964183297198296</v>
      </c>
    </row>
    <row r="409" spans="2:6" x14ac:dyDescent="0.3">
      <c r="B409">
        <f t="shared" si="24"/>
        <v>402</v>
      </c>
      <c r="C409">
        <f t="shared" si="25"/>
        <v>40.200000000000003</v>
      </c>
      <c r="D409" s="7">
        <v>20</v>
      </c>
      <c r="E409">
        <f t="shared" si="26"/>
        <v>19.964183297198296</v>
      </c>
      <c r="F409">
        <f t="shared" si="27"/>
        <v>19.964925639541327</v>
      </c>
    </row>
    <row r="410" spans="2:6" x14ac:dyDescent="0.3">
      <c r="B410">
        <f t="shared" si="24"/>
        <v>403</v>
      </c>
      <c r="C410">
        <f t="shared" si="25"/>
        <v>40.300000000000004</v>
      </c>
      <c r="D410" s="7">
        <v>20</v>
      </c>
      <c r="E410">
        <f t="shared" si="26"/>
        <v>19.964925639541327</v>
      </c>
      <c r="F410">
        <f t="shared" si="27"/>
        <v>19.965652595985844</v>
      </c>
    </row>
    <row r="411" spans="2:6" x14ac:dyDescent="0.3">
      <c r="B411">
        <f t="shared" si="24"/>
        <v>404</v>
      </c>
      <c r="C411">
        <f t="shared" si="25"/>
        <v>40.400000000000006</v>
      </c>
      <c r="D411" s="7">
        <v>20</v>
      </c>
      <c r="E411">
        <f t="shared" si="26"/>
        <v>19.965652595985844</v>
      </c>
      <c r="F411">
        <f t="shared" si="27"/>
        <v>19.966364485422289</v>
      </c>
    </row>
    <row r="412" spans="2:6" x14ac:dyDescent="0.3">
      <c r="B412">
        <f t="shared" si="24"/>
        <v>405</v>
      </c>
      <c r="C412">
        <f t="shared" si="25"/>
        <v>40.5</v>
      </c>
      <c r="D412" s="7">
        <v>20</v>
      </c>
      <c r="E412">
        <f t="shared" si="26"/>
        <v>19.966364485422289</v>
      </c>
      <c r="F412">
        <f t="shared" si="27"/>
        <v>19.967061620131723</v>
      </c>
    </row>
    <row r="413" spans="2:6" x14ac:dyDescent="0.3">
      <c r="B413">
        <f t="shared" si="24"/>
        <v>406</v>
      </c>
      <c r="C413">
        <f t="shared" si="25"/>
        <v>40.6</v>
      </c>
      <c r="D413" s="7">
        <v>20</v>
      </c>
      <c r="E413">
        <f t="shared" si="26"/>
        <v>19.967061620131723</v>
      </c>
      <c r="F413">
        <f t="shared" si="27"/>
        <v>19.967744305922828</v>
      </c>
    </row>
    <row r="414" spans="2:6" x14ac:dyDescent="0.3">
      <c r="B414">
        <f t="shared" si="24"/>
        <v>407</v>
      </c>
      <c r="C414">
        <f t="shared" si="25"/>
        <v>40.700000000000003</v>
      </c>
      <c r="D414" s="7">
        <v>20</v>
      </c>
      <c r="E414">
        <f t="shared" si="26"/>
        <v>19.967744305922828</v>
      </c>
      <c r="F414">
        <f t="shared" si="27"/>
        <v>19.968412842266048</v>
      </c>
    </row>
    <row r="415" spans="2:6" x14ac:dyDescent="0.3">
      <c r="B415">
        <f t="shared" si="24"/>
        <v>408</v>
      </c>
      <c r="C415">
        <f t="shared" si="25"/>
        <v>40.800000000000004</v>
      </c>
      <c r="D415" s="7">
        <v>20</v>
      </c>
      <c r="E415">
        <f t="shared" si="26"/>
        <v>19.968412842266048</v>
      </c>
      <c r="F415">
        <f t="shared" si="27"/>
        <v>19.969067522424957</v>
      </c>
    </row>
    <row r="416" spans="2:6" x14ac:dyDescent="0.3">
      <c r="B416">
        <f t="shared" si="24"/>
        <v>409</v>
      </c>
      <c r="C416">
        <f t="shared" si="25"/>
        <v>40.900000000000006</v>
      </c>
      <c r="D416" s="7">
        <v>20</v>
      </c>
      <c r="E416">
        <f t="shared" si="26"/>
        <v>19.969067522424957</v>
      </c>
      <c r="F416">
        <f t="shared" si="27"/>
        <v>19.969708633584908</v>
      </c>
    </row>
    <row r="417" spans="2:6" x14ac:dyDescent="0.3">
      <c r="B417">
        <f t="shared" si="24"/>
        <v>410</v>
      </c>
      <c r="C417">
        <f t="shared" si="25"/>
        <v>41</v>
      </c>
      <c r="D417" s="7">
        <v>20</v>
      </c>
      <c r="E417">
        <f t="shared" si="26"/>
        <v>19.969708633584908</v>
      </c>
      <c r="F417">
        <f t="shared" si="27"/>
        <v>19.970336456978998</v>
      </c>
    </row>
    <row r="418" spans="2:6" x14ac:dyDescent="0.3">
      <c r="B418">
        <f t="shared" si="24"/>
        <v>411</v>
      </c>
      <c r="C418">
        <f t="shared" si="25"/>
        <v>41.1</v>
      </c>
      <c r="D418" s="7">
        <v>20</v>
      </c>
      <c r="E418">
        <f t="shared" si="26"/>
        <v>19.970336456978998</v>
      </c>
      <c r="F418">
        <f t="shared" si="27"/>
        <v>19.970951268011454</v>
      </c>
    </row>
    <row r="419" spans="2:6" x14ac:dyDescent="0.3">
      <c r="B419">
        <f t="shared" si="24"/>
        <v>412</v>
      </c>
      <c r="C419">
        <f t="shared" si="25"/>
        <v>41.2</v>
      </c>
      <c r="D419" s="7">
        <v>20</v>
      </c>
      <c r="E419">
        <f t="shared" si="26"/>
        <v>19.970951268011454</v>
      </c>
      <c r="F419">
        <f t="shared" si="27"/>
        <v>19.971553336378435</v>
      </c>
    </row>
    <row r="420" spans="2:6" x14ac:dyDescent="0.3">
      <c r="B420">
        <f t="shared" si="24"/>
        <v>413</v>
      </c>
      <c r="C420">
        <f t="shared" si="25"/>
        <v>41.300000000000004</v>
      </c>
      <c r="D420" s="7">
        <v>20</v>
      </c>
      <c r="E420">
        <f t="shared" si="26"/>
        <v>19.971553336378435</v>
      </c>
      <c r="F420">
        <f t="shared" si="27"/>
        <v>19.972142926186329</v>
      </c>
    </row>
    <row r="421" spans="2:6" x14ac:dyDescent="0.3">
      <c r="B421">
        <f t="shared" si="24"/>
        <v>414</v>
      </c>
      <c r="C421">
        <f t="shared" si="25"/>
        <v>41.400000000000006</v>
      </c>
      <c r="D421" s="7">
        <v>20</v>
      </c>
      <c r="E421">
        <f t="shared" si="26"/>
        <v>19.972142926186329</v>
      </c>
      <c r="F421">
        <f t="shared" si="27"/>
        <v>19.972720296067621</v>
      </c>
    </row>
    <row r="422" spans="2:6" x14ac:dyDescent="0.3">
      <c r="B422">
        <f t="shared" si="24"/>
        <v>415</v>
      </c>
      <c r="C422">
        <f t="shared" si="25"/>
        <v>41.5</v>
      </c>
      <c r="D422" s="7">
        <v>20</v>
      </c>
      <c r="E422">
        <f t="shared" si="26"/>
        <v>19.972720296067621</v>
      </c>
      <c r="F422">
        <f t="shared" si="27"/>
        <v>19.973285699294337</v>
      </c>
    </row>
    <row r="423" spans="2:6" x14ac:dyDescent="0.3">
      <c r="B423">
        <f t="shared" si="24"/>
        <v>416</v>
      </c>
      <c r="C423">
        <f t="shared" si="25"/>
        <v>41.6</v>
      </c>
      <c r="D423" s="7">
        <v>20</v>
      </c>
      <c r="E423">
        <f t="shared" si="26"/>
        <v>19.973285699294337</v>
      </c>
      <c r="F423">
        <f t="shared" si="27"/>
        <v>19.97383938388915</v>
      </c>
    </row>
    <row r="424" spans="2:6" x14ac:dyDescent="0.3">
      <c r="B424">
        <f t="shared" si="24"/>
        <v>417</v>
      </c>
      <c r="C424">
        <f t="shared" si="25"/>
        <v>41.7</v>
      </c>
      <c r="D424" s="7">
        <v>20</v>
      </c>
      <c r="E424">
        <f t="shared" si="26"/>
        <v>19.97383938388915</v>
      </c>
      <c r="F424">
        <f t="shared" si="27"/>
        <v>19.974381592734176</v>
      </c>
    </row>
    <row r="425" spans="2:6" x14ac:dyDescent="0.3">
      <c r="B425">
        <f t="shared" si="24"/>
        <v>418</v>
      </c>
      <c r="C425">
        <f t="shared" si="25"/>
        <v>41.800000000000004</v>
      </c>
      <c r="D425" s="7">
        <v>20</v>
      </c>
      <c r="E425">
        <f t="shared" si="26"/>
        <v>19.974381592734176</v>
      </c>
      <c r="F425">
        <f t="shared" si="27"/>
        <v>19.974912563677528</v>
      </c>
    </row>
    <row r="426" spans="2:6" x14ac:dyDescent="0.3">
      <c r="B426">
        <f t="shared" si="24"/>
        <v>419</v>
      </c>
      <c r="C426">
        <f t="shared" si="25"/>
        <v>41.900000000000006</v>
      </c>
      <c r="D426" s="7">
        <v>20</v>
      </c>
      <c r="E426">
        <f t="shared" si="26"/>
        <v>19.974912563677528</v>
      </c>
      <c r="F426">
        <f t="shared" si="27"/>
        <v>19.975432529637636</v>
      </c>
    </row>
    <row r="427" spans="2:6" x14ac:dyDescent="0.3">
      <c r="B427">
        <f t="shared" si="24"/>
        <v>420</v>
      </c>
      <c r="C427">
        <f t="shared" si="25"/>
        <v>42</v>
      </c>
      <c r="D427" s="7">
        <v>20</v>
      </c>
      <c r="E427">
        <f t="shared" si="26"/>
        <v>19.975432529637636</v>
      </c>
      <c r="F427">
        <f t="shared" si="27"/>
        <v>19.975941718705428</v>
      </c>
    </row>
    <row r="428" spans="2:6" x14ac:dyDescent="0.3">
      <c r="B428">
        <f t="shared" si="24"/>
        <v>421</v>
      </c>
      <c r="C428">
        <f t="shared" si="25"/>
        <v>42.1</v>
      </c>
      <c r="D428" s="7">
        <v>20</v>
      </c>
      <c r="E428">
        <f t="shared" si="26"/>
        <v>19.975941718705428</v>
      </c>
      <c r="F428">
        <f t="shared" si="27"/>
        <v>19.976440354244396</v>
      </c>
    </row>
    <row r="429" spans="2:6" x14ac:dyDescent="0.3">
      <c r="B429">
        <f t="shared" si="24"/>
        <v>422</v>
      </c>
      <c r="C429">
        <f t="shared" si="25"/>
        <v>42.2</v>
      </c>
      <c r="D429" s="7">
        <v>20</v>
      </c>
      <c r="E429">
        <f t="shared" si="26"/>
        <v>19.976440354244396</v>
      </c>
      <c r="F429">
        <f t="shared" si="27"/>
        <v>19.976928654988548</v>
      </c>
    </row>
    <row r="430" spans="2:6" x14ac:dyDescent="0.3">
      <c r="B430">
        <f t="shared" si="24"/>
        <v>423</v>
      </c>
      <c r="C430">
        <f t="shared" si="25"/>
        <v>42.300000000000004</v>
      </c>
      <c r="D430" s="7">
        <v>20</v>
      </c>
      <c r="E430">
        <f t="shared" si="26"/>
        <v>19.976928654988548</v>
      </c>
      <c r="F430">
        <f t="shared" si="27"/>
        <v>19.977406835138389</v>
      </c>
    </row>
    <row r="431" spans="2:6" x14ac:dyDescent="0.3">
      <c r="B431">
        <f t="shared" si="24"/>
        <v>424</v>
      </c>
      <c r="C431">
        <f t="shared" si="25"/>
        <v>42.400000000000006</v>
      </c>
      <c r="D431" s="7">
        <v>20</v>
      </c>
      <c r="E431">
        <f t="shared" si="26"/>
        <v>19.977406835138389</v>
      </c>
      <c r="F431">
        <f t="shared" si="27"/>
        <v>19.977875104454874</v>
      </c>
    </row>
    <row r="432" spans="2:6" x14ac:dyDescent="0.3">
      <c r="B432">
        <f t="shared" si="24"/>
        <v>425</v>
      </c>
      <c r="C432">
        <f t="shared" si="25"/>
        <v>42.5</v>
      </c>
      <c r="D432" s="7">
        <v>20</v>
      </c>
      <c r="E432">
        <f t="shared" si="26"/>
        <v>19.977875104454874</v>
      </c>
      <c r="F432">
        <f t="shared" si="27"/>
        <v>19.978333668351425</v>
      </c>
    </row>
    <row r="433" spans="2:6" x14ac:dyDescent="0.3">
      <c r="B433">
        <f t="shared" si="24"/>
        <v>426</v>
      </c>
      <c r="C433">
        <f t="shared" si="25"/>
        <v>42.6</v>
      </c>
      <c r="D433" s="7">
        <v>20</v>
      </c>
      <c r="E433">
        <f t="shared" si="26"/>
        <v>19.978333668351425</v>
      </c>
      <c r="F433">
        <f t="shared" si="27"/>
        <v>19.978782727984019</v>
      </c>
    </row>
    <row r="434" spans="2:6" x14ac:dyDescent="0.3">
      <c r="B434">
        <f t="shared" si="24"/>
        <v>427</v>
      </c>
      <c r="C434">
        <f t="shared" si="25"/>
        <v>42.7</v>
      </c>
      <c r="D434" s="7">
        <v>20</v>
      </c>
      <c r="E434">
        <f t="shared" si="26"/>
        <v>19.978782727984019</v>
      </c>
      <c r="F434">
        <f t="shared" si="27"/>
        <v>19.979222480339459</v>
      </c>
    </row>
    <row r="435" spans="2:6" x14ac:dyDescent="0.3">
      <c r="B435">
        <f t="shared" si="24"/>
        <v>428</v>
      </c>
      <c r="C435">
        <f t="shared" si="25"/>
        <v>42.800000000000004</v>
      </c>
      <c r="D435" s="7">
        <v>20</v>
      </c>
      <c r="E435">
        <f t="shared" si="26"/>
        <v>19.979222480339459</v>
      </c>
      <c r="F435">
        <f t="shared" si="27"/>
        <v>19.979653118321757</v>
      </c>
    </row>
    <row r="436" spans="2:6" x14ac:dyDescent="0.3">
      <c r="B436">
        <f t="shared" si="24"/>
        <v>429</v>
      </c>
      <c r="C436">
        <f t="shared" si="25"/>
        <v>42.900000000000006</v>
      </c>
      <c r="D436" s="7">
        <v>20</v>
      </c>
      <c r="E436">
        <f t="shared" si="26"/>
        <v>19.979653118321757</v>
      </c>
      <c r="F436">
        <f t="shared" si="27"/>
        <v>19.980074830836777</v>
      </c>
    </row>
    <row r="437" spans="2:6" x14ac:dyDescent="0.3">
      <c r="B437">
        <f t="shared" si="24"/>
        <v>430</v>
      </c>
      <c r="C437">
        <f t="shared" si="25"/>
        <v>43</v>
      </c>
      <c r="D437" s="7">
        <v>20</v>
      </c>
      <c r="E437">
        <f t="shared" si="26"/>
        <v>19.980074830836777</v>
      </c>
      <c r="F437">
        <f t="shared" si="27"/>
        <v>19.980487802875096</v>
      </c>
    </row>
    <row r="438" spans="2:6" x14ac:dyDescent="0.3">
      <c r="B438">
        <f t="shared" si="24"/>
        <v>431</v>
      </c>
      <c r="C438">
        <f t="shared" si="25"/>
        <v>43.1</v>
      </c>
      <c r="D438" s="7">
        <v>20</v>
      </c>
      <c r="E438">
        <f t="shared" si="26"/>
        <v>19.980487802875096</v>
      </c>
      <c r="F438">
        <f t="shared" si="27"/>
        <v>19.980892215593137</v>
      </c>
    </row>
    <row r="439" spans="2:6" x14ac:dyDescent="0.3">
      <c r="B439">
        <f t="shared" si="24"/>
        <v>432</v>
      </c>
      <c r="C439">
        <f t="shared" si="25"/>
        <v>43.2</v>
      </c>
      <c r="D439" s="7">
        <v>20</v>
      </c>
      <c r="E439">
        <f t="shared" si="26"/>
        <v>19.980892215593137</v>
      </c>
      <c r="F439">
        <f t="shared" si="27"/>
        <v>19.981288246392658</v>
      </c>
    </row>
    <row r="440" spans="2:6" x14ac:dyDescent="0.3">
      <c r="B440">
        <f t="shared" si="24"/>
        <v>433</v>
      </c>
      <c r="C440">
        <f t="shared" si="25"/>
        <v>43.300000000000004</v>
      </c>
      <c r="D440" s="7">
        <v>20</v>
      </c>
      <c r="E440">
        <f t="shared" si="26"/>
        <v>19.981288246392658</v>
      </c>
      <c r="F440">
        <f t="shared" si="27"/>
        <v>19.981676068998553</v>
      </c>
    </row>
    <row r="441" spans="2:6" x14ac:dyDescent="0.3">
      <c r="B441">
        <f t="shared" si="24"/>
        <v>434</v>
      </c>
      <c r="C441">
        <f t="shared" si="25"/>
        <v>43.400000000000006</v>
      </c>
      <c r="D441" s="7">
        <v>20</v>
      </c>
      <c r="E441">
        <f t="shared" si="26"/>
        <v>19.981676068998553</v>
      </c>
      <c r="F441">
        <f t="shared" si="27"/>
        <v>19.982055853535073</v>
      </c>
    </row>
    <row r="442" spans="2:6" x14ac:dyDescent="0.3">
      <c r="B442">
        <f t="shared" si="24"/>
        <v>435</v>
      </c>
      <c r="C442">
        <f t="shared" si="25"/>
        <v>43.5</v>
      </c>
      <c r="D442" s="7">
        <v>20</v>
      </c>
      <c r="E442">
        <f t="shared" si="26"/>
        <v>19.982055853535073</v>
      </c>
      <c r="F442">
        <f t="shared" si="27"/>
        <v>19.982427766600445</v>
      </c>
    </row>
    <row r="443" spans="2:6" x14ac:dyDescent="0.3">
      <c r="B443">
        <f t="shared" si="24"/>
        <v>436</v>
      </c>
      <c r="C443">
        <f t="shared" si="25"/>
        <v>43.6</v>
      </c>
      <c r="D443" s="7">
        <v>20</v>
      </c>
      <c r="E443">
        <f t="shared" si="26"/>
        <v>19.982427766600445</v>
      </c>
      <c r="F443">
        <f t="shared" si="27"/>
        <v>19.982791971339957</v>
      </c>
    </row>
    <row r="444" spans="2:6" x14ac:dyDescent="0.3">
      <c r="B444">
        <f t="shared" si="24"/>
        <v>437</v>
      </c>
      <c r="C444">
        <f t="shared" si="25"/>
        <v>43.7</v>
      </c>
      <c r="D444" s="7">
        <v>20</v>
      </c>
      <c r="E444">
        <f t="shared" si="26"/>
        <v>19.982791971339957</v>
      </c>
      <c r="F444">
        <f t="shared" si="27"/>
        <v>19.983148627517529</v>
      </c>
    </row>
    <row r="445" spans="2:6" x14ac:dyDescent="0.3">
      <c r="B445">
        <f t="shared" si="24"/>
        <v>438</v>
      </c>
      <c r="C445">
        <f t="shared" si="25"/>
        <v>43.800000000000004</v>
      </c>
      <c r="D445" s="7">
        <v>20</v>
      </c>
      <c r="E445">
        <f t="shared" si="26"/>
        <v>19.983148627517529</v>
      </c>
      <c r="F445">
        <f t="shared" si="27"/>
        <v>19.983497891585785</v>
      </c>
    </row>
    <row r="446" spans="2:6" x14ac:dyDescent="0.3">
      <c r="B446">
        <f t="shared" si="24"/>
        <v>439</v>
      </c>
      <c r="C446">
        <f t="shared" si="25"/>
        <v>43.900000000000006</v>
      </c>
      <c r="D446" s="7">
        <v>20</v>
      </c>
      <c r="E446">
        <f t="shared" si="26"/>
        <v>19.983497891585785</v>
      </c>
      <c r="F446">
        <f t="shared" si="27"/>
        <v>19.983839916754683</v>
      </c>
    </row>
    <row r="447" spans="2:6" x14ac:dyDescent="0.3">
      <c r="B447">
        <f t="shared" si="24"/>
        <v>440</v>
      </c>
      <c r="C447">
        <f t="shared" si="25"/>
        <v>44</v>
      </c>
      <c r="D447" s="7">
        <v>20</v>
      </c>
      <c r="E447">
        <f t="shared" si="26"/>
        <v>19.983839916754683</v>
      </c>
      <c r="F447">
        <f t="shared" si="27"/>
        <v>19.98417485305874</v>
      </c>
    </row>
    <row r="448" spans="2:6" x14ac:dyDescent="0.3">
      <c r="B448">
        <f t="shared" si="24"/>
        <v>441</v>
      </c>
      <c r="C448">
        <f t="shared" si="25"/>
        <v>44.1</v>
      </c>
      <c r="D448" s="7">
        <v>20</v>
      </c>
      <c r="E448">
        <f t="shared" si="26"/>
        <v>19.98417485305874</v>
      </c>
      <c r="F448">
        <f t="shared" si="27"/>
        <v>19.984502847422824</v>
      </c>
    </row>
    <row r="449" spans="2:6" x14ac:dyDescent="0.3">
      <c r="B449">
        <f t="shared" si="24"/>
        <v>442</v>
      </c>
      <c r="C449">
        <f t="shared" si="25"/>
        <v>44.2</v>
      </c>
      <c r="D449" s="7">
        <v>20</v>
      </c>
      <c r="E449">
        <f t="shared" si="26"/>
        <v>19.984502847422824</v>
      </c>
      <c r="F449">
        <f t="shared" si="27"/>
        <v>19.984824043726633</v>
      </c>
    </row>
    <row r="450" spans="2:6" x14ac:dyDescent="0.3">
      <c r="B450">
        <f t="shared" si="24"/>
        <v>443</v>
      </c>
      <c r="C450">
        <f t="shared" si="25"/>
        <v>44.300000000000004</v>
      </c>
      <c r="D450" s="7">
        <v>20</v>
      </c>
      <c r="E450">
        <f t="shared" si="26"/>
        <v>19.984824043726633</v>
      </c>
      <c r="F450">
        <f t="shared" si="27"/>
        <v>19.985138582867769</v>
      </c>
    </row>
    <row r="451" spans="2:6" x14ac:dyDescent="0.3">
      <c r="B451">
        <f t="shared" si="24"/>
        <v>444</v>
      </c>
      <c r="C451">
        <f t="shared" si="25"/>
        <v>44.400000000000006</v>
      </c>
      <c r="D451" s="7">
        <v>20</v>
      </c>
      <c r="E451">
        <f t="shared" si="26"/>
        <v>19.985138582867769</v>
      </c>
      <c r="F451">
        <f t="shared" si="27"/>
        <v>19.985446602823593</v>
      </c>
    </row>
    <row r="452" spans="2:6" x14ac:dyDescent="0.3">
      <c r="B452">
        <f t="shared" si="24"/>
        <v>445</v>
      </c>
      <c r="C452">
        <f t="shared" si="25"/>
        <v>44.5</v>
      </c>
      <c r="D452" s="7">
        <v>20</v>
      </c>
      <c r="E452">
        <f t="shared" si="26"/>
        <v>19.985446602823593</v>
      </c>
      <c r="F452">
        <f t="shared" si="27"/>
        <v>19.985748238711707</v>
      </c>
    </row>
    <row r="453" spans="2:6" x14ac:dyDescent="0.3">
      <c r="B453">
        <f t="shared" si="24"/>
        <v>446</v>
      </c>
      <c r="C453">
        <f t="shared" si="25"/>
        <v>44.6</v>
      </c>
      <c r="D453" s="7">
        <v>20</v>
      </c>
      <c r="E453">
        <f t="shared" si="26"/>
        <v>19.985748238711707</v>
      </c>
      <c r="F453">
        <f t="shared" si="27"/>
        <v>19.986043622849259</v>
      </c>
    </row>
    <row r="454" spans="2:6" x14ac:dyDescent="0.3">
      <c r="B454">
        <f t="shared" si="24"/>
        <v>447</v>
      </c>
      <c r="C454">
        <f t="shared" si="25"/>
        <v>44.7</v>
      </c>
      <c r="D454" s="7">
        <v>20</v>
      </c>
      <c r="E454">
        <f t="shared" si="26"/>
        <v>19.986043622849259</v>
      </c>
      <c r="F454">
        <f t="shared" si="27"/>
        <v>19.986332884810963</v>
      </c>
    </row>
    <row r="455" spans="2:6" x14ac:dyDescent="0.3">
      <c r="B455">
        <f t="shared" si="24"/>
        <v>448</v>
      </c>
      <c r="C455">
        <f t="shared" si="25"/>
        <v>44.800000000000004</v>
      </c>
      <c r="D455" s="7">
        <v>20</v>
      </c>
      <c r="E455">
        <f t="shared" si="26"/>
        <v>19.986332884810963</v>
      </c>
      <c r="F455">
        <f t="shared" si="27"/>
        <v>19.986616151485954</v>
      </c>
    </row>
    <row r="456" spans="2:6" x14ac:dyDescent="0.3">
      <c r="B456">
        <f t="shared" si="24"/>
        <v>449</v>
      </c>
      <c r="C456">
        <f t="shared" si="25"/>
        <v>44.900000000000006</v>
      </c>
      <c r="D456" s="7">
        <v>20</v>
      </c>
      <c r="E456">
        <f t="shared" si="26"/>
        <v>19.986616151485954</v>
      </c>
      <c r="F456">
        <f t="shared" si="27"/>
        <v>19.986893547133448</v>
      </c>
    </row>
    <row r="457" spans="2:6" x14ac:dyDescent="0.3">
      <c r="B457">
        <f t="shared" ref="B457:B520" si="28">B456+1</f>
        <v>450</v>
      </c>
      <c r="C457">
        <f t="shared" ref="C457:C520" si="29">B457*$C$2</f>
        <v>45</v>
      </c>
      <c r="D457" s="7">
        <v>20</v>
      </c>
      <c r="E457">
        <f t="shared" ref="E457:E520" si="30">F456</f>
        <v>19.986893547133448</v>
      </c>
      <c r="F457">
        <f t="shared" ref="F457:F520" si="31">$C$4*E457+(1-$C$4)*D457</f>
        <v>19.987165193437228</v>
      </c>
    </row>
    <row r="458" spans="2:6" x14ac:dyDescent="0.3">
      <c r="B458">
        <f t="shared" si="28"/>
        <v>451</v>
      </c>
      <c r="C458">
        <f t="shared" si="29"/>
        <v>45.1</v>
      </c>
      <c r="D458" s="7">
        <v>20</v>
      </c>
      <c r="E458">
        <f t="shared" si="30"/>
        <v>19.987165193437228</v>
      </c>
      <c r="F458">
        <f t="shared" si="31"/>
        <v>19.987431209559062</v>
      </c>
    </row>
    <row r="459" spans="2:6" x14ac:dyDescent="0.3">
      <c r="B459">
        <f t="shared" si="28"/>
        <v>452</v>
      </c>
      <c r="C459">
        <f t="shared" si="29"/>
        <v>45.2</v>
      </c>
      <c r="D459" s="7">
        <v>20</v>
      </c>
      <c r="E459">
        <f t="shared" si="30"/>
        <v>19.987431209559062</v>
      </c>
      <c r="F459">
        <f t="shared" si="31"/>
        <v>19.987691712190937</v>
      </c>
    </row>
    <row r="460" spans="2:6" x14ac:dyDescent="0.3">
      <c r="B460">
        <f t="shared" si="28"/>
        <v>453</v>
      </c>
      <c r="C460">
        <f t="shared" si="29"/>
        <v>45.300000000000004</v>
      </c>
      <c r="D460" s="7">
        <v>20</v>
      </c>
      <c r="E460">
        <f t="shared" si="30"/>
        <v>19.987691712190937</v>
      </c>
      <c r="F460">
        <f t="shared" si="31"/>
        <v>19.987946815606279</v>
      </c>
    </row>
    <row r="461" spans="2:6" x14ac:dyDescent="0.3">
      <c r="B461">
        <f t="shared" si="28"/>
        <v>454</v>
      </c>
      <c r="C461">
        <f t="shared" si="29"/>
        <v>45.400000000000006</v>
      </c>
      <c r="D461" s="7">
        <v>20</v>
      </c>
      <c r="E461">
        <f t="shared" si="30"/>
        <v>19.987946815606279</v>
      </c>
      <c r="F461">
        <f t="shared" si="31"/>
        <v>19.988196631710046</v>
      </c>
    </row>
    <row r="462" spans="2:6" x14ac:dyDescent="0.3">
      <c r="B462">
        <f t="shared" si="28"/>
        <v>455</v>
      </c>
      <c r="C462">
        <f t="shared" si="29"/>
        <v>45.5</v>
      </c>
      <c r="D462" s="7">
        <v>20</v>
      </c>
      <c r="E462">
        <f t="shared" si="30"/>
        <v>19.988196631710046</v>
      </c>
      <c r="F462">
        <f t="shared" si="31"/>
        <v>19.988441270087861</v>
      </c>
    </row>
    <row r="463" spans="2:6" x14ac:dyDescent="0.3">
      <c r="B463">
        <f t="shared" si="28"/>
        <v>456</v>
      </c>
      <c r="C463">
        <f t="shared" si="29"/>
        <v>45.6</v>
      </c>
      <c r="D463" s="7">
        <v>20</v>
      </c>
      <c r="E463">
        <f t="shared" si="30"/>
        <v>19.988441270087861</v>
      </c>
      <c r="F463">
        <f t="shared" si="31"/>
        <v>19.988680838054037</v>
      </c>
    </row>
    <row r="464" spans="2:6" x14ac:dyDescent="0.3">
      <c r="B464">
        <f t="shared" si="28"/>
        <v>457</v>
      </c>
      <c r="C464">
        <f t="shared" si="29"/>
        <v>45.7</v>
      </c>
      <c r="D464" s="7">
        <v>20</v>
      </c>
      <c r="E464">
        <f t="shared" si="30"/>
        <v>19.988680838054037</v>
      </c>
      <c r="F464">
        <f t="shared" si="31"/>
        <v>19.98891544069869</v>
      </c>
    </row>
    <row r="465" spans="2:6" x14ac:dyDescent="0.3">
      <c r="B465">
        <f t="shared" si="28"/>
        <v>458</v>
      </c>
      <c r="C465">
        <f t="shared" si="29"/>
        <v>45.800000000000004</v>
      </c>
      <c r="D465" s="7">
        <v>20</v>
      </c>
      <c r="E465">
        <f t="shared" si="30"/>
        <v>19.98891544069869</v>
      </c>
      <c r="F465">
        <f t="shared" si="31"/>
        <v>19.989145180933818</v>
      </c>
    </row>
    <row r="466" spans="2:6" x14ac:dyDescent="0.3">
      <c r="B466">
        <f t="shared" si="28"/>
        <v>459</v>
      </c>
      <c r="C466">
        <f t="shared" si="29"/>
        <v>45.900000000000006</v>
      </c>
      <c r="D466" s="7">
        <v>20</v>
      </c>
      <c r="E466">
        <f t="shared" si="30"/>
        <v>19.989145180933818</v>
      </c>
      <c r="F466">
        <f t="shared" si="31"/>
        <v>19.989370159538446</v>
      </c>
    </row>
    <row r="467" spans="2:6" x14ac:dyDescent="0.3">
      <c r="B467">
        <f t="shared" si="28"/>
        <v>460</v>
      </c>
      <c r="C467">
        <f t="shared" si="29"/>
        <v>46</v>
      </c>
      <c r="D467" s="7">
        <v>20</v>
      </c>
      <c r="E467">
        <f t="shared" si="30"/>
        <v>19.989370159538446</v>
      </c>
      <c r="F467">
        <f t="shared" si="31"/>
        <v>19.989590475202846</v>
      </c>
    </row>
    <row r="468" spans="2:6" x14ac:dyDescent="0.3">
      <c r="B468">
        <f t="shared" si="28"/>
        <v>461</v>
      </c>
      <c r="C468">
        <f t="shared" si="29"/>
        <v>46.1</v>
      </c>
      <c r="D468" s="7">
        <v>20</v>
      </c>
      <c r="E468">
        <f t="shared" si="30"/>
        <v>19.989590475202846</v>
      </c>
      <c r="F468">
        <f t="shared" si="31"/>
        <v>19.989806224571808</v>
      </c>
    </row>
    <row r="469" spans="2:6" x14ac:dyDescent="0.3">
      <c r="B469">
        <f t="shared" si="28"/>
        <v>462</v>
      </c>
      <c r="C469">
        <f t="shared" si="29"/>
        <v>46.2</v>
      </c>
      <c r="D469" s="7">
        <v>20</v>
      </c>
      <c r="E469">
        <f t="shared" si="30"/>
        <v>19.989806224571808</v>
      </c>
      <c r="F469">
        <f t="shared" si="31"/>
        <v>19.99001750228706</v>
      </c>
    </row>
    <row r="470" spans="2:6" x14ac:dyDescent="0.3">
      <c r="B470">
        <f t="shared" si="28"/>
        <v>463</v>
      </c>
      <c r="C470">
        <f t="shared" si="29"/>
        <v>46.300000000000004</v>
      </c>
      <c r="D470" s="7">
        <v>20</v>
      </c>
      <c r="E470">
        <f t="shared" si="30"/>
        <v>19.99001750228706</v>
      </c>
      <c r="F470">
        <f t="shared" si="31"/>
        <v>19.990224401028762</v>
      </c>
    </row>
    <row r="471" spans="2:6" x14ac:dyDescent="0.3">
      <c r="B471">
        <f t="shared" si="28"/>
        <v>464</v>
      </c>
      <c r="C471">
        <f t="shared" si="29"/>
        <v>46.400000000000006</v>
      </c>
      <c r="D471" s="7">
        <v>20</v>
      </c>
      <c r="E471">
        <f t="shared" si="30"/>
        <v>19.990224401028762</v>
      </c>
      <c r="F471">
        <f t="shared" si="31"/>
        <v>19.990427011556172</v>
      </c>
    </row>
    <row r="472" spans="2:6" x14ac:dyDescent="0.3">
      <c r="B472">
        <f t="shared" si="28"/>
        <v>465</v>
      </c>
      <c r="C472">
        <f t="shared" si="29"/>
        <v>46.5</v>
      </c>
      <c r="D472" s="7">
        <v>20</v>
      </c>
      <c r="E472">
        <f t="shared" si="30"/>
        <v>19.990427011556172</v>
      </c>
      <c r="F472">
        <f t="shared" si="31"/>
        <v>19.99062542274747</v>
      </c>
    </row>
    <row r="473" spans="2:6" x14ac:dyDescent="0.3">
      <c r="B473">
        <f t="shared" si="28"/>
        <v>466</v>
      </c>
      <c r="C473">
        <f t="shared" si="29"/>
        <v>46.6</v>
      </c>
      <c r="D473" s="7">
        <v>20</v>
      </c>
      <c r="E473">
        <f t="shared" si="30"/>
        <v>19.99062542274747</v>
      </c>
      <c r="F473">
        <f t="shared" si="31"/>
        <v>19.990819721638722</v>
      </c>
    </row>
    <row r="474" spans="2:6" x14ac:dyDescent="0.3">
      <c r="B474">
        <f t="shared" si="28"/>
        <v>467</v>
      </c>
      <c r="C474">
        <f t="shared" si="29"/>
        <v>46.7</v>
      </c>
      <c r="D474" s="7">
        <v>20</v>
      </c>
      <c r="E474">
        <f t="shared" si="30"/>
        <v>19.990819721638722</v>
      </c>
      <c r="F474">
        <f t="shared" si="31"/>
        <v>19.991009993462072</v>
      </c>
    </row>
    <row r="475" spans="2:6" x14ac:dyDescent="0.3">
      <c r="B475">
        <f t="shared" si="28"/>
        <v>468</v>
      </c>
      <c r="C475">
        <f t="shared" si="29"/>
        <v>46.800000000000004</v>
      </c>
      <c r="D475" s="7">
        <v>20</v>
      </c>
      <c r="E475">
        <f t="shared" si="30"/>
        <v>19.991009993462072</v>
      </c>
      <c r="F475">
        <f t="shared" si="31"/>
        <v>19.991196321683127</v>
      </c>
    </row>
    <row r="476" spans="2:6" x14ac:dyDescent="0.3">
      <c r="B476">
        <f t="shared" si="28"/>
        <v>469</v>
      </c>
      <c r="C476">
        <f t="shared" si="29"/>
        <v>46.900000000000006</v>
      </c>
      <c r="D476" s="7">
        <v>20</v>
      </c>
      <c r="E476">
        <f t="shared" si="30"/>
        <v>19.991196321683127</v>
      </c>
      <c r="F476">
        <f t="shared" si="31"/>
        <v>19.991378788037586</v>
      </c>
    </row>
    <row r="477" spans="2:6" x14ac:dyDescent="0.3">
      <c r="B477">
        <f t="shared" si="28"/>
        <v>470</v>
      </c>
      <c r="C477">
        <f t="shared" si="29"/>
        <v>47</v>
      </c>
      <c r="D477" s="7">
        <v>20</v>
      </c>
      <c r="E477">
        <f t="shared" si="30"/>
        <v>19.991378788037586</v>
      </c>
      <c r="F477">
        <f t="shared" si="31"/>
        <v>19.991557472567074</v>
      </c>
    </row>
    <row r="478" spans="2:6" x14ac:dyDescent="0.3">
      <c r="B478">
        <f t="shared" si="28"/>
        <v>471</v>
      </c>
      <c r="C478">
        <f t="shared" si="29"/>
        <v>47.1</v>
      </c>
      <c r="D478" s="7">
        <v>20</v>
      </c>
      <c r="E478">
        <f t="shared" si="30"/>
        <v>19.991557472567074</v>
      </c>
      <c r="F478">
        <f t="shared" si="31"/>
        <v>19.991732453654258</v>
      </c>
    </row>
    <row r="479" spans="2:6" x14ac:dyDescent="0.3">
      <c r="B479">
        <f t="shared" si="28"/>
        <v>472</v>
      </c>
      <c r="C479">
        <f t="shared" si="29"/>
        <v>47.2</v>
      </c>
      <c r="D479" s="7">
        <v>20</v>
      </c>
      <c r="E479">
        <f t="shared" si="30"/>
        <v>19.991732453654258</v>
      </c>
      <c r="F479">
        <f t="shared" si="31"/>
        <v>19.991903808057238</v>
      </c>
    </row>
    <row r="480" spans="2:6" x14ac:dyDescent="0.3">
      <c r="B480">
        <f t="shared" si="28"/>
        <v>473</v>
      </c>
      <c r="C480">
        <f t="shared" si="29"/>
        <v>47.300000000000004</v>
      </c>
      <c r="D480" s="7">
        <v>20</v>
      </c>
      <c r="E480">
        <f t="shared" si="30"/>
        <v>19.991903808057238</v>
      </c>
      <c r="F480">
        <f t="shared" si="31"/>
        <v>19.992071610943221</v>
      </c>
    </row>
    <row r="481" spans="2:6" x14ac:dyDescent="0.3">
      <c r="B481">
        <f t="shared" si="28"/>
        <v>474</v>
      </c>
      <c r="C481">
        <f t="shared" si="29"/>
        <v>47.400000000000006</v>
      </c>
      <c r="D481" s="7">
        <v>20</v>
      </c>
      <c r="E481">
        <f t="shared" si="30"/>
        <v>19.992071610943221</v>
      </c>
      <c r="F481">
        <f t="shared" si="31"/>
        <v>19.992235935921471</v>
      </c>
    </row>
    <row r="482" spans="2:6" x14ac:dyDescent="0.3">
      <c r="B482">
        <f t="shared" si="28"/>
        <v>475</v>
      </c>
      <c r="C482">
        <f t="shared" si="29"/>
        <v>47.5</v>
      </c>
      <c r="D482" s="7">
        <v>20</v>
      </c>
      <c r="E482">
        <f t="shared" si="30"/>
        <v>19.992235935921471</v>
      </c>
      <c r="F482">
        <f t="shared" si="31"/>
        <v>19.992396855075626</v>
      </c>
    </row>
    <row r="483" spans="2:6" x14ac:dyDescent="0.3">
      <c r="B483">
        <f t="shared" si="28"/>
        <v>476</v>
      </c>
      <c r="C483">
        <f t="shared" si="29"/>
        <v>47.6</v>
      </c>
      <c r="D483" s="7">
        <v>20</v>
      </c>
      <c r="E483">
        <f t="shared" si="30"/>
        <v>19.992396855075626</v>
      </c>
      <c r="F483">
        <f t="shared" si="31"/>
        <v>19.992554438995306</v>
      </c>
    </row>
    <row r="484" spans="2:6" x14ac:dyDescent="0.3">
      <c r="B484">
        <f t="shared" si="28"/>
        <v>477</v>
      </c>
      <c r="C484">
        <f t="shared" si="29"/>
        <v>47.7</v>
      </c>
      <c r="D484" s="7">
        <v>20</v>
      </c>
      <c r="E484">
        <f t="shared" si="30"/>
        <v>19.992554438995306</v>
      </c>
      <c r="F484">
        <f t="shared" si="31"/>
        <v>19.992708756807083</v>
      </c>
    </row>
    <row r="485" spans="2:6" x14ac:dyDescent="0.3">
      <c r="B485">
        <f t="shared" si="28"/>
        <v>478</v>
      </c>
      <c r="C485">
        <f t="shared" si="29"/>
        <v>47.800000000000004</v>
      </c>
      <c r="D485" s="7">
        <v>20</v>
      </c>
      <c r="E485">
        <f t="shared" si="30"/>
        <v>19.992708756807083</v>
      </c>
      <c r="F485">
        <f t="shared" si="31"/>
        <v>19.992859876204797</v>
      </c>
    </row>
    <row r="486" spans="2:6" x14ac:dyDescent="0.3">
      <c r="B486">
        <f t="shared" si="28"/>
        <v>479</v>
      </c>
      <c r="C486">
        <f t="shared" si="29"/>
        <v>47.900000000000006</v>
      </c>
      <c r="D486" s="7">
        <v>20</v>
      </c>
      <c r="E486">
        <f t="shared" si="30"/>
        <v>19.992859876204797</v>
      </c>
      <c r="F486">
        <f t="shared" si="31"/>
        <v>19.993007863479257</v>
      </c>
    </row>
    <row r="487" spans="2:6" x14ac:dyDescent="0.3">
      <c r="B487">
        <f t="shared" si="28"/>
        <v>480</v>
      </c>
      <c r="C487">
        <f t="shared" si="29"/>
        <v>48</v>
      </c>
      <c r="D487" s="7">
        <v>20</v>
      </c>
      <c r="E487">
        <f t="shared" si="30"/>
        <v>19.993007863479257</v>
      </c>
      <c r="F487">
        <f t="shared" si="31"/>
        <v>19.993152783547316</v>
      </c>
    </row>
    <row r="488" spans="2:6" x14ac:dyDescent="0.3">
      <c r="B488">
        <f t="shared" si="28"/>
        <v>481</v>
      </c>
      <c r="C488">
        <f t="shared" si="29"/>
        <v>48.1</v>
      </c>
      <c r="D488" s="7">
        <v>20</v>
      </c>
      <c r="E488">
        <f t="shared" si="30"/>
        <v>19.993152783547316</v>
      </c>
      <c r="F488">
        <f t="shared" si="31"/>
        <v>19.993294699980353</v>
      </c>
    </row>
    <row r="489" spans="2:6" x14ac:dyDescent="0.3">
      <c r="B489">
        <f t="shared" si="28"/>
        <v>482</v>
      </c>
      <c r="C489">
        <f t="shared" si="29"/>
        <v>48.2</v>
      </c>
      <c r="D489" s="7">
        <v>20</v>
      </c>
      <c r="E489">
        <f t="shared" si="30"/>
        <v>19.993294699980353</v>
      </c>
      <c r="F489">
        <f t="shared" si="31"/>
        <v>19.993433675032158</v>
      </c>
    </row>
    <row r="490" spans="2:6" x14ac:dyDescent="0.3">
      <c r="B490">
        <f t="shared" si="28"/>
        <v>483</v>
      </c>
      <c r="C490">
        <f t="shared" si="29"/>
        <v>48.300000000000004</v>
      </c>
      <c r="D490" s="7">
        <v>20</v>
      </c>
      <c r="E490">
        <f t="shared" si="30"/>
        <v>19.993433675032158</v>
      </c>
      <c r="F490">
        <f t="shared" si="31"/>
        <v>19.993569769666237</v>
      </c>
    </row>
    <row r="491" spans="2:6" x14ac:dyDescent="0.3">
      <c r="B491">
        <f t="shared" si="28"/>
        <v>484</v>
      </c>
      <c r="C491">
        <f t="shared" si="29"/>
        <v>48.400000000000006</v>
      </c>
      <c r="D491" s="7">
        <v>20</v>
      </c>
      <c r="E491">
        <f t="shared" si="30"/>
        <v>19.993569769666237</v>
      </c>
      <c r="F491">
        <f t="shared" si="31"/>
        <v>19.993703043582563</v>
      </c>
    </row>
    <row r="492" spans="2:6" x14ac:dyDescent="0.3">
      <c r="B492">
        <f t="shared" si="28"/>
        <v>485</v>
      </c>
      <c r="C492">
        <f t="shared" si="29"/>
        <v>48.5</v>
      </c>
      <c r="D492" s="7">
        <v>20</v>
      </c>
      <c r="E492">
        <f t="shared" si="30"/>
        <v>19.993703043582563</v>
      </c>
      <c r="F492">
        <f t="shared" si="31"/>
        <v>19.993833555243747</v>
      </c>
    </row>
    <row r="493" spans="2:6" x14ac:dyDescent="0.3">
      <c r="B493">
        <f t="shared" si="28"/>
        <v>486</v>
      </c>
      <c r="C493">
        <f t="shared" si="29"/>
        <v>48.6</v>
      </c>
      <c r="D493" s="7">
        <v>20</v>
      </c>
      <c r="E493">
        <f t="shared" si="30"/>
        <v>19.993833555243747</v>
      </c>
      <c r="F493">
        <f t="shared" si="31"/>
        <v>19.993961361900709</v>
      </c>
    </row>
    <row r="494" spans="2:6" x14ac:dyDescent="0.3">
      <c r="B494">
        <f t="shared" si="28"/>
        <v>487</v>
      </c>
      <c r="C494">
        <f t="shared" si="29"/>
        <v>48.7</v>
      </c>
      <c r="D494" s="7">
        <v>20</v>
      </c>
      <c r="E494">
        <f t="shared" si="30"/>
        <v>19.993961361900709</v>
      </c>
      <c r="F494">
        <f t="shared" si="31"/>
        <v>19.994086519617774</v>
      </c>
    </row>
    <row r="495" spans="2:6" x14ac:dyDescent="0.3">
      <c r="B495">
        <f t="shared" si="28"/>
        <v>488</v>
      </c>
      <c r="C495">
        <f t="shared" si="29"/>
        <v>48.800000000000004</v>
      </c>
      <c r="D495" s="7">
        <v>20</v>
      </c>
      <c r="E495">
        <f t="shared" si="30"/>
        <v>19.994086519617774</v>
      </c>
      <c r="F495">
        <f t="shared" si="31"/>
        <v>19.994209083297257</v>
      </c>
    </row>
    <row r="496" spans="2:6" x14ac:dyDescent="0.3">
      <c r="B496">
        <f t="shared" si="28"/>
        <v>489</v>
      </c>
      <c r="C496">
        <f t="shared" si="29"/>
        <v>48.900000000000006</v>
      </c>
      <c r="D496" s="7">
        <v>20</v>
      </c>
      <c r="E496">
        <f t="shared" si="30"/>
        <v>19.994209083297257</v>
      </c>
      <c r="F496">
        <f t="shared" si="31"/>
        <v>19.994329106703574</v>
      </c>
    </row>
    <row r="497" spans="2:6" x14ac:dyDescent="0.3">
      <c r="B497">
        <f t="shared" si="28"/>
        <v>490</v>
      </c>
      <c r="C497">
        <f t="shared" si="29"/>
        <v>49</v>
      </c>
      <c r="D497" s="7">
        <v>20</v>
      </c>
      <c r="E497">
        <f t="shared" si="30"/>
        <v>19.994329106703574</v>
      </c>
      <c r="F497">
        <f t="shared" si="31"/>
        <v>19.994446642486814</v>
      </c>
    </row>
    <row r="498" spans="2:6" x14ac:dyDescent="0.3">
      <c r="B498">
        <f t="shared" si="28"/>
        <v>491</v>
      </c>
      <c r="C498">
        <f t="shared" si="29"/>
        <v>49.1</v>
      </c>
      <c r="D498" s="7">
        <v>20</v>
      </c>
      <c r="E498">
        <f t="shared" si="30"/>
        <v>19.994446642486814</v>
      </c>
      <c r="F498">
        <f t="shared" si="31"/>
        <v>19.994561742205818</v>
      </c>
    </row>
    <row r="499" spans="2:6" x14ac:dyDescent="0.3">
      <c r="B499">
        <f t="shared" si="28"/>
        <v>492</v>
      </c>
      <c r="C499">
        <f t="shared" si="29"/>
        <v>49.2</v>
      </c>
      <c r="D499" s="7">
        <v>20</v>
      </c>
      <c r="E499">
        <f t="shared" si="30"/>
        <v>19.994561742205818</v>
      </c>
      <c r="F499">
        <f t="shared" si="31"/>
        <v>19.994674456350815</v>
      </c>
    </row>
    <row r="500" spans="2:6" x14ac:dyDescent="0.3">
      <c r="B500">
        <f t="shared" si="28"/>
        <v>493</v>
      </c>
      <c r="C500">
        <f t="shared" si="29"/>
        <v>49.300000000000004</v>
      </c>
      <c r="D500" s="7">
        <v>20</v>
      </c>
      <c r="E500">
        <f t="shared" si="30"/>
        <v>19.994674456350815</v>
      </c>
      <c r="F500">
        <f t="shared" si="31"/>
        <v>19.994784834365575</v>
      </c>
    </row>
    <row r="501" spans="2:6" x14ac:dyDescent="0.3">
      <c r="B501">
        <f t="shared" si="28"/>
        <v>494</v>
      </c>
      <c r="C501">
        <f t="shared" si="29"/>
        <v>49.400000000000006</v>
      </c>
      <c r="D501" s="7">
        <v>20</v>
      </c>
      <c r="E501">
        <f t="shared" si="30"/>
        <v>19.994784834365575</v>
      </c>
      <c r="F501">
        <f t="shared" si="31"/>
        <v>19.994892924669081</v>
      </c>
    </row>
    <row r="502" spans="2:6" x14ac:dyDescent="0.3">
      <c r="B502">
        <f t="shared" si="28"/>
        <v>495</v>
      </c>
      <c r="C502">
        <f t="shared" si="29"/>
        <v>49.5</v>
      </c>
      <c r="D502" s="7">
        <v>20</v>
      </c>
      <c r="E502">
        <f t="shared" si="30"/>
        <v>19.994892924669081</v>
      </c>
      <c r="F502">
        <f t="shared" si="31"/>
        <v>19.994998774676773</v>
      </c>
    </row>
    <row r="503" spans="2:6" x14ac:dyDescent="0.3">
      <c r="B503">
        <f t="shared" si="28"/>
        <v>496</v>
      </c>
      <c r="C503">
        <f t="shared" si="29"/>
        <v>49.6</v>
      </c>
      <c r="D503" s="7">
        <v>20</v>
      </c>
      <c r="E503">
        <f t="shared" si="30"/>
        <v>19.994998774676773</v>
      </c>
      <c r="F503">
        <f t="shared" si="31"/>
        <v>19.995102430821369</v>
      </c>
    </row>
    <row r="504" spans="2:6" x14ac:dyDescent="0.3">
      <c r="B504">
        <f t="shared" si="28"/>
        <v>497</v>
      </c>
      <c r="C504">
        <f t="shared" si="29"/>
        <v>49.7</v>
      </c>
      <c r="D504" s="7">
        <v>20</v>
      </c>
      <c r="E504">
        <f t="shared" si="30"/>
        <v>19.995102430821369</v>
      </c>
      <c r="F504">
        <f t="shared" si="31"/>
        <v>19.995203938573198</v>
      </c>
    </row>
    <row r="505" spans="2:6" x14ac:dyDescent="0.3">
      <c r="B505">
        <f t="shared" si="28"/>
        <v>498</v>
      </c>
      <c r="C505">
        <f t="shared" si="29"/>
        <v>49.800000000000004</v>
      </c>
      <c r="D505" s="7">
        <v>20</v>
      </c>
      <c r="E505">
        <f t="shared" si="30"/>
        <v>19.995203938573198</v>
      </c>
      <c r="F505">
        <f t="shared" si="31"/>
        <v>19.995303342460168</v>
      </c>
    </row>
    <row r="506" spans="2:6" x14ac:dyDescent="0.3">
      <c r="B506">
        <f t="shared" si="28"/>
        <v>499</v>
      </c>
      <c r="C506">
        <f t="shared" si="29"/>
        <v>49.900000000000006</v>
      </c>
      <c r="D506" s="7">
        <v>20</v>
      </c>
      <c r="E506">
        <f t="shared" si="30"/>
        <v>19.995303342460168</v>
      </c>
      <c r="F506">
        <f t="shared" si="31"/>
        <v>19.995400686087301</v>
      </c>
    </row>
    <row r="507" spans="2:6" x14ac:dyDescent="0.3">
      <c r="B507">
        <f t="shared" si="28"/>
        <v>500</v>
      </c>
      <c r="C507">
        <f t="shared" si="29"/>
        <v>50</v>
      </c>
      <c r="D507" s="7">
        <v>20</v>
      </c>
      <c r="E507">
        <f t="shared" si="30"/>
        <v>19.995400686087301</v>
      </c>
      <c r="F507">
        <f t="shared" si="31"/>
        <v>19.995496012155847</v>
      </c>
    </row>
    <row r="508" spans="2:6" x14ac:dyDescent="0.3">
      <c r="B508">
        <f t="shared" si="28"/>
        <v>501</v>
      </c>
      <c r="C508">
        <f t="shared" si="29"/>
        <v>50.1</v>
      </c>
      <c r="D508" s="7">
        <v>20</v>
      </c>
      <c r="E508">
        <f t="shared" si="30"/>
        <v>19.995496012155847</v>
      </c>
      <c r="F508">
        <f t="shared" si="31"/>
        <v>19.995589362482029</v>
      </c>
    </row>
    <row r="509" spans="2:6" x14ac:dyDescent="0.3">
      <c r="B509">
        <f t="shared" si="28"/>
        <v>502</v>
      </c>
      <c r="C509">
        <f t="shared" si="29"/>
        <v>50.2</v>
      </c>
      <c r="D509" s="7">
        <v>20</v>
      </c>
      <c r="E509">
        <f t="shared" si="30"/>
        <v>19.995589362482029</v>
      </c>
      <c r="F509">
        <f t="shared" si="31"/>
        <v>19.995680778015377</v>
      </c>
    </row>
    <row r="510" spans="2:6" x14ac:dyDescent="0.3">
      <c r="B510">
        <f t="shared" si="28"/>
        <v>503</v>
      </c>
      <c r="C510">
        <f t="shared" si="29"/>
        <v>50.300000000000004</v>
      </c>
      <c r="D510" s="7">
        <v>20</v>
      </c>
      <c r="E510">
        <f t="shared" si="30"/>
        <v>19.995680778015377</v>
      </c>
      <c r="F510">
        <f t="shared" si="31"/>
        <v>19.995770298856698</v>
      </c>
    </row>
    <row r="511" spans="2:6" x14ac:dyDescent="0.3">
      <c r="B511">
        <f t="shared" si="28"/>
        <v>504</v>
      </c>
      <c r="C511">
        <f t="shared" si="29"/>
        <v>50.400000000000006</v>
      </c>
      <c r="D511" s="7">
        <v>20</v>
      </c>
      <c r="E511">
        <f t="shared" si="30"/>
        <v>19.995770298856698</v>
      </c>
      <c r="F511">
        <f t="shared" si="31"/>
        <v>19.995857964275665</v>
      </c>
    </row>
    <row r="512" spans="2:6" x14ac:dyDescent="0.3">
      <c r="B512">
        <f t="shared" si="28"/>
        <v>505</v>
      </c>
      <c r="C512">
        <f t="shared" si="29"/>
        <v>50.5</v>
      </c>
      <c r="D512" s="7">
        <v>20</v>
      </c>
      <c r="E512">
        <f t="shared" si="30"/>
        <v>19.995857964275665</v>
      </c>
      <c r="F512">
        <f t="shared" si="31"/>
        <v>19.995943812728036</v>
      </c>
    </row>
    <row r="513" spans="2:6" x14ac:dyDescent="0.3">
      <c r="B513">
        <f t="shared" si="28"/>
        <v>506</v>
      </c>
      <c r="C513">
        <f t="shared" si="29"/>
        <v>50.6</v>
      </c>
      <c r="D513" s="7">
        <v>20</v>
      </c>
      <c r="E513">
        <f t="shared" si="30"/>
        <v>19.995943812728036</v>
      </c>
      <c r="F513">
        <f t="shared" si="31"/>
        <v>19.996027881872536</v>
      </c>
    </row>
    <row r="514" spans="2:6" x14ac:dyDescent="0.3">
      <c r="B514">
        <f t="shared" si="28"/>
        <v>507</v>
      </c>
      <c r="C514">
        <f t="shared" si="29"/>
        <v>50.7</v>
      </c>
      <c r="D514" s="7">
        <v>20</v>
      </c>
      <c r="E514">
        <f t="shared" si="30"/>
        <v>19.996027881872536</v>
      </c>
      <c r="F514">
        <f t="shared" si="31"/>
        <v>19.996110208587361</v>
      </c>
    </row>
    <row r="515" spans="2:6" x14ac:dyDescent="0.3">
      <c r="B515">
        <f t="shared" si="28"/>
        <v>508</v>
      </c>
      <c r="C515">
        <f t="shared" si="29"/>
        <v>50.800000000000004</v>
      </c>
      <c r="D515" s="7">
        <v>20</v>
      </c>
      <c r="E515">
        <f t="shared" si="30"/>
        <v>19.996110208587361</v>
      </c>
      <c r="F515">
        <f t="shared" si="31"/>
        <v>19.996190828986371</v>
      </c>
    </row>
    <row r="516" spans="2:6" x14ac:dyDescent="0.3">
      <c r="B516">
        <f t="shared" si="28"/>
        <v>509</v>
      </c>
      <c r="C516">
        <f t="shared" si="29"/>
        <v>50.900000000000006</v>
      </c>
      <c r="D516" s="7">
        <v>20</v>
      </c>
      <c r="E516">
        <f t="shared" si="30"/>
        <v>19.996190828986371</v>
      </c>
      <c r="F516">
        <f t="shared" si="31"/>
        <v>19.996269778434929</v>
      </c>
    </row>
    <row r="517" spans="2:6" x14ac:dyDescent="0.3">
      <c r="B517">
        <f t="shared" si="28"/>
        <v>510</v>
      </c>
      <c r="C517">
        <f t="shared" si="29"/>
        <v>51</v>
      </c>
      <c r="D517" s="7">
        <v>20</v>
      </c>
      <c r="E517">
        <f t="shared" si="30"/>
        <v>19.996269778434929</v>
      </c>
      <c r="F517">
        <f t="shared" si="31"/>
        <v>19.996347091565397</v>
      </c>
    </row>
    <row r="518" spans="2:6" x14ac:dyDescent="0.3">
      <c r="B518">
        <f t="shared" si="28"/>
        <v>511</v>
      </c>
      <c r="C518">
        <f t="shared" si="29"/>
        <v>51.1</v>
      </c>
      <c r="D518" s="7">
        <v>20</v>
      </c>
      <c r="E518">
        <f t="shared" si="30"/>
        <v>19.996347091565397</v>
      </c>
      <c r="F518">
        <f t="shared" si="31"/>
        <v>19.996422802292351</v>
      </c>
    </row>
    <row r="519" spans="2:6" x14ac:dyDescent="0.3">
      <c r="B519">
        <f t="shared" si="28"/>
        <v>512</v>
      </c>
      <c r="C519">
        <f t="shared" si="29"/>
        <v>51.2</v>
      </c>
      <c r="D519" s="7">
        <v>20</v>
      </c>
      <c r="E519">
        <f t="shared" si="30"/>
        <v>19.996422802292351</v>
      </c>
      <c r="F519">
        <f t="shared" si="31"/>
        <v>19.996496943827445</v>
      </c>
    </row>
    <row r="520" spans="2:6" x14ac:dyDescent="0.3">
      <c r="B520">
        <f t="shared" si="28"/>
        <v>513</v>
      </c>
      <c r="C520">
        <f t="shared" si="29"/>
        <v>51.300000000000004</v>
      </c>
      <c r="D520" s="7">
        <v>20</v>
      </c>
      <c r="E520">
        <f t="shared" si="30"/>
        <v>19.996496943827445</v>
      </c>
      <c r="F520">
        <f t="shared" si="31"/>
        <v>19.996569548693991</v>
      </c>
    </row>
    <row r="521" spans="2:6" x14ac:dyDescent="0.3">
      <c r="B521">
        <f t="shared" ref="B521:B584" si="32">B520+1</f>
        <v>514</v>
      </c>
      <c r="C521">
        <f t="shared" ref="C521:C584" si="33">B521*$C$2</f>
        <v>51.400000000000006</v>
      </c>
      <c r="D521" s="7">
        <v>20</v>
      </c>
      <c r="E521">
        <f t="shared" ref="E521:E584" si="34">F520</f>
        <v>19.996569548693991</v>
      </c>
      <c r="F521">
        <f t="shared" ref="F521:F584" si="35">$C$4*E521+(1-$C$4)*D521</f>
        <v>19.996640648741199</v>
      </c>
    </row>
    <row r="522" spans="2:6" x14ac:dyDescent="0.3">
      <c r="B522">
        <f t="shared" si="32"/>
        <v>515</v>
      </c>
      <c r="C522">
        <f t="shared" si="33"/>
        <v>51.5</v>
      </c>
      <c r="D522" s="7">
        <v>20</v>
      </c>
      <c r="E522">
        <f t="shared" si="34"/>
        <v>19.996640648741199</v>
      </c>
      <c r="F522">
        <f t="shared" si="35"/>
        <v>19.996710275158193</v>
      </c>
    </row>
    <row r="523" spans="2:6" x14ac:dyDescent="0.3">
      <c r="B523">
        <f t="shared" si="32"/>
        <v>516</v>
      </c>
      <c r="C523">
        <f t="shared" si="33"/>
        <v>51.6</v>
      </c>
      <c r="D523" s="7">
        <v>20</v>
      </c>
      <c r="E523">
        <f t="shared" si="34"/>
        <v>19.996710275158193</v>
      </c>
      <c r="F523">
        <f t="shared" si="35"/>
        <v>19.996778458487647</v>
      </c>
    </row>
    <row r="524" spans="2:6" x14ac:dyDescent="0.3">
      <c r="B524">
        <f t="shared" si="32"/>
        <v>517</v>
      </c>
      <c r="C524">
        <f t="shared" si="33"/>
        <v>51.7</v>
      </c>
      <c r="D524" s="7">
        <v>20</v>
      </c>
      <c r="E524">
        <f t="shared" si="34"/>
        <v>19.996778458487647</v>
      </c>
      <c r="F524">
        <f t="shared" si="35"/>
        <v>19.996845228639209</v>
      </c>
    </row>
    <row r="525" spans="2:6" x14ac:dyDescent="0.3">
      <c r="B525">
        <f t="shared" si="32"/>
        <v>518</v>
      </c>
      <c r="C525">
        <f t="shared" si="33"/>
        <v>51.800000000000004</v>
      </c>
      <c r="D525" s="7">
        <v>20</v>
      </c>
      <c r="E525">
        <f t="shared" si="34"/>
        <v>19.996845228639209</v>
      </c>
      <c r="F525">
        <f t="shared" si="35"/>
        <v>19.996910614902617</v>
      </c>
    </row>
    <row r="526" spans="2:6" x14ac:dyDescent="0.3">
      <c r="B526">
        <f t="shared" si="32"/>
        <v>519</v>
      </c>
      <c r="C526">
        <f t="shared" si="33"/>
        <v>51.900000000000006</v>
      </c>
      <c r="D526" s="7">
        <v>20</v>
      </c>
      <c r="E526">
        <f t="shared" si="34"/>
        <v>19.996910614902617</v>
      </c>
      <c r="F526">
        <f t="shared" si="35"/>
        <v>19.996974645960542</v>
      </c>
    </row>
    <row r="527" spans="2:6" x14ac:dyDescent="0.3">
      <c r="B527">
        <f t="shared" si="32"/>
        <v>520</v>
      </c>
      <c r="C527">
        <f t="shared" si="33"/>
        <v>52</v>
      </c>
      <c r="D527" s="7">
        <v>20</v>
      </c>
      <c r="E527">
        <f t="shared" si="34"/>
        <v>19.996974645960542</v>
      </c>
      <c r="F527">
        <f t="shared" si="35"/>
        <v>19.997037349901177</v>
      </c>
    </row>
    <row r="528" spans="2:6" x14ac:dyDescent="0.3">
      <c r="B528">
        <f t="shared" si="32"/>
        <v>521</v>
      </c>
      <c r="C528">
        <f t="shared" si="33"/>
        <v>52.1</v>
      </c>
      <c r="D528" s="7">
        <v>20</v>
      </c>
      <c r="E528">
        <f t="shared" si="34"/>
        <v>19.997037349901177</v>
      </c>
      <c r="F528">
        <f t="shared" si="35"/>
        <v>19.997098754230549</v>
      </c>
    </row>
    <row r="529" spans="2:6" x14ac:dyDescent="0.3">
      <c r="B529">
        <f t="shared" si="32"/>
        <v>522</v>
      </c>
      <c r="C529">
        <f t="shared" si="33"/>
        <v>52.2</v>
      </c>
      <c r="D529" s="7">
        <v>20</v>
      </c>
      <c r="E529">
        <f t="shared" si="34"/>
        <v>19.997098754230549</v>
      </c>
      <c r="F529">
        <f t="shared" si="35"/>
        <v>19.997158885884602</v>
      </c>
    </row>
    <row r="530" spans="2:6" x14ac:dyDescent="0.3">
      <c r="B530">
        <f t="shared" si="32"/>
        <v>523</v>
      </c>
      <c r="C530">
        <f t="shared" si="33"/>
        <v>52.300000000000004</v>
      </c>
      <c r="D530" s="7">
        <v>20</v>
      </c>
      <c r="E530">
        <f t="shared" si="34"/>
        <v>19.997158885884602</v>
      </c>
      <c r="F530">
        <f t="shared" si="35"/>
        <v>19.99721777124099</v>
      </c>
    </row>
    <row r="531" spans="2:6" x14ac:dyDescent="0.3">
      <c r="B531">
        <f t="shared" si="32"/>
        <v>524</v>
      </c>
      <c r="C531">
        <f t="shared" si="33"/>
        <v>52.400000000000006</v>
      </c>
      <c r="D531" s="7">
        <v>20</v>
      </c>
      <c r="E531">
        <f t="shared" si="34"/>
        <v>19.99721777124099</v>
      </c>
      <c r="F531">
        <f t="shared" si="35"/>
        <v>19.997275436130671</v>
      </c>
    </row>
    <row r="532" spans="2:6" x14ac:dyDescent="0.3">
      <c r="B532">
        <f t="shared" si="32"/>
        <v>525</v>
      </c>
      <c r="C532">
        <f t="shared" si="33"/>
        <v>52.5</v>
      </c>
      <c r="D532" s="7">
        <v>20</v>
      </c>
      <c r="E532">
        <f t="shared" si="34"/>
        <v>19.997275436130671</v>
      </c>
      <c r="F532">
        <f t="shared" si="35"/>
        <v>19.997331905849215</v>
      </c>
    </row>
    <row r="533" spans="2:6" x14ac:dyDescent="0.3">
      <c r="B533">
        <f t="shared" si="32"/>
        <v>526</v>
      </c>
      <c r="C533">
        <f t="shared" si="33"/>
        <v>52.6</v>
      </c>
      <c r="D533" s="7">
        <v>20</v>
      </c>
      <c r="E533">
        <f t="shared" si="34"/>
        <v>19.997331905849215</v>
      </c>
      <c r="F533">
        <f t="shared" si="35"/>
        <v>19.997387205167925</v>
      </c>
    </row>
    <row r="534" spans="2:6" x14ac:dyDescent="0.3">
      <c r="B534">
        <f t="shared" si="32"/>
        <v>527</v>
      </c>
      <c r="C534">
        <f t="shared" si="33"/>
        <v>52.7</v>
      </c>
      <c r="D534" s="7">
        <v>20</v>
      </c>
      <c r="E534">
        <f t="shared" si="34"/>
        <v>19.997387205167925</v>
      </c>
      <c r="F534">
        <f t="shared" si="35"/>
        <v>19.99744135834468</v>
      </c>
    </row>
    <row r="535" spans="2:6" x14ac:dyDescent="0.3">
      <c r="B535">
        <f t="shared" si="32"/>
        <v>528</v>
      </c>
      <c r="C535">
        <f t="shared" si="33"/>
        <v>52.800000000000004</v>
      </c>
      <c r="D535" s="7">
        <v>20</v>
      </c>
      <c r="E535">
        <f t="shared" si="34"/>
        <v>19.99744135834468</v>
      </c>
      <c r="F535">
        <f t="shared" si="35"/>
        <v>19.997494389134587</v>
      </c>
    </row>
    <row r="536" spans="2:6" x14ac:dyDescent="0.3">
      <c r="B536">
        <f t="shared" si="32"/>
        <v>529</v>
      </c>
      <c r="C536">
        <f t="shared" si="33"/>
        <v>52.900000000000006</v>
      </c>
      <c r="D536" s="7">
        <v>20</v>
      </c>
      <c r="E536">
        <f t="shared" si="34"/>
        <v>19.997494389134587</v>
      </c>
      <c r="F536">
        <f t="shared" si="35"/>
        <v>19.997546320800403</v>
      </c>
    </row>
    <row r="537" spans="2:6" x14ac:dyDescent="0.3">
      <c r="B537">
        <f t="shared" si="32"/>
        <v>530</v>
      </c>
      <c r="C537">
        <f t="shared" si="33"/>
        <v>53</v>
      </c>
      <c r="D537" s="7">
        <v>20</v>
      </c>
      <c r="E537">
        <f t="shared" si="34"/>
        <v>19.997546320800403</v>
      </c>
      <c r="F537">
        <f t="shared" si="35"/>
        <v>19.997597176122738</v>
      </c>
    </row>
    <row r="538" spans="2:6" x14ac:dyDescent="0.3">
      <c r="B538">
        <f t="shared" si="32"/>
        <v>531</v>
      </c>
      <c r="C538">
        <f t="shared" si="33"/>
        <v>53.1</v>
      </c>
      <c r="D538" s="7">
        <v>20</v>
      </c>
      <c r="E538">
        <f t="shared" si="34"/>
        <v>19.997597176122738</v>
      </c>
      <c r="F538">
        <f t="shared" si="35"/>
        <v>19.997646977410056</v>
      </c>
    </row>
    <row r="539" spans="2:6" x14ac:dyDescent="0.3">
      <c r="B539">
        <f t="shared" si="32"/>
        <v>532</v>
      </c>
      <c r="C539">
        <f t="shared" si="33"/>
        <v>53.2</v>
      </c>
      <c r="D539" s="7">
        <v>20</v>
      </c>
      <c r="E539">
        <f t="shared" si="34"/>
        <v>19.997646977410056</v>
      </c>
      <c r="F539">
        <f t="shared" si="35"/>
        <v>19.997695746508434</v>
      </c>
    </row>
    <row r="540" spans="2:6" x14ac:dyDescent="0.3">
      <c r="B540">
        <f t="shared" si="32"/>
        <v>533</v>
      </c>
      <c r="C540">
        <f t="shared" si="33"/>
        <v>53.300000000000004</v>
      </c>
      <c r="D540" s="7">
        <v>20</v>
      </c>
      <c r="E540">
        <f t="shared" si="34"/>
        <v>19.997695746508434</v>
      </c>
      <c r="F540">
        <f t="shared" si="35"/>
        <v>19.997743504811183</v>
      </c>
    </row>
    <row r="541" spans="2:6" x14ac:dyDescent="0.3">
      <c r="B541">
        <f t="shared" si="32"/>
        <v>534</v>
      </c>
      <c r="C541">
        <f t="shared" si="33"/>
        <v>53.400000000000006</v>
      </c>
      <c r="D541" s="7">
        <v>20</v>
      </c>
      <c r="E541">
        <f t="shared" si="34"/>
        <v>19.997743504811183</v>
      </c>
      <c r="F541">
        <f t="shared" si="35"/>
        <v>19.997790273268201</v>
      </c>
    </row>
    <row r="542" spans="2:6" x14ac:dyDescent="0.3">
      <c r="B542">
        <f t="shared" si="32"/>
        <v>535</v>
      </c>
      <c r="C542">
        <f t="shared" si="33"/>
        <v>53.5</v>
      </c>
      <c r="D542" s="7">
        <v>20</v>
      </c>
      <c r="E542">
        <f t="shared" si="34"/>
        <v>19.997790273268201</v>
      </c>
      <c r="F542">
        <f t="shared" si="35"/>
        <v>19.997836072395181</v>
      </c>
    </row>
    <row r="543" spans="2:6" x14ac:dyDescent="0.3">
      <c r="B543">
        <f t="shared" si="32"/>
        <v>536</v>
      </c>
      <c r="C543">
        <f t="shared" si="33"/>
        <v>53.6</v>
      </c>
      <c r="D543" s="7">
        <v>20</v>
      </c>
      <c r="E543">
        <f t="shared" si="34"/>
        <v>19.997836072395181</v>
      </c>
      <c r="F543">
        <f t="shared" si="35"/>
        <v>19.997880922282597</v>
      </c>
    </row>
    <row r="544" spans="2:6" x14ac:dyDescent="0.3">
      <c r="B544">
        <f t="shared" si="32"/>
        <v>537</v>
      </c>
      <c r="C544">
        <f t="shared" si="33"/>
        <v>53.7</v>
      </c>
      <c r="D544" s="7">
        <v>20</v>
      </c>
      <c r="E544">
        <f t="shared" si="34"/>
        <v>19.997880922282597</v>
      </c>
      <c r="F544">
        <f t="shared" si="35"/>
        <v>19.997924842604533</v>
      </c>
    </row>
    <row r="545" spans="2:6" x14ac:dyDescent="0.3">
      <c r="B545">
        <f t="shared" si="32"/>
        <v>538</v>
      </c>
      <c r="C545">
        <f t="shared" si="33"/>
        <v>53.800000000000004</v>
      </c>
      <c r="D545" s="7">
        <v>20</v>
      </c>
      <c r="E545">
        <f t="shared" si="34"/>
        <v>19.997924842604533</v>
      </c>
      <c r="F545">
        <f t="shared" si="35"/>
        <v>19.997967852627305</v>
      </c>
    </row>
    <row r="546" spans="2:6" x14ac:dyDescent="0.3">
      <c r="B546">
        <f t="shared" si="32"/>
        <v>539</v>
      </c>
      <c r="C546">
        <f t="shared" si="33"/>
        <v>53.900000000000006</v>
      </c>
      <c r="D546" s="7">
        <v>20</v>
      </c>
      <c r="E546">
        <f t="shared" si="34"/>
        <v>19.997967852627305</v>
      </c>
      <c r="F546">
        <f t="shared" si="35"/>
        <v>19.998009971217904</v>
      </c>
    </row>
    <row r="547" spans="2:6" x14ac:dyDescent="0.3">
      <c r="B547">
        <f t="shared" si="32"/>
        <v>540</v>
      </c>
      <c r="C547">
        <f t="shared" si="33"/>
        <v>54</v>
      </c>
      <c r="D547" s="7">
        <v>20</v>
      </c>
      <c r="E547">
        <f t="shared" si="34"/>
        <v>19.998009971217904</v>
      </c>
      <c r="F547">
        <f t="shared" si="35"/>
        <v>19.998051216852296</v>
      </c>
    </row>
    <row r="548" spans="2:6" x14ac:dyDescent="0.3">
      <c r="B548">
        <f t="shared" si="32"/>
        <v>541</v>
      </c>
      <c r="C548">
        <f t="shared" si="33"/>
        <v>54.1</v>
      </c>
      <c r="D548" s="7">
        <v>20</v>
      </c>
      <c r="E548">
        <f t="shared" si="34"/>
        <v>19.998051216852296</v>
      </c>
      <c r="F548">
        <f t="shared" si="35"/>
        <v>19.998091607623493</v>
      </c>
    </row>
    <row r="549" spans="2:6" x14ac:dyDescent="0.3">
      <c r="B549">
        <f t="shared" si="32"/>
        <v>542</v>
      </c>
      <c r="C549">
        <f t="shared" si="33"/>
        <v>54.2</v>
      </c>
      <c r="D549" s="7">
        <v>20</v>
      </c>
      <c r="E549">
        <f t="shared" si="34"/>
        <v>19.998091607623493</v>
      </c>
      <c r="F549">
        <f t="shared" si="35"/>
        <v>19.998131161249525</v>
      </c>
    </row>
    <row r="550" spans="2:6" x14ac:dyDescent="0.3">
      <c r="B550">
        <f t="shared" si="32"/>
        <v>543</v>
      </c>
      <c r="C550">
        <f t="shared" si="33"/>
        <v>54.300000000000004</v>
      </c>
      <c r="D550" s="7">
        <v>20</v>
      </c>
      <c r="E550">
        <f t="shared" si="34"/>
        <v>19.998131161249525</v>
      </c>
      <c r="F550">
        <f t="shared" si="35"/>
        <v>19.998169895081183</v>
      </c>
    </row>
    <row r="551" spans="2:6" x14ac:dyDescent="0.3">
      <c r="B551">
        <f t="shared" si="32"/>
        <v>544</v>
      </c>
      <c r="C551">
        <f t="shared" si="33"/>
        <v>54.400000000000006</v>
      </c>
      <c r="D551" s="7">
        <v>20</v>
      </c>
      <c r="E551">
        <f t="shared" si="34"/>
        <v>19.998169895081183</v>
      </c>
      <c r="F551">
        <f t="shared" si="35"/>
        <v>19.998207826109649</v>
      </c>
    </row>
    <row r="552" spans="2:6" x14ac:dyDescent="0.3">
      <c r="B552">
        <f t="shared" si="32"/>
        <v>545</v>
      </c>
      <c r="C552">
        <f t="shared" si="33"/>
        <v>54.5</v>
      </c>
      <c r="D552" s="7">
        <v>20</v>
      </c>
      <c r="E552">
        <f t="shared" si="34"/>
        <v>19.998207826109649</v>
      </c>
      <c r="F552">
        <f t="shared" si="35"/>
        <v>19.998244970973936</v>
      </c>
    </row>
    <row r="553" spans="2:6" x14ac:dyDescent="0.3">
      <c r="B553">
        <f t="shared" si="32"/>
        <v>546</v>
      </c>
      <c r="C553">
        <f t="shared" si="33"/>
        <v>54.6</v>
      </c>
      <c r="D553" s="7">
        <v>20</v>
      </c>
      <c r="E553">
        <f t="shared" si="34"/>
        <v>19.998244970973936</v>
      </c>
      <c r="F553">
        <f t="shared" si="35"/>
        <v>19.998281345968209</v>
      </c>
    </row>
    <row r="554" spans="2:6" x14ac:dyDescent="0.3">
      <c r="B554">
        <f t="shared" si="32"/>
        <v>547</v>
      </c>
      <c r="C554">
        <f t="shared" si="33"/>
        <v>54.7</v>
      </c>
      <c r="D554" s="7">
        <v>20</v>
      </c>
      <c r="E554">
        <f t="shared" si="34"/>
        <v>19.998281345968209</v>
      </c>
      <c r="F554">
        <f t="shared" si="35"/>
        <v>19.998316967048908</v>
      </c>
    </row>
    <row r="555" spans="2:6" x14ac:dyDescent="0.3">
      <c r="B555">
        <f t="shared" si="32"/>
        <v>548</v>
      </c>
      <c r="C555">
        <f t="shared" si="33"/>
        <v>54.800000000000004</v>
      </c>
      <c r="D555" s="7">
        <v>20</v>
      </c>
      <c r="E555">
        <f t="shared" si="34"/>
        <v>19.998316967048908</v>
      </c>
      <c r="F555">
        <f t="shared" si="35"/>
        <v>19.998351849841754</v>
      </c>
    </row>
    <row r="556" spans="2:6" x14ac:dyDescent="0.3">
      <c r="B556">
        <f t="shared" si="32"/>
        <v>549</v>
      </c>
      <c r="C556">
        <f t="shared" si="33"/>
        <v>54.900000000000006</v>
      </c>
      <c r="D556" s="7">
        <v>20</v>
      </c>
      <c r="E556">
        <f t="shared" si="34"/>
        <v>19.998351849841754</v>
      </c>
      <c r="F556">
        <f t="shared" si="35"/>
        <v>19.998386009648613</v>
      </c>
    </row>
    <row r="557" spans="2:6" x14ac:dyDescent="0.3">
      <c r="B557">
        <f t="shared" si="32"/>
        <v>550</v>
      </c>
      <c r="C557">
        <f t="shared" si="33"/>
        <v>55</v>
      </c>
      <c r="D557" s="7">
        <v>20</v>
      </c>
      <c r="E557">
        <f t="shared" si="34"/>
        <v>19.998386009648613</v>
      </c>
      <c r="F557">
        <f t="shared" si="35"/>
        <v>19.998419461454205</v>
      </c>
    </row>
    <row r="558" spans="2:6" x14ac:dyDescent="0.3">
      <c r="B558">
        <f t="shared" si="32"/>
        <v>551</v>
      </c>
      <c r="C558">
        <f t="shared" si="33"/>
        <v>55.1</v>
      </c>
      <c r="D558" s="7">
        <v>20</v>
      </c>
      <c r="E558">
        <f t="shared" si="34"/>
        <v>19.998419461454205</v>
      </c>
      <c r="F558">
        <f t="shared" si="35"/>
        <v>19.998452219932666</v>
      </c>
    </row>
    <row r="559" spans="2:6" x14ac:dyDescent="0.3">
      <c r="B559">
        <f t="shared" si="32"/>
        <v>552</v>
      </c>
      <c r="C559">
        <f t="shared" si="33"/>
        <v>55.2</v>
      </c>
      <c r="D559" s="7">
        <v>20</v>
      </c>
      <c r="E559">
        <f t="shared" si="34"/>
        <v>19.998452219932666</v>
      </c>
      <c r="F559">
        <f t="shared" si="35"/>
        <v>19.998484299453999</v>
      </c>
    </row>
    <row r="560" spans="2:6" x14ac:dyDescent="0.3">
      <c r="B560">
        <f t="shared" si="32"/>
        <v>553</v>
      </c>
      <c r="C560">
        <f t="shared" si="33"/>
        <v>55.300000000000004</v>
      </c>
      <c r="D560" s="7">
        <v>20</v>
      </c>
      <c r="E560">
        <f t="shared" si="34"/>
        <v>19.998484299453999</v>
      </c>
      <c r="F560">
        <f t="shared" si="35"/>
        <v>19.998515714090374</v>
      </c>
    </row>
    <row r="561" spans="2:6" x14ac:dyDescent="0.3">
      <c r="B561">
        <f t="shared" si="32"/>
        <v>554</v>
      </c>
      <c r="C561">
        <f t="shared" si="33"/>
        <v>55.400000000000006</v>
      </c>
      <c r="D561" s="7">
        <v>20</v>
      </c>
      <c r="E561">
        <f t="shared" si="34"/>
        <v>19.998515714090374</v>
      </c>
      <c r="F561">
        <f t="shared" si="35"/>
        <v>19.998546477622291</v>
      </c>
    </row>
    <row r="562" spans="2:6" x14ac:dyDescent="0.3">
      <c r="B562">
        <f t="shared" si="32"/>
        <v>555</v>
      </c>
      <c r="C562">
        <f t="shared" si="33"/>
        <v>55.5</v>
      </c>
      <c r="D562" s="7">
        <v>20</v>
      </c>
      <c r="E562">
        <f t="shared" si="34"/>
        <v>19.998546477622291</v>
      </c>
      <c r="F562">
        <f t="shared" si="35"/>
        <v>19.998576603544642</v>
      </c>
    </row>
    <row r="563" spans="2:6" x14ac:dyDescent="0.3">
      <c r="B563">
        <f t="shared" si="32"/>
        <v>556</v>
      </c>
      <c r="C563">
        <f t="shared" si="33"/>
        <v>55.6</v>
      </c>
      <c r="D563" s="7">
        <v>20</v>
      </c>
      <c r="E563">
        <f t="shared" si="34"/>
        <v>19.998576603544642</v>
      </c>
      <c r="F563">
        <f t="shared" si="35"/>
        <v>19.998606105072618</v>
      </c>
    </row>
    <row r="564" spans="2:6" x14ac:dyDescent="0.3">
      <c r="B564">
        <f t="shared" si="32"/>
        <v>557</v>
      </c>
      <c r="C564">
        <f t="shared" si="33"/>
        <v>55.7</v>
      </c>
      <c r="D564" s="7">
        <v>20</v>
      </c>
      <c r="E564">
        <f t="shared" si="34"/>
        <v>19.998606105072618</v>
      </c>
      <c r="F564">
        <f t="shared" si="35"/>
        <v>19.998634995147512</v>
      </c>
    </row>
    <row r="565" spans="2:6" x14ac:dyDescent="0.3">
      <c r="B565">
        <f t="shared" si="32"/>
        <v>558</v>
      </c>
      <c r="C565">
        <f t="shared" si="33"/>
        <v>55.800000000000004</v>
      </c>
      <c r="D565" s="7">
        <v>20</v>
      </c>
      <c r="E565">
        <f t="shared" si="34"/>
        <v>19.998634995147512</v>
      </c>
      <c r="F565">
        <f t="shared" si="35"/>
        <v>19.998663286442387</v>
      </c>
    </row>
    <row r="566" spans="2:6" x14ac:dyDescent="0.3">
      <c r="B566">
        <f t="shared" si="32"/>
        <v>559</v>
      </c>
      <c r="C566">
        <f t="shared" si="33"/>
        <v>55.900000000000006</v>
      </c>
      <c r="D566" s="7">
        <v>20</v>
      </c>
      <c r="E566">
        <f t="shared" si="34"/>
        <v>19.998663286442387</v>
      </c>
      <c r="F566">
        <f t="shared" si="35"/>
        <v>19.998690991367653</v>
      </c>
    </row>
    <row r="567" spans="2:6" x14ac:dyDescent="0.3">
      <c r="B567">
        <f t="shared" si="32"/>
        <v>560</v>
      </c>
      <c r="C567">
        <f t="shared" si="33"/>
        <v>56</v>
      </c>
      <c r="D567" s="7">
        <v>20</v>
      </c>
      <c r="E567">
        <f t="shared" si="34"/>
        <v>19.998690991367653</v>
      </c>
      <c r="F567">
        <f t="shared" si="35"/>
        <v>19.99871812207649</v>
      </c>
    </row>
    <row r="568" spans="2:6" x14ac:dyDescent="0.3">
      <c r="B568">
        <f t="shared" si="32"/>
        <v>561</v>
      </c>
      <c r="C568">
        <f t="shared" si="33"/>
        <v>56.1</v>
      </c>
      <c r="D568" s="7">
        <v>20</v>
      </c>
      <c r="E568">
        <f t="shared" si="34"/>
        <v>19.99871812207649</v>
      </c>
      <c r="F568">
        <f t="shared" si="35"/>
        <v>19.998744690470197</v>
      </c>
    </row>
    <row r="569" spans="2:6" x14ac:dyDescent="0.3">
      <c r="B569">
        <f t="shared" si="32"/>
        <v>562</v>
      </c>
      <c r="C569">
        <f t="shared" si="33"/>
        <v>56.2</v>
      </c>
      <c r="D569" s="7">
        <v>20</v>
      </c>
      <c r="E569">
        <f t="shared" si="34"/>
        <v>19.998744690470197</v>
      </c>
      <c r="F569">
        <f t="shared" si="35"/>
        <v>19.998770708203395</v>
      </c>
    </row>
    <row r="570" spans="2:6" x14ac:dyDescent="0.3">
      <c r="B570">
        <f t="shared" si="32"/>
        <v>563</v>
      </c>
      <c r="C570">
        <f t="shared" si="33"/>
        <v>56.300000000000004</v>
      </c>
      <c r="D570" s="7">
        <v>20</v>
      </c>
      <c r="E570">
        <f t="shared" si="34"/>
        <v>19.998770708203395</v>
      </c>
      <c r="F570">
        <f t="shared" si="35"/>
        <v>19.998796186689162</v>
      </c>
    </row>
    <row r="571" spans="2:6" x14ac:dyDescent="0.3">
      <c r="B571">
        <f t="shared" si="32"/>
        <v>564</v>
      </c>
      <c r="C571">
        <f t="shared" si="33"/>
        <v>56.400000000000006</v>
      </c>
      <c r="D571" s="7">
        <v>20</v>
      </c>
      <c r="E571">
        <f t="shared" si="34"/>
        <v>19.998796186689162</v>
      </c>
      <c r="F571">
        <f t="shared" si="35"/>
        <v>19.998821137104017</v>
      </c>
    </row>
    <row r="572" spans="2:6" x14ac:dyDescent="0.3">
      <c r="B572">
        <f t="shared" si="32"/>
        <v>565</v>
      </c>
      <c r="C572">
        <f t="shared" si="33"/>
        <v>56.5</v>
      </c>
      <c r="D572" s="7">
        <v>20</v>
      </c>
      <c r="E572">
        <f t="shared" si="34"/>
        <v>19.998821137104017</v>
      </c>
      <c r="F572">
        <f t="shared" si="35"/>
        <v>19.998845570392838</v>
      </c>
    </row>
    <row r="573" spans="2:6" x14ac:dyDescent="0.3">
      <c r="B573">
        <f t="shared" si="32"/>
        <v>566</v>
      </c>
      <c r="C573">
        <f t="shared" si="33"/>
        <v>56.6</v>
      </c>
      <c r="D573" s="7">
        <v>20</v>
      </c>
      <c r="E573">
        <f t="shared" si="34"/>
        <v>19.998845570392838</v>
      </c>
      <c r="F573">
        <f t="shared" si="35"/>
        <v>19.99886949727366</v>
      </c>
    </row>
    <row r="574" spans="2:6" x14ac:dyDescent="0.3">
      <c r="B574">
        <f t="shared" si="32"/>
        <v>567</v>
      </c>
      <c r="C574">
        <f t="shared" si="33"/>
        <v>56.7</v>
      </c>
      <c r="D574" s="7">
        <v>20</v>
      </c>
      <c r="E574">
        <f t="shared" si="34"/>
        <v>19.99886949727366</v>
      </c>
      <c r="F574">
        <f t="shared" si="35"/>
        <v>19.99889292824237</v>
      </c>
    </row>
    <row r="575" spans="2:6" x14ac:dyDescent="0.3">
      <c r="B575">
        <f t="shared" si="32"/>
        <v>568</v>
      </c>
      <c r="C575">
        <f t="shared" si="33"/>
        <v>56.800000000000004</v>
      </c>
      <c r="D575" s="7">
        <v>20</v>
      </c>
      <c r="E575">
        <f t="shared" si="34"/>
        <v>19.99889292824237</v>
      </c>
      <c r="F575">
        <f t="shared" si="35"/>
        <v>19.998915873577317</v>
      </c>
    </row>
    <row r="576" spans="2:6" x14ac:dyDescent="0.3">
      <c r="B576">
        <f t="shared" si="32"/>
        <v>569</v>
      </c>
      <c r="C576">
        <f t="shared" si="33"/>
        <v>56.900000000000006</v>
      </c>
      <c r="D576" s="7">
        <v>20</v>
      </c>
      <c r="E576">
        <f t="shared" si="34"/>
        <v>19.998915873577317</v>
      </c>
      <c r="F576">
        <f t="shared" si="35"/>
        <v>19.998938343343816</v>
      </c>
    </row>
    <row r="577" spans="2:6" x14ac:dyDescent="0.3">
      <c r="B577">
        <f t="shared" si="32"/>
        <v>570</v>
      </c>
      <c r="C577">
        <f t="shared" si="33"/>
        <v>57</v>
      </c>
      <c r="D577" s="7">
        <v>20</v>
      </c>
      <c r="E577">
        <f t="shared" si="34"/>
        <v>19.998938343343816</v>
      </c>
      <c r="F577">
        <f t="shared" si="35"/>
        <v>19.998960347398572</v>
      </c>
    </row>
    <row r="578" spans="2:6" x14ac:dyDescent="0.3">
      <c r="B578">
        <f t="shared" si="32"/>
        <v>571</v>
      </c>
      <c r="C578">
        <f t="shared" si="33"/>
        <v>57.1</v>
      </c>
      <c r="D578" s="7">
        <v>20</v>
      </c>
      <c r="E578">
        <f t="shared" si="34"/>
        <v>19.998960347398572</v>
      </c>
      <c r="F578">
        <f t="shared" si="35"/>
        <v>19.998981895393996</v>
      </c>
    </row>
    <row r="579" spans="2:6" x14ac:dyDescent="0.3">
      <c r="B579">
        <f t="shared" si="32"/>
        <v>572</v>
      </c>
      <c r="C579">
        <f t="shared" si="33"/>
        <v>57.2</v>
      </c>
      <c r="D579" s="7">
        <v>20</v>
      </c>
      <c r="E579">
        <f t="shared" si="34"/>
        <v>19.998981895393996</v>
      </c>
      <c r="F579">
        <f t="shared" si="35"/>
        <v>19.999002996782444</v>
      </c>
    </row>
    <row r="580" spans="2:6" x14ac:dyDescent="0.3">
      <c r="B580">
        <f t="shared" si="32"/>
        <v>573</v>
      </c>
      <c r="C580">
        <f t="shared" si="33"/>
        <v>57.300000000000004</v>
      </c>
      <c r="D580" s="7">
        <v>20</v>
      </c>
      <c r="E580">
        <f t="shared" si="34"/>
        <v>19.999002996782444</v>
      </c>
      <c r="F580">
        <f t="shared" si="35"/>
        <v>19.999023660820356</v>
      </c>
    </row>
    <row r="581" spans="2:6" x14ac:dyDescent="0.3">
      <c r="B581">
        <f t="shared" si="32"/>
        <v>574</v>
      </c>
      <c r="C581">
        <f t="shared" si="33"/>
        <v>57.400000000000006</v>
      </c>
      <c r="D581" s="7">
        <v>20</v>
      </c>
      <c r="E581">
        <f t="shared" si="34"/>
        <v>19.999023660820356</v>
      </c>
      <c r="F581">
        <f t="shared" si="35"/>
        <v>19.999043896572324</v>
      </c>
    </row>
    <row r="582" spans="2:6" x14ac:dyDescent="0.3">
      <c r="B582">
        <f t="shared" si="32"/>
        <v>575</v>
      </c>
      <c r="C582">
        <f t="shared" si="33"/>
        <v>57.5</v>
      </c>
      <c r="D582" s="7">
        <v>20</v>
      </c>
      <c r="E582">
        <f t="shared" si="34"/>
        <v>19.999043896572324</v>
      </c>
      <c r="F582">
        <f t="shared" si="35"/>
        <v>19.999063712915067</v>
      </c>
    </row>
    <row r="583" spans="2:6" x14ac:dyDescent="0.3">
      <c r="B583">
        <f t="shared" si="32"/>
        <v>576</v>
      </c>
      <c r="C583">
        <f t="shared" si="33"/>
        <v>57.6</v>
      </c>
      <c r="D583" s="7">
        <v>20</v>
      </c>
      <c r="E583">
        <f t="shared" si="34"/>
        <v>19.999063712915067</v>
      </c>
      <c r="F583">
        <f t="shared" si="35"/>
        <v>19.999083118541328</v>
      </c>
    </row>
    <row r="584" spans="2:6" x14ac:dyDescent="0.3">
      <c r="B584">
        <f t="shared" si="32"/>
        <v>577</v>
      </c>
      <c r="C584">
        <f t="shared" si="33"/>
        <v>57.7</v>
      </c>
      <c r="D584" s="7">
        <v>20</v>
      </c>
      <c r="E584">
        <f t="shared" si="34"/>
        <v>19.999083118541328</v>
      </c>
      <c r="F584">
        <f t="shared" si="35"/>
        <v>19.999102121963674</v>
      </c>
    </row>
    <row r="585" spans="2:6" x14ac:dyDescent="0.3">
      <c r="B585">
        <f t="shared" ref="B585:B648" si="36">B584+1</f>
        <v>578</v>
      </c>
      <c r="C585">
        <f t="shared" ref="C585:C648" si="37">B585*$C$2</f>
        <v>57.800000000000004</v>
      </c>
      <c r="D585" s="7">
        <v>20</v>
      </c>
      <c r="E585">
        <f t="shared" ref="E585:E648" si="38">F584</f>
        <v>19.999102121963674</v>
      </c>
      <c r="F585">
        <f t="shared" ref="F585:F648" si="39">$C$4*E585+(1-$C$4)*D585</f>
        <v>19.999120731518239</v>
      </c>
    </row>
    <row r="586" spans="2:6" x14ac:dyDescent="0.3">
      <c r="B586">
        <f t="shared" si="36"/>
        <v>579</v>
      </c>
      <c r="C586">
        <f t="shared" si="37"/>
        <v>57.900000000000006</v>
      </c>
      <c r="D586" s="7">
        <v>20</v>
      </c>
      <c r="E586">
        <f t="shared" si="38"/>
        <v>19.999120731518239</v>
      </c>
      <c r="F586">
        <f t="shared" si="39"/>
        <v>19.999138955368394</v>
      </c>
    </row>
    <row r="587" spans="2:6" x14ac:dyDescent="0.3">
      <c r="B587">
        <f t="shared" si="36"/>
        <v>580</v>
      </c>
      <c r="C587">
        <f t="shared" si="37"/>
        <v>58</v>
      </c>
      <c r="D587" s="7">
        <v>20</v>
      </c>
      <c r="E587">
        <f t="shared" si="38"/>
        <v>19.999138955368394</v>
      </c>
      <c r="F587">
        <f t="shared" si="39"/>
        <v>19.999156801508306</v>
      </c>
    </row>
    <row r="588" spans="2:6" x14ac:dyDescent="0.3">
      <c r="B588">
        <f t="shared" si="36"/>
        <v>581</v>
      </c>
      <c r="C588">
        <f t="shared" si="37"/>
        <v>58.1</v>
      </c>
      <c r="D588" s="7">
        <v>20</v>
      </c>
      <c r="E588">
        <f t="shared" si="38"/>
        <v>19.999156801508306</v>
      </c>
      <c r="F588">
        <f t="shared" si="39"/>
        <v>19.99917427776645</v>
      </c>
    </row>
    <row r="589" spans="2:6" x14ac:dyDescent="0.3">
      <c r="B589">
        <f t="shared" si="36"/>
        <v>582</v>
      </c>
      <c r="C589">
        <f t="shared" si="37"/>
        <v>58.2</v>
      </c>
      <c r="D589" s="7">
        <v>20</v>
      </c>
      <c r="E589">
        <f t="shared" si="38"/>
        <v>19.99917427776645</v>
      </c>
      <c r="F589">
        <f t="shared" si="39"/>
        <v>19.999191391809049</v>
      </c>
    </row>
    <row r="590" spans="2:6" x14ac:dyDescent="0.3">
      <c r="B590">
        <f t="shared" si="36"/>
        <v>583</v>
      </c>
      <c r="C590">
        <f t="shared" si="37"/>
        <v>58.300000000000004</v>
      </c>
      <c r="D590" s="7">
        <v>20</v>
      </c>
      <c r="E590">
        <f t="shared" si="38"/>
        <v>19.999191391809049</v>
      </c>
      <c r="F590">
        <f t="shared" si="39"/>
        <v>19.999208151143442</v>
      </c>
    </row>
    <row r="591" spans="2:6" x14ac:dyDescent="0.3">
      <c r="B591">
        <f t="shared" si="36"/>
        <v>584</v>
      </c>
      <c r="C591">
        <f t="shared" si="37"/>
        <v>58.400000000000006</v>
      </c>
      <c r="D591" s="7">
        <v>20</v>
      </c>
      <c r="E591">
        <f t="shared" si="38"/>
        <v>19.999208151143442</v>
      </c>
      <c r="F591">
        <f t="shared" si="39"/>
        <v>19.999224563121359</v>
      </c>
    </row>
    <row r="592" spans="2:6" x14ac:dyDescent="0.3">
      <c r="B592">
        <f t="shared" si="36"/>
        <v>585</v>
      </c>
      <c r="C592">
        <f t="shared" si="37"/>
        <v>58.5</v>
      </c>
      <c r="D592" s="7">
        <v>20</v>
      </c>
      <c r="E592">
        <f t="shared" si="38"/>
        <v>19.999224563121359</v>
      </c>
      <c r="F592">
        <f t="shared" si="39"/>
        <v>19.999240634942169</v>
      </c>
    </row>
    <row r="593" spans="2:6" x14ac:dyDescent="0.3">
      <c r="B593">
        <f t="shared" si="36"/>
        <v>586</v>
      </c>
      <c r="C593">
        <f t="shared" si="37"/>
        <v>58.6</v>
      </c>
      <c r="D593" s="7">
        <v>20</v>
      </c>
      <c r="E593">
        <f t="shared" si="38"/>
        <v>19.999240634942169</v>
      </c>
      <c r="F593">
        <f t="shared" si="39"/>
        <v>19.99925637365601</v>
      </c>
    </row>
    <row r="594" spans="2:6" x14ac:dyDescent="0.3">
      <c r="B594">
        <f t="shared" si="36"/>
        <v>587</v>
      </c>
      <c r="C594">
        <f t="shared" si="37"/>
        <v>58.7</v>
      </c>
      <c r="D594" s="7">
        <v>20</v>
      </c>
      <c r="E594">
        <f t="shared" si="38"/>
        <v>19.99925637365601</v>
      </c>
      <c r="F594">
        <f t="shared" si="39"/>
        <v>19.999271786166915</v>
      </c>
    </row>
    <row r="595" spans="2:6" x14ac:dyDescent="0.3">
      <c r="B595">
        <f t="shared" si="36"/>
        <v>588</v>
      </c>
      <c r="C595">
        <f t="shared" si="37"/>
        <v>58.800000000000004</v>
      </c>
      <c r="D595" s="7">
        <v>20</v>
      </c>
      <c r="E595">
        <f t="shared" si="38"/>
        <v>19.999271786166915</v>
      </c>
      <c r="F595">
        <f t="shared" si="39"/>
        <v>19.999286879235811</v>
      </c>
    </row>
    <row r="596" spans="2:6" x14ac:dyDescent="0.3">
      <c r="B596">
        <f t="shared" si="36"/>
        <v>589</v>
      </c>
      <c r="C596">
        <f t="shared" si="37"/>
        <v>58.900000000000006</v>
      </c>
      <c r="D596" s="7">
        <v>20</v>
      </c>
      <c r="E596">
        <f t="shared" si="38"/>
        <v>19.999286879235811</v>
      </c>
      <c r="F596">
        <f t="shared" si="39"/>
        <v>19.999301659483507</v>
      </c>
    </row>
    <row r="597" spans="2:6" x14ac:dyDescent="0.3">
      <c r="B597">
        <f t="shared" si="36"/>
        <v>590</v>
      </c>
      <c r="C597">
        <f t="shared" si="37"/>
        <v>59</v>
      </c>
      <c r="D597" s="7">
        <v>20</v>
      </c>
      <c r="E597">
        <f t="shared" si="38"/>
        <v>19.999301659483507</v>
      </c>
      <c r="F597">
        <f t="shared" si="39"/>
        <v>19.999316133393577</v>
      </c>
    </row>
    <row r="598" spans="2:6" x14ac:dyDescent="0.3">
      <c r="B598">
        <f t="shared" si="36"/>
        <v>591</v>
      </c>
      <c r="C598">
        <f t="shared" si="37"/>
        <v>59.1</v>
      </c>
      <c r="D598" s="7">
        <v>20</v>
      </c>
      <c r="E598">
        <f t="shared" si="38"/>
        <v>19.999316133393577</v>
      </c>
      <c r="F598">
        <f t="shared" si="39"/>
        <v>19.999330307315219</v>
      </c>
    </row>
    <row r="599" spans="2:6" x14ac:dyDescent="0.3">
      <c r="B599">
        <f t="shared" si="36"/>
        <v>592</v>
      </c>
      <c r="C599">
        <f t="shared" si="37"/>
        <v>59.2</v>
      </c>
      <c r="D599" s="7">
        <v>20</v>
      </c>
      <c r="E599">
        <f t="shared" si="38"/>
        <v>19.999330307315219</v>
      </c>
      <c r="F599">
        <f t="shared" si="39"/>
        <v>19.999344187466036</v>
      </c>
    </row>
    <row r="600" spans="2:6" x14ac:dyDescent="0.3">
      <c r="B600">
        <f t="shared" si="36"/>
        <v>593</v>
      </c>
      <c r="C600">
        <f t="shared" si="37"/>
        <v>59.300000000000004</v>
      </c>
      <c r="D600" s="7">
        <v>20</v>
      </c>
      <c r="E600">
        <f t="shared" si="38"/>
        <v>19.999344187466036</v>
      </c>
      <c r="F600">
        <f t="shared" si="39"/>
        <v>19.999357779934769</v>
      </c>
    </row>
    <row r="601" spans="2:6" x14ac:dyDescent="0.3">
      <c r="B601">
        <f t="shared" si="36"/>
        <v>594</v>
      </c>
      <c r="C601">
        <f t="shared" si="37"/>
        <v>59.400000000000006</v>
      </c>
      <c r="D601" s="7">
        <v>20</v>
      </c>
      <c r="E601">
        <f t="shared" si="38"/>
        <v>19.999357779934769</v>
      </c>
      <c r="F601">
        <f t="shared" si="39"/>
        <v>19.999371090683965</v>
      </c>
    </row>
    <row r="602" spans="2:6" x14ac:dyDescent="0.3">
      <c r="B602">
        <f t="shared" si="36"/>
        <v>595</v>
      </c>
      <c r="C602">
        <f t="shared" si="37"/>
        <v>59.5</v>
      </c>
      <c r="D602" s="7">
        <v>20</v>
      </c>
      <c r="E602">
        <f t="shared" si="38"/>
        <v>19.999371090683965</v>
      </c>
      <c r="F602">
        <f t="shared" si="39"/>
        <v>19.999384125552581</v>
      </c>
    </row>
    <row r="603" spans="2:6" x14ac:dyDescent="0.3">
      <c r="B603">
        <f t="shared" si="36"/>
        <v>596</v>
      </c>
      <c r="C603">
        <f t="shared" si="37"/>
        <v>59.6</v>
      </c>
      <c r="D603" s="7">
        <v>20</v>
      </c>
      <c r="E603">
        <f t="shared" si="38"/>
        <v>19.999384125552581</v>
      </c>
      <c r="F603">
        <f t="shared" si="39"/>
        <v>19.999396890258559</v>
      </c>
    </row>
    <row r="604" spans="2:6" x14ac:dyDescent="0.3">
      <c r="B604">
        <f t="shared" si="36"/>
        <v>597</v>
      </c>
      <c r="C604">
        <f t="shared" si="37"/>
        <v>59.7</v>
      </c>
      <c r="D604" s="7">
        <v>20</v>
      </c>
      <c r="E604">
        <f t="shared" si="38"/>
        <v>19.999396890258559</v>
      </c>
      <c r="F604">
        <f t="shared" si="39"/>
        <v>19.999409390401333</v>
      </c>
    </row>
    <row r="605" spans="2:6" x14ac:dyDescent="0.3">
      <c r="B605">
        <f t="shared" si="36"/>
        <v>598</v>
      </c>
      <c r="C605">
        <f t="shared" si="37"/>
        <v>59.800000000000004</v>
      </c>
      <c r="D605" s="7">
        <v>20</v>
      </c>
      <c r="E605">
        <f t="shared" si="38"/>
        <v>19.999409390401333</v>
      </c>
      <c r="F605">
        <f t="shared" si="39"/>
        <v>19.999421631464273</v>
      </c>
    </row>
    <row r="606" spans="2:6" x14ac:dyDescent="0.3">
      <c r="B606">
        <f t="shared" si="36"/>
        <v>599</v>
      </c>
      <c r="C606">
        <f t="shared" si="37"/>
        <v>59.900000000000006</v>
      </c>
      <c r="D606" s="7">
        <v>20</v>
      </c>
      <c r="E606">
        <f t="shared" si="38"/>
        <v>19.999421631464273</v>
      </c>
      <c r="F606">
        <f t="shared" si="39"/>
        <v>19.999433618817108</v>
      </c>
    </row>
    <row r="607" spans="2:6" x14ac:dyDescent="0.3">
      <c r="B607">
        <f t="shared" si="36"/>
        <v>600</v>
      </c>
      <c r="C607">
        <f t="shared" si="37"/>
        <v>60</v>
      </c>
      <c r="D607" s="7">
        <v>20</v>
      </c>
      <c r="E607">
        <f t="shared" si="38"/>
        <v>19.999433618817108</v>
      </c>
      <c r="F607">
        <f t="shared" si="39"/>
        <v>19.999445357718272</v>
      </c>
    </row>
    <row r="608" spans="2:6" x14ac:dyDescent="0.3">
      <c r="B608">
        <f t="shared" si="36"/>
        <v>601</v>
      </c>
      <c r="C608">
        <f t="shared" si="37"/>
        <v>60.1</v>
      </c>
      <c r="D608" s="7">
        <v>20</v>
      </c>
      <c r="E608">
        <f t="shared" si="38"/>
        <v>19.999445357718272</v>
      </c>
      <c r="F608">
        <f t="shared" si="39"/>
        <v>19.99945685331722</v>
      </c>
    </row>
    <row r="609" spans="2:6" x14ac:dyDescent="0.3">
      <c r="B609">
        <f t="shared" si="36"/>
        <v>602</v>
      </c>
      <c r="C609">
        <f t="shared" si="37"/>
        <v>60.2</v>
      </c>
      <c r="D609" s="7">
        <v>20</v>
      </c>
      <c r="E609">
        <f t="shared" si="38"/>
        <v>19.99945685331722</v>
      </c>
      <c r="F609">
        <f t="shared" si="39"/>
        <v>19.999468110656665</v>
      </c>
    </row>
    <row r="610" spans="2:6" x14ac:dyDescent="0.3">
      <c r="B610">
        <f t="shared" si="36"/>
        <v>603</v>
      </c>
      <c r="C610">
        <f t="shared" si="37"/>
        <v>60.300000000000004</v>
      </c>
      <c r="D610" s="7">
        <v>20</v>
      </c>
      <c r="E610">
        <f t="shared" si="38"/>
        <v>19.999468110656665</v>
      </c>
      <c r="F610">
        <f t="shared" si="39"/>
        <v>19.9994791346748</v>
      </c>
    </row>
    <row r="611" spans="2:6" x14ac:dyDescent="0.3">
      <c r="B611">
        <f t="shared" si="36"/>
        <v>604</v>
      </c>
      <c r="C611">
        <f t="shared" si="37"/>
        <v>60.400000000000006</v>
      </c>
      <c r="D611" s="7">
        <v>20</v>
      </c>
      <c r="E611">
        <f t="shared" si="38"/>
        <v>19.9994791346748</v>
      </c>
      <c r="F611">
        <f t="shared" si="39"/>
        <v>19.999489930207488</v>
      </c>
    </row>
    <row r="612" spans="2:6" x14ac:dyDescent="0.3">
      <c r="B612">
        <f t="shared" si="36"/>
        <v>605</v>
      </c>
      <c r="C612">
        <f t="shared" si="37"/>
        <v>60.5</v>
      </c>
      <c r="D612" s="7">
        <v>20</v>
      </c>
      <c r="E612">
        <f t="shared" si="38"/>
        <v>19.999489930207488</v>
      </c>
      <c r="F612">
        <f t="shared" si="39"/>
        <v>19.999500501990354</v>
      </c>
    </row>
    <row r="613" spans="2:6" x14ac:dyDescent="0.3">
      <c r="B613">
        <f t="shared" si="36"/>
        <v>606</v>
      </c>
      <c r="C613">
        <f t="shared" si="37"/>
        <v>60.6</v>
      </c>
      <c r="D613" s="7">
        <v>20</v>
      </c>
      <c r="E613">
        <f t="shared" si="38"/>
        <v>19.999500501990354</v>
      </c>
      <c r="F613">
        <f t="shared" si="39"/>
        <v>19.999510854660862</v>
      </c>
    </row>
    <row r="614" spans="2:6" x14ac:dyDescent="0.3">
      <c r="B614">
        <f t="shared" si="36"/>
        <v>607</v>
      </c>
      <c r="C614">
        <f t="shared" si="37"/>
        <v>60.7</v>
      </c>
      <c r="D614" s="7">
        <v>20</v>
      </c>
      <c r="E614">
        <f t="shared" si="38"/>
        <v>19.999510854660862</v>
      </c>
      <c r="F614">
        <f t="shared" si="39"/>
        <v>19.999520992760374</v>
      </c>
    </row>
    <row r="615" spans="2:6" x14ac:dyDescent="0.3">
      <c r="B615">
        <f t="shared" si="36"/>
        <v>608</v>
      </c>
      <c r="C615">
        <f t="shared" si="37"/>
        <v>60.800000000000004</v>
      </c>
      <c r="D615" s="7">
        <v>20</v>
      </c>
      <c r="E615">
        <f t="shared" si="38"/>
        <v>19.999520992760374</v>
      </c>
      <c r="F615">
        <f t="shared" si="39"/>
        <v>19.999530920736113</v>
      </c>
    </row>
    <row r="616" spans="2:6" x14ac:dyDescent="0.3">
      <c r="B616">
        <f t="shared" si="36"/>
        <v>609</v>
      </c>
      <c r="C616">
        <f t="shared" si="37"/>
        <v>60.900000000000006</v>
      </c>
      <c r="D616" s="7">
        <v>20</v>
      </c>
      <c r="E616">
        <f t="shared" si="38"/>
        <v>19.999530920736113</v>
      </c>
      <c r="F616">
        <f t="shared" si="39"/>
        <v>19.999540642943145</v>
      </c>
    </row>
    <row r="617" spans="2:6" x14ac:dyDescent="0.3">
      <c r="B617">
        <f t="shared" si="36"/>
        <v>610</v>
      </c>
      <c r="C617">
        <f t="shared" si="37"/>
        <v>61</v>
      </c>
      <c r="D617" s="7">
        <v>20</v>
      </c>
      <c r="E617">
        <f t="shared" si="38"/>
        <v>19.999540642943145</v>
      </c>
      <c r="F617">
        <f t="shared" si="39"/>
        <v>19.999550163646262</v>
      </c>
    </row>
    <row r="618" spans="2:6" x14ac:dyDescent="0.3">
      <c r="B618">
        <f t="shared" si="36"/>
        <v>611</v>
      </c>
      <c r="C618">
        <f t="shared" si="37"/>
        <v>61.1</v>
      </c>
      <c r="D618" s="7">
        <v>20</v>
      </c>
      <c r="E618">
        <f t="shared" si="38"/>
        <v>19.999550163646262</v>
      </c>
      <c r="F618">
        <f t="shared" si="39"/>
        <v>19.999559487021855</v>
      </c>
    </row>
    <row r="619" spans="2:6" x14ac:dyDescent="0.3">
      <c r="B619">
        <f t="shared" si="36"/>
        <v>612</v>
      </c>
      <c r="C619">
        <f t="shared" si="37"/>
        <v>61.2</v>
      </c>
      <c r="D619" s="7">
        <v>20</v>
      </c>
      <c r="E619">
        <f t="shared" si="38"/>
        <v>19.999559487021855</v>
      </c>
      <c r="F619">
        <f t="shared" si="39"/>
        <v>19.999568617159774</v>
      </c>
    </row>
    <row r="620" spans="2:6" x14ac:dyDescent="0.3">
      <c r="B620">
        <f t="shared" si="36"/>
        <v>613</v>
      </c>
      <c r="C620">
        <f t="shared" si="37"/>
        <v>61.300000000000004</v>
      </c>
      <c r="D620" s="7">
        <v>20</v>
      </c>
      <c r="E620">
        <f t="shared" si="38"/>
        <v>19.999568617159774</v>
      </c>
      <c r="F620">
        <f t="shared" si="39"/>
        <v>19.999577558065084</v>
      </c>
    </row>
    <row r="621" spans="2:6" x14ac:dyDescent="0.3">
      <c r="B621">
        <f t="shared" si="36"/>
        <v>614</v>
      </c>
      <c r="C621">
        <f t="shared" si="37"/>
        <v>61.400000000000006</v>
      </c>
      <c r="D621" s="7">
        <v>20</v>
      </c>
      <c r="E621">
        <f t="shared" si="38"/>
        <v>19.999577558065084</v>
      </c>
      <c r="F621">
        <f t="shared" si="39"/>
        <v>19.999586313659854</v>
      </c>
    </row>
    <row r="622" spans="2:6" x14ac:dyDescent="0.3">
      <c r="B622">
        <f t="shared" si="36"/>
        <v>615</v>
      </c>
      <c r="C622">
        <f t="shared" si="37"/>
        <v>61.5</v>
      </c>
      <c r="D622" s="7">
        <v>20</v>
      </c>
      <c r="E622">
        <f t="shared" si="38"/>
        <v>19.999586313659854</v>
      </c>
      <c r="F622">
        <f t="shared" si="39"/>
        <v>19.999594887784859</v>
      </c>
    </row>
    <row r="623" spans="2:6" x14ac:dyDescent="0.3">
      <c r="B623">
        <f t="shared" si="36"/>
        <v>616</v>
      </c>
      <c r="C623">
        <f t="shared" si="37"/>
        <v>61.6</v>
      </c>
      <c r="D623" s="7">
        <v>20</v>
      </c>
      <c r="E623">
        <f t="shared" si="38"/>
        <v>19.999594887784859</v>
      </c>
      <c r="F623">
        <f t="shared" si="39"/>
        <v>19.999603284201264</v>
      </c>
    </row>
    <row r="624" spans="2:6" x14ac:dyDescent="0.3">
      <c r="B624">
        <f t="shared" si="36"/>
        <v>617</v>
      </c>
      <c r="C624">
        <f t="shared" si="37"/>
        <v>61.7</v>
      </c>
      <c r="D624" s="7">
        <v>20</v>
      </c>
      <c r="E624">
        <f t="shared" si="38"/>
        <v>19.999603284201264</v>
      </c>
      <c r="F624">
        <f t="shared" si="39"/>
        <v>19.999611506592288</v>
      </c>
    </row>
    <row r="625" spans="2:6" x14ac:dyDescent="0.3">
      <c r="B625">
        <f t="shared" si="36"/>
        <v>618</v>
      </c>
      <c r="C625">
        <f t="shared" si="37"/>
        <v>61.800000000000004</v>
      </c>
      <c r="D625" s="7">
        <v>20</v>
      </c>
      <c r="E625">
        <f t="shared" si="38"/>
        <v>19.999611506592288</v>
      </c>
      <c r="F625">
        <f t="shared" si="39"/>
        <v>19.999619558564802</v>
      </c>
    </row>
    <row r="626" spans="2:6" x14ac:dyDescent="0.3">
      <c r="B626">
        <f t="shared" si="36"/>
        <v>619</v>
      </c>
      <c r="C626">
        <f t="shared" si="37"/>
        <v>61.900000000000006</v>
      </c>
      <c r="D626" s="7">
        <v>20</v>
      </c>
      <c r="E626">
        <f t="shared" si="38"/>
        <v>19.999619558564802</v>
      </c>
      <c r="F626">
        <f t="shared" si="39"/>
        <v>19.99962744365093</v>
      </c>
    </row>
    <row r="627" spans="2:6" x14ac:dyDescent="0.3">
      <c r="B627">
        <f t="shared" si="36"/>
        <v>620</v>
      </c>
      <c r="C627">
        <f t="shared" si="37"/>
        <v>62</v>
      </c>
      <c r="D627" s="7">
        <v>20</v>
      </c>
      <c r="E627">
        <f t="shared" si="38"/>
        <v>19.99962744365093</v>
      </c>
      <c r="F627">
        <f t="shared" si="39"/>
        <v>19.999635165309584</v>
      </c>
    </row>
    <row r="628" spans="2:6" x14ac:dyDescent="0.3">
      <c r="B628">
        <f t="shared" si="36"/>
        <v>621</v>
      </c>
      <c r="C628">
        <f t="shared" si="37"/>
        <v>62.1</v>
      </c>
      <c r="D628" s="7">
        <v>20</v>
      </c>
      <c r="E628">
        <f t="shared" si="38"/>
        <v>19.999635165309584</v>
      </c>
      <c r="F628">
        <f t="shared" si="39"/>
        <v>19.999642726927981</v>
      </c>
    </row>
    <row r="629" spans="2:6" x14ac:dyDescent="0.3">
      <c r="B629">
        <f t="shared" si="36"/>
        <v>622</v>
      </c>
      <c r="C629">
        <f t="shared" si="37"/>
        <v>62.2</v>
      </c>
      <c r="D629" s="7">
        <v>20</v>
      </c>
      <c r="E629">
        <f t="shared" si="38"/>
        <v>19.999642726927981</v>
      </c>
      <c r="F629">
        <f t="shared" si="39"/>
        <v>19.999650131823145</v>
      </c>
    </row>
    <row r="630" spans="2:6" x14ac:dyDescent="0.3">
      <c r="B630">
        <f t="shared" si="36"/>
        <v>623</v>
      </c>
      <c r="C630">
        <f t="shared" si="37"/>
        <v>62.300000000000004</v>
      </c>
      <c r="D630" s="7">
        <v>20</v>
      </c>
      <c r="E630">
        <f t="shared" si="38"/>
        <v>19.999650131823145</v>
      </c>
      <c r="F630">
        <f t="shared" si="39"/>
        <v>19.999657383243346</v>
      </c>
    </row>
    <row r="631" spans="2:6" x14ac:dyDescent="0.3">
      <c r="B631">
        <f t="shared" si="36"/>
        <v>624</v>
      </c>
      <c r="C631">
        <f t="shared" si="37"/>
        <v>62.400000000000006</v>
      </c>
      <c r="D631" s="7">
        <v>20</v>
      </c>
      <c r="E631">
        <f t="shared" si="38"/>
        <v>19.999657383243346</v>
      </c>
      <c r="F631">
        <f t="shared" si="39"/>
        <v>19.999664484369525</v>
      </c>
    </row>
    <row r="632" spans="2:6" x14ac:dyDescent="0.3">
      <c r="B632">
        <f t="shared" si="36"/>
        <v>625</v>
      </c>
      <c r="C632">
        <f t="shared" si="37"/>
        <v>62.5</v>
      </c>
      <c r="D632" s="7">
        <v>20</v>
      </c>
      <c r="E632">
        <f t="shared" si="38"/>
        <v>19.999664484369525</v>
      </c>
      <c r="F632">
        <f t="shared" si="39"/>
        <v>19.999671438316703</v>
      </c>
    </row>
    <row r="633" spans="2:6" x14ac:dyDescent="0.3">
      <c r="B633">
        <f t="shared" si="36"/>
        <v>626</v>
      </c>
      <c r="C633">
        <f t="shared" si="37"/>
        <v>62.6</v>
      </c>
      <c r="D633" s="7">
        <v>20</v>
      </c>
      <c r="E633">
        <f t="shared" si="38"/>
        <v>19.999671438316703</v>
      </c>
      <c r="F633">
        <f t="shared" si="39"/>
        <v>19.999678248135325</v>
      </c>
    </row>
    <row r="634" spans="2:6" x14ac:dyDescent="0.3">
      <c r="B634">
        <f t="shared" si="36"/>
        <v>627</v>
      </c>
      <c r="C634">
        <f t="shared" si="37"/>
        <v>62.7</v>
      </c>
      <c r="D634" s="7">
        <v>20</v>
      </c>
      <c r="E634">
        <f t="shared" si="38"/>
        <v>19.999678248135325</v>
      </c>
      <c r="F634">
        <f t="shared" si="39"/>
        <v>19.999684916812626</v>
      </c>
    </row>
    <row r="635" spans="2:6" x14ac:dyDescent="0.3">
      <c r="B635">
        <f t="shared" si="36"/>
        <v>628</v>
      </c>
      <c r="C635">
        <f t="shared" si="37"/>
        <v>62.800000000000004</v>
      </c>
      <c r="D635" s="7">
        <v>20</v>
      </c>
      <c r="E635">
        <f t="shared" si="38"/>
        <v>19.999684916812626</v>
      </c>
      <c r="F635">
        <f t="shared" si="39"/>
        <v>19.999691447273925</v>
      </c>
    </row>
    <row r="636" spans="2:6" x14ac:dyDescent="0.3">
      <c r="B636">
        <f t="shared" si="36"/>
        <v>629</v>
      </c>
      <c r="C636">
        <f t="shared" si="37"/>
        <v>62.900000000000006</v>
      </c>
      <c r="D636" s="7">
        <v>20</v>
      </c>
      <c r="E636">
        <f t="shared" si="38"/>
        <v>19.999691447273925</v>
      </c>
      <c r="F636">
        <f t="shared" si="39"/>
        <v>19.99969784238391</v>
      </c>
    </row>
    <row r="637" spans="2:6" x14ac:dyDescent="0.3">
      <c r="B637">
        <f t="shared" si="36"/>
        <v>630</v>
      </c>
      <c r="C637">
        <f t="shared" si="37"/>
        <v>63</v>
      </c>
      <c r="D637" s="7">
        <v>20</v>
      </c>
      <c r="E637">
        <f t="shared" si="38"/>
        <v>19.99969784238391</v>
      </c>
      <c r="F637">
        <f t="shared" si="39"/>
        <v>19.999704104947888</v>
      </c>
    </row>
    <row r="638" spans="2:6" x14ac:dyDescent="0.3">
      <c r="B638">
        <f t="shared" si="36"/>
        <v>631</v>
      </c>
      <c r="C638">
        <f t="shared" si="37"/>
        <v>63.1</v>
      </c>
      <c r="D638" s="7">
        <v>20</v>
      </c>
      <c r="E638">
        <f t="shared" si="38"/>
        <v>19.999704104947888</v>
      </c>
      <c r="F638">
        <f t="shared" si="39"/>
        <v>19.999710237713025</v>
      </c>
    </row>
    <row r="639" spans="2:6" x14ac:dyDescent="0.3">
      <c r="B639">
        <f t="shared" si="36"/>
        <v>632</v>
      </c>
      <c r="C639">
        <f t="shared" si="37"/>
        <v>63.2</v>
      </c>
      <c r="D639" s="7">
        <v>20</v>
      </c>
      <c r="E639">
        <f t="shared" si="38"/>
        <v>19.999710237713025</v>
      </c>
      <c r="F639">
        <f t="shared" si="39"/>
        <v>19.999716243369555</v>
      </c>
    </row>
    <row r="640" spans="2:6" x14ac:dyDescent="0.3">
      <c r="B640">
        <f t="shared" si="36"/>
        <v>633</v>
      </c>
      <c r="C640">
        <f t="shared" si="37"/>
        <v>63.300000000000004</v>
      </c>
      <c r="D640" s="7">
        <v>20</v>
      </c>
      <c r="E640">
        <f t="shared" si="38"/>
        <v>19.999716243369555</v>
      </c>
      <c r="F640">
        <f t="shared" si="39"/>
        <v>19.999722124551951</v>
      </c>
    </row>
    <row r="641" spans="2:6" x14ac:dyDescent="0.3">
      <c r="B641">
        <f t="shared" si="36"/>
        <v>634</v>
      </c>
      <c r="C641">
        <f t="shared" si="37"/>
        <v>63.400000000000006</v>
      </c>
      <c r="D641" s="7">
        <v>20</v>
      </c>
      <c r="E641">
        <f t="shared" si="38"/>
        <v>19.999722124551951</v>
      </c>
      <c r="F641">
        <f t="shared" si="39"/>
        <v>19.99972788384008</v>
      </c>
    </row>
    <row r="642" spans="2:6" x14ac:dyDescent="0.3">
      <c r="B642">
        <f t="shared" si="36"/>
        <v>635</v>
      </c>
      <c r="C642">
        <f t="shared" si="37"/>
        <v>63.5</v>
      </c>
      <c r="D642" s="7">
        <v>20</v>
      </c>
      <c r="E642">
        <f t="shared" si="38"/>
        <v>19.99972788384008</v>
      </c>
      <c r="F642">
        <f t="shared" si="39"/>
        <v>19.999733523760341</v>
      </c>
    </row>
    <row r="643" spans="2:6" x14ac:dyDescent="0.3">
      <c r="B643">
        <f t="shared" si="36"/>
        <v>636</v>
      </c>
      <c r="C643">
        <f t="shared" si="37"/>
        <v>63.6</v>
      </c>
      <c r="D643" s="7">
        <v>20</v>
      </c>
      <c r="E643">
        <f t="shared" si="38"/>
        <v>19.999733523760341</v>
      </c>
      <c r="F643">
        <f t="shared" si="39"/>
        <v>19.999739046786765</v>
      </c>
    </row>
    <row r="644" spans="2:6" x14ac:dyDescent="0.3">
      <c r="B644">
        <f t="shared" si="36"/>
        <v>637</v>
      </c>
      <c r="C644">
        <f t="shared" si="37"/>
        <v>63.7</v>
      </c>
      <c r="D644" s="7">
        <v>20</v>
      </c>
      <c r="E644">
        <f t="shared" si="38"/>
        <v>19.999739046786765</v>
      </c>
      <c r="F644">
        <f t="shared" si="39"/>
        <v>19.999744455342118</v>
      </c>
    </row>
    <row r="645" spans="2:6" x14ac:dyDescent="0.3">
      <c r="B645">
        <f t="shared" si="36"/>
        <v>638</v>
      </c>
      <c r="C645">
        <f t="shared" si="37"/>
        <v>63.800000000000004</v>
      </c>
      <c r="D645" s="7">
        <v>20</v>
      </c>
      <c r="E645">
        <f t="shared" si="38"/>
        <v>19.999744455342118</v>
      </c>
      <c r="F645">
        <f t="shared" si="39"/>
        <v>19.999749751798944</v>
      </c>
    </row>
    <row r="646" spans="2:6" x14ac:dyDescent="0.3">
      <c r="B646">
        <f t="shared" si="36"/>
        <v>639</v>
      </c>
      <c r="C646">
        <f t="shared" si="37"/>
        <v>63.900000000000006</v>
      </c>
      <c r="D646" s="7">
        <v>20</v>
      </c>
      <c r="E646">
        <f t="shared" si="38"/>
        <v>19.999749751798944</v>
      </c>
      <c r="F646">
        <f t="shared" si="39"/>
        <v>19.999754938480613</v>
      </c>
    </row>
    <row r="647" spans="2:6" x14ac:dyDescent="0.3">
      <c r="B647">
        <f t="shared" si="36"/>
        <v>640</v>
      </c>
      <c r="C647">
        <f t="shared" si="37"/>
        <v>64</v>
      </c>
      <c r="D647" s="7">
        <v>20</v>
      </c>
      <c r="E647">
        <f t="shared" si="38"/>
        <v>19.999754938480613</v>
      </c>
      <c r="F647">
        <f t="shared" si="39"/>
        <v>19.999760017662346</v>
      </c>
    </row>
    <row r="648" spans="2:6" x14ac:dyDescent="0.3">
      <c r="B648">
        <f t="shared" si="36"/>
        <v>641</v>
      </c>
      <c r="C648">
        <f t="shared" si="37"/>
        <v>64.100000000000009</v>
      </c>
      <c r="D648" s="7">
        <v>20</v>
      </c>
      <c r="E648">
        <f t="shared" si="38"/>
        <v>19.999760017662346</v>
      </c>
      <c r="F648">
        <f t="shared" si="39"/>
        <v>19.999764991572192</v>
      </c>
    </row>
    <row r="649" spans="2:6" x14ac:dyDescent="0.3">
      <c r="B649">
        <f t="shared" ref="B649:B712" si="40">B648+1</f>
        <v>642</v>
      </c>
      <c r="C649">
        <f t="shared" ref="C649:C712" si="41">B649*$C$2</f>
        <v>64.2</v>
      </c>
      <c r="D649" s="7">
        <v>20</v>
      </c>
      <c r="E649">
        <f t="shared" ref="E649:E712" si="42">F648</f>
        <v>19.999764991572192</v>
      </c>
      <c r="F649">
        <f t="shared" ref="F649:F712" si="43">$C$4*E649+(1-$C$4)*D649</f>
        <v>19.999769862392043</v>
      </c>
    </row>
    <row r="650" spans="2:6" x14ac:dyDescent="0.3">
      <c r="B650">
        <f t="shared" si="40"/>
        <v>643</v>
      </c>
      <c r="C650">
        <f t="shared" si="41"/>
        <v>64.3</v>
      </c>
      <c r="D650" s="7">
        <v>20</v>
      </c>
      <c r="E650">
        <f t="shared" si="42"/>
        <v>19.999769862392043</v>
      </c>
      <c r="F650">
        <f t="shared" si="43"/>
        <v>19.99977463225855</v>
      </c>
    </row>
    <row r="651" spans="2:6" x14ac:dyDescent="0.3">
      <c r="B651">
        <f t="shared" si="40"/>
        <v>644</v>
      </c>
      <c r="C651">
        <f t="shared" si="41"/>
        <v>64.400000000000006</v>
      </c>
      <c r="D651" s="7">
        <v>20</v>
      </c>
      <c r="E651">
        <f t="shared" si="42"/>
        <v>19.99977463225855</v>
      </c>
      <c r="F651">
        <f t="shared" si="43"/>
        <v>19.999779303264091</v>
      </c>
    </row>
    <row r="652" spans="2:6" x14ac:dyDescent="0.3">
      <c r="B652">
        <f t="shared" si="40"/>
        <v>645</v>
      </c>
      <c r="C652">
        <f t="shared" si="41"/>
        <v>64.5</v>
      </c>
      <c r="D652" s="7">
        <v>20</v>
      </c>
      <c r="E652">
        <f t="shared" si="42"/>
        <v>19.999779303264091</v>
      </c>
      <c r="F652">
        <f t="shared" si="43"/>
        <v>19.999783877457673</v>
      </c>
    </row>
    <row r="653" spans="2:6" x14ac:dyDescent="0.3">
      <c r="B653">
        <f t="shared" si="40"/>
        <v>646</v>
      </c>
      <c r="C653">
        <f t="shared" si="41"/>
        <v>64.600000000000009</v>
      </c>
      <c r="D653" s="7">
        <v>20</v>
      </c>
      <c r="E653">
        <f t="shared" si="42"/>
        <v>19.999783877457673</v>
      </c>
      <c r="F653">
        <f t="shared" si="43"/>
        <v>19.999788356845833</v>
      </c>
    </row>
    <row r="654" spans="2:6" x14ac:dyDescent="0.3">
      <c r="B654">
        <f t="shared" si="40"/>
        <v>647</v>
      </c>
      <c r="C654">
        <f t="shared" si="41"/>
        <v>64.7</v>
      </c>
      <c r="D654" s="7">
        <v>20</v>
      </c>
      <c r="E654">
        <f t="shared" si="42"/>
        <v>19.999788356845833</v>
      </c>
      <c r="F654">
        <f t="shared" si="43"/>
        <v>19.99979274339352</v>
      </c>
    </row>
    <row r="655" spans="2:6" x14ac:dyDescent="0.3">
      <c r="B655">
        <f t="shared" si="40"/>
        <v>648</v>
      </c>
      <c r="C655">
        <f t="shared" si="41"/>
        <v>64.8</v>
      </c>
      <c r="D655" s="7">
        <v>20</v>
      </c>
      <c r="E655">
        <f t="shared" si="42"/>
        <v>19.99979274339352</v>
      </c>
      <c r="F655">
        <f t="shared" si="43"/>
        <v>19.999797039024969</v>
      </c>
    </row>
    <row r="656" spans="2:6" x14ac:dyDescent="0.3">
      <c r="B656">
        <f t="shared" si="40"/>
        <v>649</v>
      </c>
      <c r="C656">
        <f t="shared" si="41"/>
        <v>64.900000000000006</v>
      </c>
      <c r="D656" s="7">
        <v>20</v>
      </c>
      <c r="E656">
        <f t="shared" si="42"/>
        <v>19.999797039024969</v>
      </c>
      <c r="F656">
        <f t="shared" si="43"/>
        <v>19.999801245624518</v>
      </c>
    </row>
    <row r="657" spans="2:6" x14ac:dyDescent="0.3">
      <c r="B657">
        <f t="shared" si="40"/>
        <v>650</v>
      </c>
      <c r="C657">
        <f t="shared" si="41"/>
        <v>65</v>
      </c>
      <c r="D657" s="7">
        <v>20</v>
      </c>
      <c r="E657">
        <f t="shared" si="42"/>
        <v>19.999801245624518</v>
      </c>
      <c r="F657">
        <f t="shared" si="43"/>
        <v>19.999805365037453</v>
      </c>
    </row>
    <row r="658" spans="2:6" x14ac:dyDescent="0.3">
      <c r="B658">
        <f t="shared" si="40"/>
        <v>651</v>
      </c>
      <c r="C658">
        <f t="shared" si="41"/>
        <v>65.100000000000009</v>
      </c>
      <c r="D658" s="7">
        <v>20</v>
      </c>
      <c r="E658">
        <f t="shared" si="42"/>
        <v>19.999805365037453</v>
      </c>
      <c r="F658">
        <f t="shared" si="43"/>
        <v>19.99980939907082</v>
      </c>
    </row>
    <row r="659" spans="2:6" x14ac:dyDescent="0.3">
      <c r="B659">
        <f t="shared" si="40"/>
        <v>652</v>
      </c>
      <c r="C659">
        <f t="shared" si="41"/>
        <v>65.2</v>
      </c>
      <c r="D659" s="7">
        <v>20</v>
      </c>
      <c r="E659">
        <f t="shared" si="42"/>
        <v>19.99980939907082</v>
      </c>
      <c r="F659">
        <f t="shared" si="43"/>
        <v>19.999813349494204</v>
      </c>
    </row>
    <row r="660" spans="2:6" x14ac:dyDescent="0.3">
      <c r="B660">
        <f t="shared" si="40"/>
        <v>653</v>
      </c>
      <c r="C660">
        <f t="shared" si="41"/>
        <v>65.3</v>
      </c>
      <c r="D660" s="7">
        <v>20</v>
      </c>
      <c r="E660">
        <f t="shared" si="42"/>
        <v>19.999813349494204</v>
      </c>
      <c r="F660">
        <f t="shared" si="43"/>
        <v>19.999817218040526</v>
      </c>
    </row>
    <row r="661" spans="2:6" x14ac:dyDescent="0.3">
      <c r="B661">
        <f t="shared" si="40"/>
        <v>654</v>
      </c>
      <c r="C661">
        <f t="shared" si="41"/>
        <v>65.400000000000006</v>
      </c>
      <c r="D661" s="7">
        <v>20</v>
      </c>
      <c r="E661">
        <f t="shared" si="42"/>
        <v>19.999817218040526</v>
      </c>
      <c r="F661">
        <f t="shared" si="43"/>
        <v>19.999821006406776</v>
      </c>
    </row>
    <row r="662" spans="2:6" x14ac:dyDescent="0.3">
      <c r="B662">
        <f t="shared" si="40"/>
        <v>655</v>
      </c>
      <c r="C662">
        <f t="shared" si="41"/>
        <v>65.5</v>
      </c>
      <c r="D662" s="7">
        <v>20</v>
      </c>
      <c r="E662">
        <f t="shared" si="42"/>
        <v>19.999821006406776</v>
      </c>
      <c r="F662">
        <f t="shared" si="43"/>
        <v>19.999824716254778</v>
      </c>
    </row>
    <row r="663" spans="2:6" x14ac:dyDescent="0.3">
      <c r="B663">
        <f t="shared" si="40"/>
        <v>656</v>
      </c>
      <c r="C663">
        <f t="shared" si="41"/>
        <v>65.600000000000009</v>
      </c>
      <c r="D663" s="7">
        <v>20</v>
      </c>
      <c r="E663">
        <f t="shared" si="42"/>
        <v>19.999824716254778</v>
      </c>
      <c r="F663">
        <f t="shared" si="43"/>
        <v>19.999828349211917</v>
      </c>
    </row>
    <row r="664" spans="2:6" x14ac:dyDescent="0.3">
      <c r="B664">
        <f t="shared" si="40"/>
        <v>657</v>
      </c>
      <c r="C664">
        <f t="shared" si="41"/>
        <v>65.7</v>
      </c>
      <c r="D664" s="7">
        <v>20</v>
      </c>
      <c r="E664">
        <f t="shared" si="42"/>
        <v>19.999828349211917</v>
      </c>
      <c r="F664">
        <f t="shared" si="43"/>
        <v>19.99983190687184</v>
      </c>
    </row>
    <row r="665" spans="2:6" x14ac:dyDescent="0.3">
      <c r="B665">
        <f t="shared" si="40"/>
        <v>658</v>
      </c>
      <c r="C665">
        <f t="shared" si="41"/>
        <v>65.8</v>
      </c>
      <c r="D665" s="7">
        <v>20</v>
      </c>
      <c r="E665">
        <f t="shared" si="42"/>
        <v>19.99983190687184</v>
      </c>
      <c r="F665">
        <f t="shared" si="43"/>
        <v>19.999835390795177</v>
      </c>
    </row>
    <row r="666" spans="2:6" x14ac:dyDescent="0.3">
      <c r="B666">
        <f t="shared" si="40"/>
        <v>659</v>
      </c>
      <c r="C666">
        <f t="shared" si="41"/>
        <v>65.900000000000006</v>
      </c>
      <c r="D666" s="7">
        <v>20</v>
      </c>
      <c r="E666">
        <f t="shared" si="42"/>
        <v>19.999835390795177</v>
      </c>
      <c r="F666">
        <f t="shared" si="43"/>
        <v>19.99983880251019</v>
      </c>
    </row>
    <row r="667" spans="2:6" x14ac:dyDescent="0.3">
      <c r="B667">
        <f t="shared" si="40"/>
        <v>660</v>
      </c>
      <c r="C667">
        <f t="shared" si="41"/>
        <v>66</v>
      </c>
      <c r="D667" s="7">
        <v>20</v>
      </c>
      <c r="E667">
        <f t="shared" si="42"/>
        <v>19.99983880251019</v>
      </c>
      <c r="F667">
        <f t="shared" si="43"/>
        <v>19.99984214351349</v>
      </c>
    </row>
    <row r="668" spans="2:6" x14ac:dyDescent="0.3">
      <c r="B668">
        <f t="shared" si="40"/>
        <v>661</v>
      </c>
      <c r="C668">
        <f t="shared" si="41"/>
        <v>66.100000000000009</v>
      </c>
      <c r="D668" s="7">
        <v>20</v>
      </c>
      <c r="E668">
        <f t="shared" si="42"/>
        <v>19.99984214351349</v>
      </c>
      <c r="F668">
        <f t="shared" si="43"/>
        <v>19.999845415270656</v>
      </c>
    </row>
    <row r="669" spans="2:6" x14ac:dyDescent="0.3">
      <c r="B669">
        <f t="shared" si="40"/>
        <v>662</v>
      </c>
      <c r="C669">
        <f t="shared" si="41"/>
        <v>66.2</v>
      </c>
      <c r="D669" s="7">
        <v>20</v>
      </c>
      <c r="E669">
        <f t="shared" si="42"/>
        <v>19.999845415270656</v>
      </c>
      <c r="F669">
        <f t="shared" si="43"/>
        <v>19.999848619216891</v>
      </c>
    </row>
    <row r="670" spans="2:6" x14ac:dyDescent="0.3">
      <c r="B670">
        <f t="shared" si="40"/>
        <v>663</v>
      </c>
      <c r="C670">
        <f t="shared" si="41"/>
        <v>66.3</v>
      </c>
      <c r="D670" s="7">
        <v>20</v>
      </c>
      <c r="E670">
        <f t="shared" si="42"/>
        <v>19.999848619216891</v>
      </c>
      <c r="F670">
        <f t="shared" si="43"/>
        <v>19.999851756757657</v>
      </c>
    </row>
    <row r="671" spans="2:6" x14ac:dyDescent="0.3">
      <c r="B671">
        <f t="shared" si="40"/>
        <v>664</v>
      </c>
      <c r="C671">
        <f t="shared" si="41"/>
        <v>66.400000000000006</v>
      </c>
      <c r="D671" s="7">
        <v>20</v>
      </c>
      <c r="E671">
        <f t="shared" si="42"/>
        <v>19.999851756757657</v>
      </c>
      <c r="F671">
        <f t="shared" si="43"/>
        <v>19.999854829269289</v>
      </c>
    </row>
    <row r="672" spans="2:6" x14ac:dyDescent="0.3">
      <c r="B672">
        <f t="shared" si="40"/>
        <v>665</v>
      </c>
      <c r="C672">
        <f t="shared" si="41"/>
        <v>66.5</v>
      </c>
      <c r="D672" s="7">
        <v>20</v>
      </c>
      <c r="E672">
        <f t="shared" si="42"/>
        <v>19.999854829269289</v>
      </c>
      <c r="F672">
        <f t="shared" si="43"/>
        <v>19.99985783809958</v>
      </c>
    </row>
    <row r="673" spans="2:6" x14ac:dyDescent="0.3">
      <c r="B673">
        <f t="shared" si="40"/>
        <v>666</v>
      </c>
      <c r="C673">
        <f t="shared" si="41"/>
        <v>66.600000000000009</v>
      </c>
      <c r="D673" s="7">
        <v>20</v>
      </c>
      <c r="E673">
        <f t="shared" si="42"/>
        <v>19.99985783809958</v>
      </c>
      <c r="F673">
        <f t="shared" si="43"/>
        <v>19.999860784568405</v>
      </c>
    </row>
    <row r="674" spans="2:6" x14ac:dyDescent="0.3">
      <c r="B674">
        <f t="shared" si="40"/>
        <v>667</v>
      </c>
      <c r="C674">
        <f t="shared" si="41"/>
        <v>66.7</v>
      </c>
      <c r="D674" s="7">
        <v>20</v>
      </c>
      <c r="E674">
        <f t="shared" si="42"/>
        <v>19.999860784568405</v>
      </c>
      <c r="F674">
        <f t="shared" si="43"/>
        <v>19.999863669968278</v>
      </c>
    </row>
    <row r="675" spans="2:6" x14ac:dyDescent="0.3">
      <c r="B675">
        <f t="shared" si="40"/>
        <v>668</v>
      </c>
      <c r="C675">
        <f t="shared" si="41"/>
        <v>66.8</v>
      </c>
      <c r="D675" s="7">
        <v>20</v>
      </c>
      <c r="E675">
        <f t="shared" si="42"/>
        <v>19.999863669968278</v>
      </c>
      <c r="F675">
        <f t="shared" si="43"/>
        <v>19.999866495564923</v>
      </c>
    </row>
    <row r="676" spans="2:6" x14ac:dyDescent="0.3">
      <c r="B676">
        <f t="shared" si="40"/>
        <v>669</v>
      </c>
      <c r="C676">
        <f t="shared" si="41"/>
        <v>66.900000000000006</v>
      </c>
      <c r="D676" s="7">
        <v>20</v>
      </c>
      <c r="E676">
        <f t="shared" si="42"/>
        <v>19.999866495564923</v>
      </c>
      <c r="F676">
        <f t="shared" si="43"/>
        <v>19.999869262597826</v>
      </c>
    </row>
    <row r="677" spans="2:6" x14ac:dyDescent="0.3">
      <c r="B677">
        <f t="shared" si="40"/>
        <v>670</v>
      </c>
      <c r="C677">
        <f t="shared" si="41"/>
        <v>67</v>
      </c>
      <c r="D677" s="7">
        <v>20</v>
      </c>
      <c r="E677">
        <f t="shared" si="42"/>
        <v>19.999869262597826</v>
      </c>
      <c r="F677">
        <f t="shared" si="43"/>
        <v>19.999871972280793</v>
      </c>
    </row>
    <row r="678" spans="2:6" x14ac:dyDescent="0.3">
      <c r="B678">
        <f t="shared" si="40"/>
        <v>671</v>
      </c>
      <c r="C678">
        <f t="shared" si="41"/>
        <v>67.100000000000009</v>
      </c>
      <c r="D678" s="7">
        <v>20</v>
      </c>
      <c r="E678">
        <f t="shared" si="42"/>
        <v>19.999871972280793</v>
      </c>
      <c r="F678">
        <f t="shared" si="43"/>
        <v>19.999874625802462</v>
      </c>
    </row>
    <row r="679" spans="2:6" x14ac:dyDescent="0.3">
      <c r="B679">
        <f t="shared" si="40"/>
        <v>672</v>
      </c>
      <c r="C679">
        <f t="shared" si="41"/>
        <v>67.2</v>
      </c>
      <c r="D679" s="7">
        <v>20</v>
      </c>
      <c r="E679">
        <f t="shared" si="42"/>
        <v>19.999874625802462</v>
      </c>
      <c r="F679">
        <f t="shared" si="43"/>
        <v>19.999877224326845</v>
      </c>
    </row>
    <row r="680" spans="2:6" x14ac:dyDescent="0.3">
      <c r="B680">
        <f t="shared" si="40"/>
        <v>673</v>
      </c>
      <c r="C680">
        <f t="shared" si="41"/>
        <v>67.3</v>
      </c>
      <c r="D680" s="7">
        <v>20</v>
      </c>
      <c r="E680">
        <f t="shared" si="42"/>
        <v>19.999877224326845</v>
      </c>
      <c r="F680">
        <f t="shared" si="43"/>
        <v>19.999879768993821</v>
      </c>
    </row>
    <row r="681" spans="2:6" x14ac:dyDescent="0.3">
      <c r="B681">
        <f t="shared" si="40"/>
        <v>674</v>
      </c>
      <c r="C681">
        <f t="shared" si="41"/>
        <v>67.400000000000006</v>
      </c>
      <c r="D681" s="7">
        <v>20</v>
      </c>
      <c r="E681">
        <f t="shared" si="42"/>
        <v>19.999879768993821</v>
      </c>
      <c r="F681">
        <f t="shared" si="43"/>
        <v>19.999882260919648</v>
      </c>
    </row>
    <row r="682" spans="2:6" x14ac:dyDescent="0.3">
      <c r="B682">
        <f t="shared" si="40"/>
        <v>675</v>
      </c>
      <c r="C682">
        <f t="shared" si="41"/>
        <v>67.5</v>
      </c>
      <c r="D682" s="7">
        <v>20</v>
      </c>
      <c r="E682">
        <f t="shared" si="42"/>
        <v>19.999882260919648</v>
      </c>
      <c r="F682">
        <f t="shared" si="43"/>
        <v>19.999884701197452</v>
      </c>
    </row>
    <row r="683" spans="2:6" x14ac:dyDescent="0.3">
      <c r="B683">
        <f t="shared" si="40"/>
        <v>676</v>
      </c>
      <c r="C683">
        <f t="shared" si="41"/>
        <v>67.600000000000009</v>
      </c>
      <c r="D683" s="7">
        <v>20</v>
      </c>
      <c r="E683">
        <f t="shared" si="42"/>
        <v>19.999884701197452</v>
      </c>
      <c r="F683">
        <f t="shared" si="43"/>
        <v>19.999887090897694</v>
      </c>
    </row>
    <row r="684" spans="2:6" x14ac:dyDescent="0.3">
      <c r="B684">
        <f t="shared" si="40"/>
        <v>677</v>
      </c>
      <c r="C684">
        <f t="shared" si="41"/>
        <v>67.7</v>
      </c>
      <c r="D684" s="7">
        <v>20</v>
      </c>
      <c r="E684">
        <f t="shared" si="42"/>
        <v>19.999887090897694</v>
      </c>
      <c r="F684">
        <f t="shared" si="43"/>
        <v>19.999889431068645</v>
      </c>
    </row>
    <row r="685" spans="2:6" x14ac:dyDescent="0.3">
      <c r="B685">
        <f t="shared" si="40"/>
        <v>678</v>
      </c>
      <c r="C685">
        <f t="shared" si="41"/>
        <v>67.8</v>
      </c>
      <c r="D685" s="7">
        <v>20</v>
      </c>
      <c r="E685">
        <f t="shared" si="42"/>
        <v>19.999889431068645</v>
      </c>
      <c r="F685">
        <f t="shared" si="43"/>
        <v>19.999891722736862</v>
      </c>
    </row>
    <row r="686" spans="2:6" x14ac:dyDescent="0.3">
      <c r="B686">
        <f t="shared" si="40"/>
        <v>679</v>
      </c>
      <c r="C686">
        <f t="shared" si="41"/>
        <v>67.900000000000006</v>
      </c>
      <c r="D686" s="7">
        <v>20</v>
      </c>
      <c r="E686">
        <f t="shared" si="42"/>
        <v>19.999891722736862</v>
      </c>
      <c r="F686">
        <f t="shared" si="43"/>
        <v>19.999893966907621</v>
      </c>
    </row>
    <row r="687" spans="2:6" x14ac:dyDescent="0.3">
      <c r="B687">
        <f t="shared" si="40"/>
        <v>680</v>
      </c>
      <c r="C687">
        <f t="shared" si="41"/>
        <v>68</v>
      </c>
      <c r="D687" s="7">
        <v>20</v>
      </c>
      <c r="E687">
        <f t="shared" si="42"/>
        <v>19.999893966907621</v>
      </c>
      <c r="F687">
        <f t="shared" si="43"/>
        <v>19.999896164565364</v>
      </c>
    </row>
    <row r="688" spans="2:6" x14ac:dyDescent="0.3">
      <c r="B688">
        <f t="shared" si="40"/>
        <v>681</v>
      </c>
      <c r="C688">
        <f t="shared" si="41"/>
        <v>68.100000000000009</v>
      </c>
      <c r="D688" s="7">
        <v>20</v>
      </c>
      <c r="E688">
        <f t="shared" si="42"/>
        <v>19.999896164565364</v>
      </c>
      <c r="F688">
        <f t="shared" si="43"/>
        <v>19.99989831667412</v>
      </c>
    </row>
    <row r="689" spans="2:6" x14ac:dyDescent="0.3">
      <c r="B689">
        <f t="shared" si="40"/>
        <v>682</v>
      </c>
      <c r="C689">
        <f t="shared" si="41"/>
        <v>68.2</v>
      </c>
      <c r="D689" s="7">
        <v>20</v>
      </c>
      <c r="E689">
        <f t="shared" si="42"/>
        <v>19.99989831667412</v>
      </c>
      <c r="F689">
        <f t="shared" si="43"/>
        <v>19.999900424177952</v>
      </c>
    </row>
    <row r="690" spans="2:6" x14ac:dyDescent="0.3">
      <c r="B690">
        <f t="shared" si="40"/>
        <v>683</v>
      </c>
      <c r="C690">
        <f t="shared" si="41"/>
        <v>68.3</v>
      </c>
      <c r="D690" s="7">
        <v>20</v>
      </c>
      <c r="E690">
        <f t="shared" si="42"/>
        <v>19.999900424177952</v>
      </c>
      <c r="F690">
        <f t="shared" si="43"/>
        <v>19.999902488001347</v>
      </c>
    </row>
    <row r="691" spans="2:6" x14ac:dyDescent="0.3">
      <c r="B691">
        <f t="shared" si="40"/>
        <v>684</v>
      </c>
      <c r="C691">
        <f t="shared" si="41"/>
        <v>68.400000000000006</v>
      </c>
      <c r="D691" s="7">
        <v>20</v>
      </c>
      <c r="E691">
        <f t="shared" si="42"/>
        <v>19.999902488001347</v>
      </c>
      <c r="F691">
        <f t="shared" si="43"/>
        <v>19.999904509049628</v>
      </c>
    </row>
    <row r="692" spans="2:6" x14ac:dyDescent="0.3">
      <c r="B692">
        <f t="shared" si="40"/>
        <v>685</v>
      </c>
      <c r="C692">
        <f t="shared" si="41"/>
        <v>68.5</v>
      </c>
      <c r="D692" s="7">
        <v>20</v>
      </c>
      <c r="E692">
        <f t="shared" si="42"/>
        <v>19.999904509049628</v>
      </c>
      <c r="F692">
        <f t="shared" si="43"/>
        <v>19.999906488209355</v>
      </c>
    </row>
    <row r="693" spans="2:6" x14ac:dyDescent="0.3">
      <c r="B693">
        <f t="shared" si="40"/>
        <v>686</v>
      </c>
      <c r="C693">
        <f t="shared" si="41"/>
        <v>68.600000000000009</v>
      </c>
      <c r="D693" s="7">
        <v>20</v>
      </c>
      <c r="E693">
        <f t="shared" si="42"/>
        <v>19.999906488209355</v>
      </c>
      <c r="F693">
        <f t="shared" si="43"/>
        <v>19.999908426348725</v>
      </c>
    </row>
    <row r="694" spans="2:6" x14ac:dyDescent="0.3">
      <c r="B694">
        <f t="shared" si="40"/>
        <v>687</v>
      </c>
      <c r="C694">
        <f t="shared" si="41"/>
        <v>68.7</v>
      </c>
      <c r="D694" s="7">
        <v>20</v>
      </c>
      <c r="E694">
        <f t="shared" si="42"/>
        <v>19.999908426348725</v>
      </c>
      <c r="F694">
        <f t="shared" si="43"/>
        <v>19.999910324317931</v>
      </c>
    </row>
    <row r="695" spans="2:6" x14ac:dyDescent="0.3">
      <c r="B695">
        <f t="shared" si="40"/>
        <v>688</v>
      </c>
      <c r="C695">
        <f t="shared" si="41"/>
        <v>68.8</v>
      </c>
      <c r="D695" s="7">
        <v>20</v>
      </c>
      <c r="E695">
        <f t="shared" si="42"/>
        <v>19.999910324317931</v>
      </c>
      <c r="F695">
        <f t="shared" si="43"/>
        <v>19.999912182949537</v>
      </c>
    </row>
    <row r="696" spans="2:6" x14ac:dyDescent="0.3">
      <c r="B696">
        <f t="shared" si="40"/>
        <v>689</v>
      </c>
      <c r="C696">
        <f t="shared" si="41"/>
        <v>68.900000000000006</v>
      </c>
      <c r="D696" s="7">
        <v>20</v>
      </c>
      <c r="E696">
        <f t="shared" si="42"/>
        <v>19.999912182949537</v>
      </c>
      <c r="F696">
        <f t="shared" si="43"/>
        <v>19.999914003058869</v>
      </c>
    </row>
    <row r="697" spans="2:6" x14ac:dyDescent="0.3">
      <c r="B697">
        <f t="shared" si="40"/>
        <v>690</v>
      </c>
      <c r="C697">
        <f t="shared" si="41"/>
        <v>69</v>
      </c>
      <c r="D697" s="7">
        <v>20</v>
      </c>
      <c r="E697">
        <f t="shared" si="42"/>
        <v>19.999914003058869</v>
      </c>
      <c r="F697">
        <f t="shared" si="43"/>
        <v>19.999915785444344</v>
      </c>
    </row>
    <row r="698" spans="2:6" x14ac:dyDescent="0.3">
      <c r="B698">
        <f t="shared" si="40"/>
        <v>691</v>
      </c>
      <c r="C698">
        <f t="shared" si="41"/>
        <v>69.100000000000009</v>
      </c>
      <c r="D698" s="7">
        <v>20</v>
      </c>
      <c r="E698">
        <f t="shared" si="42"/>
        <v>19.999915785444344</v>
      </c>
      <c r="F698">
        <f t="shared" si="43"/>
        <v>19.999917530887828</v>
      </c>
    </row>
    <row r="699" spans="2:6" x14ac:dyDescent="0.3">
      <c r="B699">
        <f t="shared" si="40"/>
        <v>692</v>
      </c>
      <c r="C699">
        <f t="shared" si="41"/>
        <v>69.2</v>
      </c>
      <c r="D699" s="7">
        <v>20</v>
      </c>
      <c r="E699">
        <f t="shared" si="42"/>
        <v>19.999917530887828</v>
      </c>
      <c r="F699">
        <f t="shared" si="43"/>
        <v>19.999919240154988</v>
      </c>
    </row>
    <row r="700" spans="2:6" x14ac:dyDescent="0.3">
      <c r="B700">
        <f t="shared" si="40"/>
        <v>693</v>
      </c>
      <c r="C700">
        <f t="shared" si="41"/>
        <v>69.3</v>
      </c>
      <c r="D700" s="7">
        <v>20</v>
      </c>
      <c r="E700">
        <f t="shared" si="42"/>
        <v>19.999919240154988</v>
      </c>
      <c r="F700">
        <f t="shared" si="43"/>
        <v>19.999920913995624</v>
      </c>
    </row>
    <row r="701" spans="2:6" x14ac:dyDescent="0.3">
      <c r="B701">
        <f t="shared" si="40"/>
        <v>694</v>
      </c>
      <c r="C701">
        <f t="shared" si="41"/>
        <v>69.400000000000006</v>
      </c>
      <c r="D701" s="7">
        <v>20</v>
      </c>
      <c r="E701">
        <f t="shared" si="42"/>
        <v>19.999920913995624</v>
      </c>
      <c r="F701">
        <f t="shared" si="43"/>
        <v>19.999922553143989</v>
      </c>
    </row>
    <row r="702" spans="2:6" x14ac:dyDescent="0.3">
      <c r="B702">
        <f t="shared" si="40"/>
        <v>695</v>
      </c>
      <c r="C702">
        <f t="shared" si="41"/>
        <v>69.5</v>
      </c>
      <c r="D702" s="7">
        <v>20</v>
      </c>
      <c r="E702">
        <f t="shared" si="42"/>
        <v>19.999922553143989</v>
      </c>
      <c r="F702">
        <f t="shared" si="43"/>
        <v>19.999924158319118</v>
      </c>
    </row>
    <row r="703" spans="2:6" x14ac:dyDescent="0.3">
      <c r="B703">
        <f t="shared" si="40"/>
        <v>696</v>
      </c>
      <c r="C703">
        <f t="shared" si="41"/>
        <v>69.600000000000009</v>
      </c>
      <c r="D703" s="7">
        <v>20</v>
      </c>
      <c r="E703">
        <f t="shared" si="42"/>
        <v>19.999924158319118</v>
      </c>
      <c r="F703">
        <f t="shared" si="43"/>
        <v>19.999925730225151</v>
      </c>
    </row>
    <row r="704" spans="2:6" x14ac:dyDescent="0.3">
      <c r="B704">
        <f t="shared" si="40"/>
        <v>697</v>
      </c>
      <c r="C704">
        <f t="shared" si="41"/>
        <v>69.7</v>
      </c>
      <c r="D704" s="7">
        <v>20</v>
      </c>
      <c r="E704">
        <f t="shared" si="42"/>
        <v>19.999925730225151</v>
      </c>
      <c r="F704">
        <f t="shared" si="43"/>
        <v>19.99992726955162</v>
      </c>
    </row>
    <row r="705" spans="2:6" x14ac:dyDescent="0.3">
      <c r="B705">
        <f t="shared" si="40"/>
        <v>698</v>
      </c>
      <c r="C705">
        <f t="shared" si="41"/>
        <v>69.8</v>
      </c>
      <c r="D705" s="7">
        <v>20</v>
      </c>
      <c r="E705">
        <f t="shared" si="42"/>
        <v>19.99992726955162</v>
      </c>
      <c r="F705">
        <f t="shared" si="43"/>
        <v>19.999928776973782</v>
      </c>
    </row>
    <row r="706" spans="2:6" x14ac:dyDescent="0.3">
      <c r="B706">
        <f t="shared" si="40"/>
        <v>699</v>
      </c>
      <c r="C706">
        <f t="shared" si="41"/>
        <v>69.900000000000006</v>
      </c>
      <c r="D706" s="7">
        <v>20</v>
      </c>
      <c r="E706">
        <f t="shared" si="42"/>
        <v>19.999928776973782</v>
      </c>
      <c r="F706">
        <f t="shared" si="43"/>
        <v>19.999930253152883</v>
      </c>
    </row>
    <row r="707" spans="2:6" x14ac:dyDescent="0.3">
      <c r="B707">
        <f t="shared" si="40"/>
        <v>700</v>
      </c>
      <c r="C707">
        <f t="shared" si="41"/>
        <v>70</v>
      </c>
      <c r="D707" s="7">
        <v>20</v>
      </c>
      <c r="E707">
        <f t="shared" si="42"/>
        <v>19.999930253152883</v>
      </c>
      <c r="F707">
        <f t="shared" si="43"/>
        <v>19.999931698736475</v>
      </c>
    </row>
    <row r="708" spans="2:6" x14ac:dyDescent="0.3">
      <c r="B708">
        <f t="shared" si="40"/>
        <v>701</v>
      </c>
      <c r="C708">
        <f t="shared" si="41"/>
        <v>70.100000000000009</v>
      </c>
      <c r="D708" s="7">
        <v>20</v>
      </c>
      <c r="E708">
        <f t="shared" si="42"/>
        <v>19.999931698736475</v>
      </c>
      <c r="F708">
        <f t="shared" si="43"/>
        <v>19.999933114358683</v>
      </c>
    </row>
    <row r="709" spans="2:6" x14ac:dyDescent="0.3">
      <c r="B709">
        <f t="shared" si="40"/>
        <v>702</v>
      </c>
      <c r="C709">
        <f t="shared" si="41"/>
        <v>70.2</v>
      </c>
      <c r="D709" s="7">
        <v>20</v>
      </c>
      <c r="E709">
        <f t="shared" si="42"/>
        <v>19.999933114358683</v>
      </c>
      <c r="F709">
        <f t="shared" si="43"/>
        <v>19.999934500640492</v>
      </c>
    </row>
    <row r="710" spans="2:6" x14ac:dyDescent="0.3">
      <c r="B710">
        <f t="shared" si="40"/>
        <v>703</v>
      </c>
      <c r="C710">
        <f t="shared" si="41"/>
        <v>70.3</v>
      </c>
      <c r="D710" s="7">
        <v>20</v>
      </c>
      <c r="E710">
        <f t="shared" si="42"/>
        <v>19.999934500640492</v>
      </c>
      <c r="F710">
        <f t="shared" si="43"/>
        <v>19.999935858190021</v>
      </c>
    </row>
    <row r="711" spans="2:6" x14ac:dyDescent="0.3">
      <c r="B711">
        <f t="shared" si="40"/>
        <v>704</v>
      </c>
      <c r="C711">
        <f t="shared" si="41"/>
        <v>70.400000000000006</v>
      </c>
      <c r="D711" s="7">
        <v>20</v>
      </c>
      <c r="E711">
        <f t="shared" si="42"/>
        <v>19.999935858190021</v>
      </c>
      <c r="F711">
        <f t="shared" si="43"/>
        <v>19.999937187602775</v>
      </c>
    </row>
    <row r="712" spans="2:6" x14ac:dyDescent="0.3">
      <c r="B712">
        <f t="shared" si="40"/>
        <v>705</v>
      </c>
      <c r="C712">
        <f t="shared" si="41"/>
        <v>70.5</v>
      </c>
      <c r="D712" s="7">
        <v>20</v>
      </c>
      <c r="E712">
        <f t="shared" si="42"/>
        <v>19.999937187602775</v>
      </c>
      <c r="F712">
        <f t="shared" si="43"/>
        <v>19.999938489461918</v>
      </c>
    </row>
    <row r="713" spans="2:6" x14ac:dyDescent="0.3">
      <c r="B713">
        <f t="shared" ref="B713:B776" si="44">B712+1</f>
        <v>706</v>
      </c>
      <c r="C713">
        <f t="shared" ref="C713:C776" si="45">B713*$C$2</f>
        <v>70.600000000000009</v>
      </c>
      <c r="D713" s="7">
        <v>20</v>
      </c>
      <c r="E713">
        <f t="shared" ref="E713:E776" si="46">F712</f>
        <v>19.999938489461918</v>
      </c>
      <c r="F713">
        <f t="shared" ref="F713:F776" si="47">$C$4*E713+(1-$C$4)*D713</f>
        <v>19.999939764338535</v>
      </c>
    </row>
    <row r="714" spans="2:6" x14ac:dyDescent="0.3">
      <c r="B714">
        <f t="shared" si="44"/>
        <v>707</v>
      </c>
      <c r="C714">
        <f t="shared" si="45"/>
        <v>70.7</v>
      </c>
      <c r="D714" s="7">
        <v>20</v>
      </c>
      <c r="E714">
        <f t="shared" si="46"/>
        <v>19.999939764338535</v>
      </c>
      <c r="F714">
        <f t="shared" si="47"/>
        <v>19.999941012791872</v>
      </c>
    </row>
    <row r="715" spans="2:6" x14ac:dyDescent="0.3">
      <c r="B715">
        <f t="shared" si="44"/>
        <v>708</v>
      </c>
      <c r="C715">
        <f t="shared" si="45"/>
        <v>70.8</v>
      </c>
      <c r="D715" s="7">
        <v>20</v>
      </c>
      <c r="E715">
        <f t="shared" si="46"/>
        <v>19.999941012791872</v>
      </c>
      <c r="F715">
        <f t="shared" si="47"/>
        <v>19.999942235369573</v>
      </c>
    </row>
    <row r="716" spans="2:6" x14ac:dyDescent="0.3">
      <c r="B716">
        <f t="shared" si="44"/>
        <v>709</v>
      </c>
      <c r="C716">
        <f t="shared" si="45"/>
        <v>70.900000000000006</v>
      </c>
      <c r="D716" s="7">
        <v>20</v>
      </c>
      <c r="E716">
        <f t="shared" si="46"/>
        <v>19.999942235369573</v>
      </c>
      <c r="F716">
        <f t="shared" si="47"/>
        <v>19.999943432607949</v>
      </c>
    </row>
    <row r="717" spans="2:6" x14ac:dyDescent="0.3">
      <c r="B717">
        <f t="shared" si="44"/>
        <v>710</v>
      </c>
      <c r="C717">
        <f t="shared" si="45"/>
        <v>71</v>
      </c>
      <c r="D717" s="7">
        <v>20</v>
      </c>
      <c r="E717">
        <f t="shared" si="46"/>
        <v>19.999943432607949</v>
      </c>
      <c r="F717">
        <f t="shared" si="47"/>
        <v>19.999944605032184</v>
      </c>
    </row>
    <row r="718" spans="2:6" x14ac:dyDescent="0.3">
      <c r="B718">
        <f t="shared" si="44"/>
        <v>711</v>
      </c>
      <c r="C718">
        <f t="shared" si="45"/>
        <v>71.100000000000009</v>
      </c>
      <c r="D718" s="7">
        <v>20</v>
      </c>
      <c r="E718">
        <f t="shared" si="46"/>
        <v>19.999944605032184</v>
      </c>
      <c r="F718">
        <f t="shared" si="47"/>
        <v>19.999945753156581</v>
      </c>
    </row>
    <row r="719" spans="2:6" x14ac:dyDescent="0.3">
      <c r="B719">
        <f t="shared" si="44"/>
        <v>712</v>
      </c>
      <c r="C719">
        <f t="shared" si="45"/>
        <v>71.2</v>
      </c>
      <c r="D719" s="7">
        <v>20</v>
      </c>
      <c r="E719">
        <f t="shared" si="46"/>
        <v>19.999945753156581</v>
      </c>
      <c r="F719">
        <f t="shared" si="47"/>
        <v>19.999946877484774</v>
      </c>
    </row>
    <row r="720" spans="2:6" x14ac:dyDescent="0.3">
      <c r="B720">
        <f t="shared" si="44"/>
        <v>713</v>
      </c>
      <c r="C720">
        <f t="shared" si="45"/>
        <v>71.3</v>
      </c>
      <c r="D720" s="7">
        <v>20</v>
      </c>
      <c r="E720">
        <f t="shared" si="46"/>
        <v>19.999946877484774</v>
      </c>
      <c r="F720">
        <f t="shared" si="47"/>
        <v>19.999947978509972</v>
      </c>
    </row>
    <row r="721" spans="2:6" x14ac:dyDescent="0.3">
      <c r="B721">
        <f t="shared" si="44"/>
        <v>714</v>
      </c>
      <c r="C721">
        <f t="shared" si="45"/>
        <v>71.400000000000006</v>
      </c>
      <c r="D721" s="7">
        <v>20</v>
      </c>
      <c r="E721">
        <f t="shared" si="46"/>
        <v>19.999947978509972</v>
      </c>
      <c r="F721">
        <f t="shared" si="47"/>
        <v>19.99994905671516</v>
      </c>
    </row>
    <row r="722" spans="2:6" x14ac:dyDescent="0.3">
      <c r="B722">
        <f t="shared" si="44"/>
        <v>715</v>
      </c>
      <c r="C722">
        <f t="shared" si="45"/>
        <v>71.5</v>
      </c>
      <c r="D722" s="7">
        <v>20</v>
      </c>
      <c r="E722">
        <f t="shared" si="46"/>
        <v>19.99994905671516</v>
      </c>
      <c r="F722">
        <f t="shared" si="47"/>
        <v>19.999950112573309</v>
      </c>
    </row>
    <row r="723" spans="2:6" x14ac:dyDescent="0.3">
      <c r="B723">
        <f t="shared" si="44"/>
        <v>716</v>
      </c>
      <c r="C723">
        <f t="shared" si="45"/>
        <v>71.600000000000009</v>
      </c>
      <c r="D723" s="7">
        <v>20</v>
      </c>
      <c r="E723">
        <f t="shared" si="46"/>
        <v>19.999950112573309</v>
      </c>
      <c r="F723">
        <f t="shared" si="47"/>
        <v>19.999951146547581</v>
      </c>
    </row>
    <row r="724" spans="2:6" x14ac:dyDescent="0.3">
      <c r="B724">
        <f t="shared" si="44"/>
        <v>717</v>
      </c>
      <c r="C724">
        <f t="shared" si="45"/>
        <v>71.7</v>
      </c>
      <c r="D724" s="7">
        <v>20</v>
      </c>
      <c r="E724">
        <f t="shared" si="46"/>
        <v>19.999951146547581</v>
      </c>
      <c r="F724">
        <f t="shared" si="47"/>
        <v>19.999952159091549</v>
      </c>
    </row>
    <row r="725" spans="2:6" x14ac:dyDescent="0.3">
      <c r="B725">
        <f t="shared" si="44"/>
        <v>718</v>
      </c>
      <c r="C725">
        <f t="shared" si="45"/>
        <v>71.8</v>
      </c>
      <c r="D725" s="7">
        <v>20</v>
      </c>
      <c r="E725">
        <f t="shared" si="46"/>
        <v>19.999952159091549</v>
      </c>
      <c r="F725">
        <f t="shared" si="47"/>
        <v>19.999953150649375</v>
      </c>
    </row>
    <row r="726" spans="2:6" x14ac:dyDescent="0.3">
      <c r="B726">
        <f t="shared" si="44"/>
        <v>719</v>
      </c>
      <c r="C726">
        <f t="shared" si="45"/>
        <v>71.900000000000006</v>
      </c>
      <c r="D726" s="7">
        <v>20</v>
      </c>
      <c r="E726">
        <f t="shared" si="46"/>
        <v>19.999953150649375</v>
      </c>
      <c r="F726">
        <f t="shared" si="47"/>
        <v>19.999954121656032</v>
      </c>
    </row>
    <row r="727" spans="2:6" x14ac:dyDescent="0.3">
      <c r="B727">
        <f t="shared" si="44"/>
        <v>720</v>
      </c>
      <c r="C727">
        <f t="shared" si="45"/>
        <v>72</v>
      </c>
      <c r="D727" s="7">
        <v>20</v>
      </c>
      <c r="E727">
        <f t="shared" si="46"/>
        <v>19.999954121656032</v>
      </c>
      <c r="F727">
        <f t="shared" si="47"/>
        <v>19.999955072537453</v>
      </c>
    </row>
    <row r="728" spans="2:6" x14ac:dyDescent="0.3">
      <c r="B728">
        <f t="shared" si="44"/>
        <v>721</v>
      </c>
      <c r="C728">
        <f t="shared" si="45"/>
        <v>72.100000000000009</v>
      </c>
      <c r="D728" s="7">
        <v>20</v>
      </c>
      <c r="E728">
        <f t="shared" si="46"/>
        <v>19.999955072537453</v>
      </c>
      <c r="F728">
        <f t="shared" si="47"/>
        <v>19.999956003710764</v>
      </c>
    </row>
    <row r="729" spans="2:6" x14ac:dyDescent="0.3">
      <c r="B729">
        <f t="shared" si="44"/>
        <v>722</v>
      </c>
      <c r="C729">
        <f t="shared" si="45"/>
        <v>72.2</v>
      </c>
      <c r="D729" s="7">
        <v>20</v>
      </c>
      <c r="E729">
        <f t="shared" si="46"/>
        <v>19.999956003710764</v>
      </c>
      <c r="F729">
        <f t="shared" si="47"/>
        <v>19.999956915584441</v>
      </c>
    </row>
    <row r="730" spans="2:6" x14ac:dyDescent="0.3">
      <c r="B730">
        <f t="shared" si="44"/>
        <v>723</v>
      </c>
      <c r="C730">
        <f t="shared" si="45"/>
        <v>72.3</v>
      </c>
      <c r="D730" s="7">
        <v>20</v>
      </c>
      <c r="E730">
        <f t="shared" si="46"/>
        <v>19.999956915584441</v>
      </c>
      <c r="F730">
        <f t="shared" si="47"/>
        <v>19.999957808558484</v>
      </c>
    </row>
    <row r="731" spans="2:6" x14ac:dyDescent="0.3">
      <c r="B731">
        <f t="shared" si="44"/>
        <v>724</v>
      </c>
      <c r="C731">
        <f t="shared" si="45"/>
        <v>72.400000000000006</v>
      </c>
      <c r="D731" s="7">
        <v>20</v>
      </c>
      <c r="E731">
        <f t="shared" si="46"/>
        <v>19.999957808558484</v>
      </c>
      <c r="F731">
        <f t="shared" si="47"/>
        <v>19.999958683024616</v>
      </c>
    </row>
    <row r="732" spans="2:6" x14ac:dyDescent="0.3">
      <c r="B732">
        <f t="shared" si="44"/>
        <v>725</v>
      </c>
      <c r="C732">
        <f t="shared" si="45"/>
        <v>72.5</v>
      </c>
      <c r="D732" s="7">
        <v>20</v>
      </c>
      <c r="E732">
        <f t="shared" si="46"/>
        <v>19.999958683024616</v>
      </c>
      <c r="F732">
        <f t="shared" si="47"/>
        <v>19.999959539366429</v>
      </c>
    </row>
    <row r="733" spans="2:6" x14ac:dyDescent="0.3">
      <c r="B733">
        <f t="shared" si="44"/>
        <v>726</v>
      </c>
      <c r="C733">
        <f t="shared" si="45"/>
        <v>72.600000000000009</v>
      </c>
      <c r="D733" s="7">
        <v>20</v>
      </c>
      <c r="E733">
        <f t="shared" si="46"/>
        <v>19.999959539366429</v>
      </c>
      <c r="F733">
        <f t="shared" si="47"/>
        <v>19.999960377959574</v>
      </c>
    </row>
    <row r="734" spans="2:6" x14ac:dyDescent="0.3">
      <c r="B734">
        <f t="shared" si="44"/>
        <v>727</v>
      </c>
      <c r="C734">
        <f t="shared" si="45"/>
        <v>72.7</v>
      </c>
      <c r="D734" s="7">
        <v>20</v>
      </c>
      <c r="E734">
        <f t="shared" si="46"/>
        <v>19.999960377959574</v>
      </c>
      <c r="F734">
        <f t="shared" si="47"/>
        <v>19.999961199171914</v>
      </c>
    </row>
    <row r="735" spans="2:6" x14ac:dyDescent="0.3">
      <c r="B735">
        <f t="shared" si="44"/>
        <v>728</v>
      </c>
      <c r="C735">
        <f t="shared" si="45"/>
        <v>72.8</v>
      </c>
      <c r="D735" s="7">
        <v>20</v>
      </c>
      <c r="E735">
        <f t="shared" si="46"/>
        <v>19.999961199171914</v>
      </c>
      <c r="F735">
        <f t="shared" si="47"/>
        <v>19.999962003363684</v>
      </c>
    </row>
    <row r="736" spans="2:6" x14ac:dyDescent="0.3">
      <c r="B736">
        <f t="shared" si="44"/>
        <v>729</v>
      </c>
      <c r="C736">
        <f t="shared" si="45"/>
        <v>72.900000000000006</v>
      </c>
      <c r="D736" s="7">
        <v>20</v>
      </c>
      <c r="E736">
        <f t="shared" si="46"/>
        <v>19.999962003363684</v>
      </c>
      <c r="F736">
        <f t="shared" si="47"/>
        <v>19.999962790887658</v>
      </c>
    </row>
    <row r="737" spans="2:6" x14ac:dyDescent="0.3">
      <c r="B737">
        <f t="shared" si="44"/>
        <v>730</v>
      </c>
      <c r="C737">
        <f t="shared" si="45"/>
        <v>73</v>
      </c>
      <c r="D737" s="7">
        <v>20</v>
      </c>
      <c r="E737">
        <f t="shared" si="46"/>
        <v>19.999962790887658</v>
      </c>
      <c r="F737">
        <f t="shared" si="47"/>
        <v>19.999963562089292</v>
      </c>
    </row>
    <row r="738" spans="2:6" x14ac:dyDescent="0.3">
      <c r="B738">
        <f t="shared" si="44"/>
        <v>731</v>
      </c>
      <c r="C738">
        <f t="shared" si="45"/>
        <v>73.100000000000009</v>
      </c>
      <c r="D738" s="7">
        <v>20</v>
      </c>
      <c r="E738">
        <f t="shared" si="46"/>
        <v>19.999963562089292</v>
      </c>
      <c r="F738">
        <f t="shared" si="47"/>
        <v>19.999964317306883</v>
      </c>
    </row>
    <row r="739" spans="2:6" x14ac:dyDescent="0.3">
      <c r="B739">
        <f t="shared" si="44"/>
        <v>732</v>
      </c>
      <c r="C739">
        <f t="shared" si="45"/>
        <v>73.2</v>
      </c>
      <c r="D739" s="7">
        <v>20</v>
      </c>
      <c r="E739">
        <f t="shared" si="46"/>
        <v>19.999964317306883</v>
      </c>
      <c r="F739">
        <f t="shared" si="47"/>
        <v>19.999965056871723</v>
      </c>
    </row>
    <row r="740" spans="2:6" x14ac:dyDescent="0.3">
      <c r="B740">
        <f t="shared" si="44"/>
        <v>733</v>
      </c>
      <c r="C740">
        <f t="shared" si="45"/>
        <v>73.3</v>
      </c>
      <c r="D740" s="7">
        <v>20</v>
      </c>
      <c r="E740">
        <f t="shared" si="46"/>
        <v>19.999965056871723</v>
      </c>
      <c r="F740">
        <f t="shared" si="47"/>
        <v>19.99996578110823</v>
      </c>
    </row>
    <row r="741" spans="2:6" x14ac:dyDescent="0.3">
      <c r="B741">
        <f t="shared" si="44"/>
        <v>734</v>
      </c>
      <c r="C741">
        <f t="shared" si="45"/>
        <v>73.400000000000006</v>
      </c>
      <c r="D741" s="7">
        <v>20</v>
      </c>
      <c r="E741">
        <f t="shared" si="46"/>
        <v>19.99996578110823</v>
      </c>
      <c r="F741">
        <f t="shared" si="47"/>
        <v>19.999966490334103</v>
      </c>
    </row>
    <row r="742" spans="2:6" x14ac:dyDescent="0.3">
      <c r="B742">
        <f t="shared" si="44"/>
        <v>735</v>
      </c>
      <c r="C742">
        <f t="shared" si="45"/>
        <v>73.5</v>
      </c>
      <c r="D742" s="7">
        <v>20</v>
      </c>
      <c r="E742">
        <f t="shared" si="46"/>
        <v>19.999966490334103</v>
      </c>
      <c r="F742">
        <f t="shared" si="47"/>
        <v>19.999967184860452</v>
      </c>
    </row>
    <row r="743" spans="2:6" x14ac:dyDescent="0.3">
      <c r="B743">
        <f t="shared" si="44"/>
        <v>736</v>
      </c>
      <c r="C743">
        <f t="shared" si="45"/>
        <v>73.600000000000009</v>
      </c>
      <c r="D743" s="7">
        <v>20</v>
      </c>
      <c r="E743">
        <f t="shared" si="46"/>
        <v>19.999967184860452</v>
      </c>
      <c r="F743">
        <f t="shared" si="47"/>
        <v>19.999967864991945</v>
      </c>
    </row>
    <row r="744" spans="2:6" x14ac:dyDescent="0.3">
      <c r="B744">
        <f t="shared" si="44"/>
        <v>737</v>
      </c>
      <c r="C744">
        <f t="shared" si="45"/>
        <v>73.7</v>
      </c>
      <c r="D744" s="7">
        <v>20</v>
      </c>
      <c r="E744">
        <f t="shared" si="46"/>
        <v>19.999967864991945</v>
      </c>
      <c r="F744">
        <f t="shared" si="47"/>
        <v>19.99996853102693</v>
      </c>
    </row>
    <row r="745" spans="2:6" x14ac:dyDescent="0.3">
      <c r="B745">
        <f t="shared" si="44"/>
        <v>738</v>
      </c>
      <c r="C745">
        <f t="shared" si="45"/>
        <v>73.8</v>
      </c>
      <c r="D745" s="7">
        <v>20</v>
      </c>
      <c r="E745">
        <f t="shared" si="46"/>
        <v>19.99996853102693</v>
      </c>
      <c r="F745">
        <f t="shared" si="47"/>
        <v>19.999969183257576</v>
      </c>
    </row>
    <row r="746" spans="2:6" x14ac:dyDescent="0.3">
      <c r="B746">
        <f t="shared" si="44"/>
        <v>739</v>
      </c>
      <c r="C746">
        <f t="shared" si="45"/>
        <v>73.900000000000006</v>
      </c>
      <c r="D746" s="7">
        <v>20</v>
      </c>
      <c r="E746">
        <f t="shared" si="46"/>
        <v>19.999969183257576</v>
      </c>
      <c r="F746">
        <f t="shared" si="47"/>
        <v>19.999969821969991</v>
      </c>
    </row>
    <row r="747" spans="2:6" x14ac:dyDescent="0.3">
      <c r="B747">
        <f t="shared" si="44"/>
        <v>740</v>
      </c>
      <c r="C747">
        <f t="shared" si="45"/>
        <v>74</v>
      </c>
      <c r="D747" s="7">
        <v>20</v>
      </c>
      <c r="E747">
        <f t="shared" si="46"/>
        <v>19.999969821969991</v>
      </c>
      <c r="F747">
        <f t="shared" si="47"/>
        <v>19.999970447444355</v>
      </c>
    </row>
    <row r="748" spans="2:6" x14ac:dyDescent="0.3">
      <c r="B748">
        <f t="shared" si="44"/>
        <v>741</v>
      </c>
      <c r="C748">
        <f t="shared" si="45"/>
        <v>74.100000000000009</v>
      </c>
      <c r="D748" s="7">
        <v>20</v>
      </c>
      <c r="E748">
        <f t="shared" si="46"/>
        <v>19.999970447444355</v>
      </c>
      <c r="F748">
        <f t="shared" si="47"/>
        <v>19.999971059955044</v>
      </c>
    </row>
    <row r="749" spans="2:6" x14ac:dyDescent="0.3">
      <c r="B749">
        <f t="shared" si="44"/>
        <v>742</v>
      </c>
      <c r="C749">
        <f t="shared" si="45"/>
        <v>74.2</v>
      </c>
      <c r="D749" s="7">
        <v>20</v>
      </c>
      <c r="E749">
        <f t="shared" si="46"/>
        <v>19.999971059955044</v>
      </c>
      <c r="F749">
        <f t="shared" si="47"/>
        <v>19.99997165977075</v>
      </c>
    </row>
    <row r="750" spans="2:6" x14ac:dyDescent="0.3">
      <c r="B750">
        <f t="shared" si="44"/>
        <v>743</v>
      </c>
      <c r="C750">
        <f t="shared" si="45"/>
        <v>74.3</v>
      </c>
      <c r="D750" s="7">
        <v>20</v>
      </c>
      <c r="E750">
        <f t="shared" si="46"/>
        <v>19.99997165977075</v>
      </c>
      <c r="F750">
        <f t="shared" si="47"/>
        <v>19.999972247154581</v>
      </c>
    </row>
    <row r="751" spans="2:6" x14ac:dyDescent="0.3">
      <c r="B751">
        <f t="shared" si="44"/>
        <v>744</v>
      </c>
      <c r="C751">
        <f t="shared" si="45"/>
        <v>74.400000000000006</v>
      </c>
      <c r="D751" s="7">
        <v>20</v>
      </c>
      <c r="E751">
        <f t="shared" si="46"/>
        <v>19.999972247154581</v>
      </c>
      <c r="F751">
        <f t="shared" si="47"/>
        <v>19.999972822364207</v>
      </c>
    </row>
    <row r="752" spans="2:6" x14ac:dyDescent="0.3">
      <c r="B752">
        <f t="shared" si="44"/>
        <v>745</v>
      </c>
      <c r="C752">
        <f t="shared" si="45"/>
        <v>74.5</v>
      </c>
      <c r="D752" s="7">
        <v>20</v>
      </c>
      <c r="E752">
        <f t="shared" si="46"/>
        <v>19.999972822364207</v>
      </c>
      <c r="F752">
        <f t="shared" si="47"/>
        <v>19.999973385651955</v>
      </c>
    </row>
    <row r="753" spans="2:6" x14ac:dyDescent="0.3">
      <c r="B753">
        <f t="shared" si="44"/>
        <v>746</v>
      </c>
      <c r="C753">
        <f t="shared" si="45"/>
        <v>74.600000000000009</v>
      </c>
      <c r="D753" s="7">
        <v>20</v>
      </c>
      <c r="E753">
        <f t="shared" si="46"/>
        <v>19.999973385651955</v>
      </c>
      <c r="F753">
        <f t="shared" si="47"/>
        <v>19.999973937264919</v>
      </c>
    </row>
    <row r="754" spans="2:6" x14ac:dyDescent="0.3">
      <c r="B754">
        <f t="shared" si="44"/>
        <v>747</v>
      </c>
      <c r="C754">
        <f t="shared" si="45"/>
        <v>74.7</v>
      </c>
      <c r="D754" s="7">
        <v>20</v>
      </c>
      <c r="E754">
        <f t="shared" si="46"/>
        <v>19.999973937264919</v>
      </c>
      <c r="F754">
        <f t="shared" si="47"/>
        <v>19.999974477445065</v>
      </c>
    </row>
    <row r="755" spans="2:6" x14ac:dyDescent="0.3">
      <c r="B755">
        <f t="shared" si="44"/>
        <v>748</v>
      </c>
      <c r="C755">
        <f t="shared" si="45"/>
        <v>74.8</v>
      </c>
      <c r="D755" s="7">
        <v>20</v>
      </c>
      <c r="E755">
        <f t="shared" si="46"/>
        <v>19.999974477445065</v>
      </c>
      <c r="F755">
        <f t="shared" si="47"/>
        <v>19.999975006429359</v>
      </c>
    </row>
    <row r="756" spans="2:6" x14ac:dyDescent="0.3">
      <c r="B756">
        <f t="shared" si="44"/>
        <v>749</v>
      </c>
      <c r="C756">
        <f t="shared" si="45"/>
        <v>74.900000000000006</v>
      </c>
      <c r="D756" s="7">
        <v>20</v>
      </c>
      <c r="E756">
        <f t="shared" si="46"/>
        <v>19.999975006429359</v>
      </c>
      <c r="F756">
        <f t="shared" si="47"/>
        <v>19.999975524449844</v>
      </c>
    </row>
    <row r="757" spans="2:6" x14ac:dyDescent="0.3">
      <c r="B757">
        <f t="shared" si="44"/>
        <v>750</v>
      </c>
      <c r="C757">
        <f t="shared" si="45"/>
        <v>75</v>
      </c>
      <c r="D757" s="7">
        <v>20</v>
      </c>
      <c r="E757">
        <f t="shared" si="46"/>
        <v>19.999975524449844</v>
      </c>
      <c r="F757">
        <f t="shared" si="47"/>
        <v>19.999976031733759</v>
      </c>
    </row>
    <row r="758" spans="2:6" x14ac:dyDescent="0.3">
      <c r="B758">
        <f t="shared" si="44"/>
        <v>751</v>
      </c>
      <c r="C758">
        <f t="shared" si="45"/>
        <v>75.100000000000009</v>
      </c>
      <c r="D758" s="7">
        <v>20</v>
      </c>
      <c r="E758">
        <f t="shared" si="46"/>
        <v>19.999976031733759</v>
      </c>
      <c r="F758">
        <f t="shared" si="47"/>
        <v>19.99997652850363</v>
      </c>
    </row>
    <row r="759" spans="2:6" x14ac:dyDescent="0.3">
      <c r="B759">
        <f t="shared" si="44"/>
        <v>752</v>
      </c>
      <c r="C759">
        <f t="shared" si="45"/>
        <v>75.2</v>
      </c>
      <c r="D759" s="7">
        <v>20</v>
      </c>
      <c r="E759">
        <f t="shared" si="46"/>
        <v>19.99997652850363</v>
      </c>
      <c r="F759">
        <f t="shared" si="47"/>
        <v>19.999977014977375</v>
      </c>
    </row>
    <row r="760" spans="2:6" x14ac:dyDescent="0.3">
      <c r="B760">
        <f t="shared" si="44"/>
        <v>753</v>
      </c>
      <c r="C760">
        <f t="shared" si="45"/>
        <v>75.3</v>
      </c>
      <c r="D760" s="7">
        <v>20</v>
      </c>
      <c r="E760">
        <f t="shared" si="46"/>
        <v>19.999977014977375</v>
      </c>
      <c r="F760">
        <f t="shared" si="47"/>
        <v>19.999977491368398</v>
      </c>
    </row>
    <row r="761" spans="2:6" x14ac:dyDescent="0.3">
      <c r="B761">
        <f t="shared" si="44"/>
        <v>754</v>
      </c>
      <c r="C761">
        <f t="shared" si="45"/>
        <v>75.400000000000006</v>
      </c>
      <c r="D761" s="7">
        <v>20</v>
      </c>
      <c r="E761">
        <f t="shared" si="46"/>
        <v>19.999977491368398</v>
      </c>
      <c r="F761">
        <f t="shared" si="47"/>
        <v>19.999977957885669</v>
      </c>
    </row>
    <row r="762" spans="2:6" x14ac:dyDescent="0.3">
      <c r="B762">
        <f t="shared" si="44"/>
        <v>755</v>
      </c>
      <c r="C762">
        <f t="shared" si="45"/>
        <v>75.5</v>
      </c>
      <c r="D762" s="7">
        <v>20</v>
      </c>
      <c r="E762">
        <f t="shared" si="46"/>
        <v>19.999977957885669</v>
      </c>
      <c r="F762">
        <f t="shared" si="47"/>
        <v>19.999978414733832</v>
      </c>
    </row>
    <row r="763" spans="2:6" x14ac:dyDescent="0.3">
      <c r="B763">
        <f t="shared" si="44"/>
        <v>756</v>
      </c>
      <c r="C763">
        <f t="shared" si="45"/>
        <v>75.600000000000009</v>
      </c>
      <c r="D763" s="7">
        <v>20</v>
      </c>
      <c r="E763">
        <f t="shared" si="46"/>
        <v>19.999978414733832</v>
      </c>
      <c r="F763">
        <f t="shared" si="47"/>
        <v>19.999978862113288</v>
      </c>
    </row>
    <row r="764" spans="2:6" x14ac:dyDescent="0.3">
      <c r="B764">
        <f t="shared" si="44"/>
        <v>757</v>
      </c>
      <c r="C764">
        <f t="shared" si="45"/>
        <v>75.7</v>
      </c>
      <c r="D764" s="7">
        <v>20</v>
      </c>
      <c r="E764">
        <f t="shared" si="46"/>
        <v>19.999978862113288</v>
      </c>
      <c r="F764">
        <f t="shared" si="47"/>
        <v>19.999979300220289</v>
      </c>
    </row>
    <row r="765" spans="2:6" x14ac:dyDescent="0.3">
      <c r="B765">
        <f t="shared" si="44"/>
        <v>758</v>
      </c>
      <c r="C765">
        <f t="shared" si="45"/>
        <v>75.8</v>
      </c>
      <c r="D765" s="7">
        <v>20</v>
      </c>
      <c r="E765">
        <f t="shared" si="46"/>
        <v>19.999979300220289</v>
      </c>
      <c r="F765">
        <f t="shared" si="47"/>
        <v>19.999979729247023</v>
      </c>
    </row>
    <row r="766" spans="2:6" x14ac:dyDescent="0.3">
      <c r="B766">
        <f t="shared" si="44"/>
        <v>759</v>
      </c>
      <c r="C766">
        <f t="shared" si="45"/>
        <v>75.900000000000006</v>
      </c>
      <c r="D766" s="7">
        <v>20</v>
      </c>
      <c r="E766">
        <f t="shared" si="46"/>
        <v>19.999979729247023</v>
      </c>
      <c r="F766">
        <f t="shared" si="47"/>
        <v>19.999980149381685</v>
      </c>
    </row>
    <row r="767" spans="2:6" x14ac:dyDescent="0.3">
      <c r="B767">
        <f t="shared" si="44"/>
        <v>760</v>
      </c>
      <c r="C767">
        <f t="shared" si="45"/>
        <v>76</v>
      </c>
      <c r="D767" s="7">
        <v>20</v>
      </c>
      <c r="E767">
        <f t="shared" si="46"/>
        <v>19.999980149381685</v>
      </c>
      <c r="F767">
        <f t="shared" si="47"/>
        <v>19.999980560808574</v>
      </c>
    </row>
    <row r="768" spans="2:6" x14ac:dyDescent="0.3">
      <c r="B768">
        <f t="shared" si="44"/>
        <v>761</v>
      </c>
      <c r="C768">
        <f t="shared" si="45"/>
        <v>76.100000000000009</v>
      </c>
      <c r="D768" s="7">
        <v>20</v>
      </c>
      <c r="E768">
        <f t="shared" si="46"/>
        <v>19.999980560808574</v>
      </c>
      <c r="F768">
        <f t="shared" si="47"/>
        <v>19.999980963708161</v>
      </c>
    </row>
    <row r="769" spans="2:6" x14ac:dyDescent="0.3">
      <c r="B769">
        <f t="shared" si="44"/>
        <v>762</v>
      </c>
      <c r="C769">
        <f t="shared" si="45"/>
        <v>76.2</v>
      </c>
      <c r="D769" s="7">
        <v>20</v>
      </c>
      <c r="E769">
        <f t="shared" si="46"/>
        <v>19.999980963708161</v>
      </c>
      <c r="F769">
        <f t="shared" si="47"/>
        <v>19.999981358257195</v>
      </c>
    </row>
    <row r="770" spans="2:6" x14ac:dyDescent="0.3">
      <c r="B770">
        <f t="shared" si="44"/>
        <v>763</v>
      </c>
      <c r="C770">
        <f t="shared" si="45"/>
        <v>76.3</v>
      </c>
      <c r="D770" s="7">
        <v>20</v>
      </c>
      <c r="E770">
        <f t="shared" si="46"/>
        <v>19.999981358257195</v>
      </c>
      <c r="F770">
        <f t="shared" si="47"/>
        <v>19.999981744628748</v>
      </c>
    </row>
    <row r="771" spans="2:6" x14ac:dyDescent="0.3">
      <c r="B771">
        <f t="shared" si="44"/>
        <v>764</v>
      </c>
      <c r="C771">
        <f t="shared" si="45"/>
        <v>76.400000000000006</v>
      </c>
      <c r="D771" s="7">
        <v>20</v>
      </c>
      <c r="E771">
        <f t="shared" si="46"/>
        <v>19.999981744628748</v>
      </c>
      <c r="F771">
        <f t="shared" si="47"/>
        <v>19.999982122992307</v>
      </c>
    </row>
    <row r="772" spans="2:6" x14ac:dyDescent="0.3">
      <c r="B772">
        <f t="shared" si="44"/>
        <v>765</v>
      </c>
      <c r="C772">
        <f t="shared" si="45"/>
        <v>76.5</v>
      </c>
      <c r="D772" s="7">
        <v>20</v>
      </c>
      <c r="E772">
        <f t="shared" si="46"/>
        <v>19.999982122992307</v>
      </c>
      <c r="F772">
        <f t="shared" si="47"/>
        <v>19.999982493513848</v>
      </c>
    </row>
    <row r="773" spans="2:6" x14ac:dyDescent="0.3">
      <c r="B773">
        <f t="shared" si="44"/>
        <v>766</v>
      </c>
      <c r="C773">
        <f t="shared" si="45"/>
        <v>76.600000000000009</v>
      </c>
      <c r="D773" s="7">
        <v>20</v>
      </c>
      <c r="E773">
        <f t="shared" si="46"/>
        <v>19.999982493513848</v>
      </c>
      <c r="F773">
        <f t="shared" si="47"/>
        <v>19.999982856355899</v>
      </c>
    </row>
    <row r="774" spans="2:6" x14ac:dyDescent="0.3">
      <c r="B774">
        <f t="shared" si="44"/>
        <v>767</v>
      </c>
      <c r="C774">
        <f t="shared" si="45"/>
        <v>76.7</v>
      </c>
      <c r="D774" s="7">
        <v>20</v>
      </c>
      <c r="E774">
        <f t="shared" si="46"/>
        <v>19.999982856355899</v>
      </c>
      <c r="F774">
        <f t="shared" si="47"/>
        <v>19.99998321167763</v>
      </c>
    </row>
    <row r="775" spans="2:6" x14ac:dyDescent="0.3">
      <c r="B775">
        <f t="shared" si="44"/>
        <v>768</v>
      </c>
      <c r="C775">
        <f t="shared" si="45"/>
        <v>76.800000000000011</v>
      </c>
      <c r="D775" s="7">
        <v>20</v>
      </c>
      <c r="E775">
        <f t="shared" si="46"/>
        <v>19.99998321167763</v>
      </c>
      <c r="F775">
        <f t="shared" si="47"/>
        <v>19.999983559634913</v>
      </c>
    </row>
    <row r="776" spans="2:6" x14ac:dyDescent="0.3">
      <c r="B776">
        <f t="shared" si="44"/>
        <v>769</v>
      </c>
      <c r="C776">
        <f t="shared" si="45"/>
        <v>76.900000000000006</v>
      </c>
      <c r="D776" s="7">
        <v>20</v>
      </c>
      <c r="E776">
        <f t="shared" si="46"/>
        <v>19.999983559634913</v>
      </c>
      <c r="F776">
        <f t="shared" si="47"/>
        <v>19.999983900380379</v>
      </c>
    </row>
    <row r="777" spans="2:6" x14ac:dyDescent="0.3">
      <c r="B777">
        <f t="shared" ref="B777:B840" si="48">B776+1</f>
        <v>770</v>
      </c>
      <c r="C777">
        <f t="shared" ref="C777:C840" si="49">B777*$C$2</f>
        <v>77</v>
      </c>
      <c r="D777" s="7">
        <v>20</v>
      </c>
      <c r="E777">
        <f t="shared" ref="E777:E840" si="50">F776</f>
        <v>19.999983900380379</v>
      </c>
      <c r="F777">
        <f t="shared" ref="F777:F840" si="51">$C$4*E777+(1-$C$4)*D777</f>
        <v>19.999984234063504</v>
      </c>
    </row>
    <row r="778" spans="2:6" x14ac:dyDescent="0.3">
      <c r="B778">
        <f t="shared" si="48"/>
        <v>771</v>
      </c>
      <c r="C778">
        <f t="shared" si="49"/>
        <v>77.100000000000009</v>
      </c>
      <c r="D778" s="7">
        <v>20</v>
      </c>
      <c r="E778">
        <f t="shared" si="50"/>
        <v>19.999984234063504</v>
      </c>
      <c r="F778">
        <f t="shared" si="51"/>
        <v>19.999984560830661</v>
      </c>
    </row>
    <row r="779" spans="2:6" x14ac:dyDescent="0.3">
      <c r="B779">
        <f t="shared" si="48"/>
        <v>772</v>
      </c>
      <c r="C779">
        <f t="shared" si="49"/>
        <v>77.2</v>
      </c>
      <c r="D779" s="7">
        <v>20</v>
      </c>
      <c r="E779">
        <f t="shared" si="50"/>
        <v>19.999984560830661</v>
      </c>
      <c r="F779">
        <f t="shared" si="51"/>
        <v>19.999984880825195</v>
      </c>
    </row>
    <row r="780" spans="2:6" x14ac:dyDescent="0.3">
      <c r="B780">
        <f t="shared" si="48"/>
        <v>773</v>
      </c>
      <c r="C780">
        <f t="shared" si="49"/>
        <v>77.300000000000011</v>
      </c>
      <c r="D780" s="7">
        <v>20</v>
      </c>
      <c r="E780">
        <f t="shared" si="50"/>
        <v>19.999984880825195</v>
      </c>
      <c r="F780">
        <f t="shared" si="51"/>
        <v>19.999985194187474</v>
      </c>
    </row>
    <row r="781" spans="2:6" x14ac:dyDescent="0.3">
      <c r="B781">
        <f t="shared" si="48"/>
        <v>774</v>
      </c>
      <c r="C781">
        <f t="shared" si="49"/>
        <v>77.400000000000006</v>
      </c>
      <c r="D781" s="7">
        <v>20</v>
      </c>
      <c r="E781">
        <f t="shared" si="50"/>
        <v>19.999985194187474</v>
      </c>
      <c r="F781">
        <f t="shared" si="51"/>
        <v>19.999985501054958</v>
      </c>
    </row>
    <row r="782" spans="2:6" x14ac:dyDescent="0.3">
      <c r="B782">
        <f t="shared" si="48"/>
        <v>775</v>
      </c>
      <c r="C782">
        <f t="shared" si="49"/>
        <v>77.5</v>
      </c>
      <c r="D782" s="7">
        <v>20</v>
      </c>
      <c r="E782">
        <f t="shared" si="50"/>
        <v>19.999985501054958</v>
      </c>
      <c r="F782">
        <f t="shared" si="51"/>
        <v>19.999985801562261</v>
      </c>
    </row>
    <row r="783" spans="2:6" x14ac:dyDescent="0.3">
      <c r="B783">
        <f t="shared" si="48"/>
        <v>776</v>
      </c>
      <c r="C783">
        <f t="shared" si="49"/>
        <v>77.600000000000009</v>
      </c>
      <c r="D783" s="7">
        <v>20</v>
      </c>
      <c r="E783">
        <f t="shared" si="50"/>
        <v>19.999985801562261</v>
      </c>
      <c r="F783">
        <f t="shared" si="51"/>
        <v>19.999986095841209</v>
      </c>
    </row>
    <row r="784" spans="2:6" x14ac:dyDescent="0.3">
      <c r="B784">
        <f t="shared" si="48"/>
        <v>777</v>
      </c>
      <c r="C784">
        <f t="shared" si="49"/>
        <v>77.7</v>
      </c>
      <c r="D784" s="7">
        <v>20</v>
      </c>
      <c r="E784">
        <f t="shared" si="50"/>
        <v>19.999986095841209</v>
      </c>
      <c r="F784">
        <f t="shared" si="51"/>
        <v>19.999986384020886</v>
      </c>
    </row>
    <row r="785" spans="2:6" x14ac:dyDescent="0.3">
      <c r="B785">
        <f t="shared" si="48"/>
        <v>778</v>
      </c>
      <c r="C785">
        <f t="shared" si="49"/>
        <v>77.800000000000011</v>
      </c>
      <c r="D785" s="7">
        <v>20</v>
      </c>
      <c r="E785">
        <f t="shared" si="50"/>
        <v>19.999986384020886</v>
      </c>
      <c r="F785">
        <f t="shared" si="51"/>
        <v>19.999986666227706</v>
      </c>
    </row>
    <row r="786" spans="2:6" x14ac:dyDescent="0.3">
      <c r="B786">
        <f t="shared" si="48"/>
        <v>779</v>
      </c>
      <c r="C786">
        <f t="shared" si="49"/>
        <v>77.900000000000006</v>
      </c>
      <c r="D786" s="7">
        <v>20</v>
      </c>
      <c r="E786">
        <f t="shared" si="50"/>
        <v>19.999986666227706</v>
      </c>
      <c r="F786">
        <f t="shared" si="51"/>
        <v>19.999986942585465</v>
      </c>
    </row>
    <row r="787" spans="2:6" x14ac:dyDescent="0.3">
      <c r="B787">
        <f t="shared" si="48"/>
        <v>780</v>
      </c>
      <c r="C787">
        <f t="shared" si="49"/>
        <v>78</v>
      </c>
      <c r="D787" s="7">
        <v>20</v>
      </c>
      <c r="E787">
        <f t="shared" si="50"/>
        <v>19.999986942585465</v>
      </c>
      <c r="F787">
        <f t="shared" si="51"/>
        <v>19.999987213215391</v>
      </c>
    </row>
    <row r="788" spans="2:6" x14ac:dyDescent="0.3">
      <c r="B788">
        <f t="shared" si="48"/>
        <v>781</v>
      </c>
      <c r="C788">
        <f t="shared" si="49"/>
        <v>78.100000000000009</v>
      </c>
      <c r="D788" s="7">
        <v>20</v>
      </c>
      <c r="E788">
        <f t="shared" si="50"/>
        <v>19.999987213215391</v>
      </c>
      <c r="F788">
        <f t="shared" si="51"/>
        <v>19.9999874782362</v>
      </c>
    </row>
    <row r="789" spans="2:6" x14ac:dyDescent="0.3">
      <c r="B789">
        <f t="shared" si="48"/>
        <v>782</v>
      </c>
      <c r="C789">
        <f t="shared" si="49"/>
        <v>78.2</v>
      </c>
      <c r="D789" s="7">
        <v>20</v>
      </c>
      <c r="E789">
        <f t="shared" si="50"/>
        <v>19.9999874782362</v>
      </c>
      <c r="F789">
        <f t="shared" si="51"/>
        <v>19.999987737764151</v>
      </c>
    </row>
    <row r="790" spans="2:6" x14ac:dyDescent="0.3">
      <c r="B790">
        <f t="shared" si="48"/>
        <v>783</v>
      </c>
      <c r="C790">
        <f t="shared" si="49"/>
        <v>78.300000000000011</v>
      </c>
      <c r="D790" s="7">
        <v>20</v>
      </c>
      <c r="E790">
        <f t="shared" si="50"/>
        <v>19.999987737764151</v>
      </c>
      <c r="F790">
        <f t="shared" si="51"/>
        <v>19.999987991913088</v>
      </c>
    </row>
    <row r="791" spans="2:6" x14ac:dyDescent="0.3">
      <c r="B791">
        <f t="shared" si="48"/>
        <v>784</v>
      </c>
      <c r="C791">
        <f t="shared" si="49"/>
        <v>78.400000000000006</v>
      </c>
      <c r="D791" s="7">
        <v>20</v>
      </c>
      <c r="E791">
        <f t="shared" si="50"/>
        <v>19.999987991913088</v>
      </c>
      <c r="F791">
        <f t="shared" si="51"/>
        <v>19.999988240794494</v>
      </c>
    </row>
    <row r="792" spans="2:6" x14ac:dyDescent="0.3">
      <c r="B792">
        <f t="shared" si="48"/>
        <v>785</v>
      </c>
      <c r="C792">
        <f t="shared" si="49"/>
        <v>78.5</v>
      </c>
      <c r="D792" s="7">
        <v>20</v>
      </c>
      <c r="E792">
        <f t="shared" si="50"/>
        <v>19.999988240794494</v>
      </c>
      <c r="F792">
        <f t="shared" si="51"/>
        <v>19.999988484517544</v>
      </c>
    </row>
    <row r="793" spans="2:6" x14ac:dyDescent="0.3">
      <c r="B793">
        <f t="shared" si="48"/>
        <v>786</v>
      </c>
      <c r="C793">
        <f t="shared" si="49"/>
        <v>78.600000000000009</v>
      </c>
      <c r="D793" s="7">
        <v>20</v>
      </c>
      <c r="E793">
        <f t="shared" si="50"/>
        <v>19.999988484517544</v>
      </c>
      <c r="F793">
        <f t="shared" si="51"/>
        <v>19.999988723189155</v>
      </c>
    </row>
    <row r="794" spans="2:6" x14ac:dyDescent="0.3">
      <c r="B794">
        <f t="shared" si="48"/>
        <v>787</v>
      </c>
      <c r="C794">
        <f t="shared" si="49"/>
        <v>78.7</v>
      </c>
      <c r="D794" s="7">
        <v>20</v>
      </c>
      <c r="E794">
        <f t="shared" si="50"/>
        <v>19.999988723189155</v>
      </c>
      <c r="F794">
        <f t="shared" si="51"/>
        <v>19.999988956914024</v>
      </c>
    </row>
    <row r="795" spans="2:6" x14ac:dyDescent="0.3">
      <c r="B795">
        <f t="shared" si="48"/>
        <v>788</v>
      </c>
      <c r="C795">
        <f t="shared" si="49"/>
        <v>78.800000000000011</v>
      </c>
      <c r="D795" s="7">
        <v>20</v>
      </c>
      <c r="E795">
        <f t="shared" si="50"/>
        <v>19.999988956914024</v>
      </c>
      <c r="F795">
        <f t="shared" si="51"/>
        <v>19.999989185794675</v>
      </c>
    </row>
    <row r="796" spans="2:6" x14ac:dyDescent="0.3">
      <c r="B796">
        <f t="shared" si="48"/>
        <v>789</v>
      </c>
      <c r="C796">
        <f t="shared" si="49"/>
        <v>78.900000000000006</v>
      </c>
      <c r="D796" s="7">
        <v>20</v>
      </c>
      <c r="E796">
        <f t="shared" si="50"/>
        <v>19.999989185794675</v>
      </c>
      <c r="F796">
        <f t="shared" si="51"/>
        <v>19.999989409931516</v>
      </c>
    </row>
    <row r="797" spans="2:6" x14ac:dyDescent="0.3">
      <c r="B797">
        <f t="shared" si="48"/>
        <v>790</v>
      </c>
      <c r="C797">
        <f t="shared" si="49"/>
        <v>79</v>
      </c>
      <c r="D797" s="7">
        <v>20</v>
      </c>
      <c r="E797">
        <f t="shared" si="50"/>
        <v>19.999989409931516</v>
      </c>
      <c r="F797">
        <f t="shared" si="51"/>
        <v>19.999989629422863</v>
      </c>
    </row>
    <row r="798" spans="2:6" x14ac:dyDescent="0.3">
      <c r="B798">
        <f t="shared" si="48"/>
        <v>791</v>
      </c>
      <c r="C798">
        <f t="shared" si="49"/>
        <v>79.100000000000009</v>
      </c>
      <c r="D798" s="7">
        <v>20</v>
      </c>
      <c r="E798">
        <f t="shared" si="50"/>
        <v>19.999989629422863</v>
      </c>
      <c r="F798">
        <f t="shared" si="51"/>
        <v>19.999989844364997</v>
      </c>
    </row>
    <row r="799" spans="2:6" x14ac:dyDescent="0.3">
      <c r="B799">
        <f t="shared" si="48"/>
        <v>792</v>
      </c>
      <c r="C799">
        <f t="shared" si="49"/>
        <v>79.2</v>
      </c>
      <c r="D799" s="7">
        <v>20</v>
      </c>
      <c r="E799">
        <f t="shared" si="50"/>
        <v>19.999989844364997</v>
      </c>
      <c r="F799">
        <f t="shared" si="51"/>
        <v>19.999990054852205</v>
      </c>
    </row>
    <row r="800" spans="2:6" x14ac:dyDescent="0.3">
      <c r="B800">
        <f t="shared" si="48"/>
        <v>793</v>
      </c>
      <c r="C800">
        <f t="shared" si="49"/>
        <v>79.300000000000011</v>
      </c>
      <c r="D800" s="7">
        <v>20</v>
      </c>
      <c r="E800">
        <f t="shared" si="50"/>
        <v>19.999990054852205</v>
      </c>
      <c r="F800">
        <f t="shared" si="51"/>
        <v>19.99999026097683</v>
      </c>
    </row>
    <row r="801" spans="2:6" x14ac:dyDescent="0.3">
      <c r="B801">
        <f t="shared" si="48"/>
        <v>794</v>
      </c>
      <c r="C801">
        <f t="shared" si="49"/>
        <v>79.400000000000006</v>
      </c>
      <c r="D801" s="7">
        <v>20</v>
      </c>
      <c r="E801">
        <f t="shared" si="50"/>
        <v>19.99999026097683</v>
      </c>
      <c r="F801">
        <f t="shared" si="51"/>
        <v>19.999990462829281</v>
      </c>
    </row>
    <row r="802" spans="2:6" x14ac:dyDescent="0.3">
      <c r="B802">
        <f t="shared" si="48"/>
        <v>795</v>
      </c>
      <c r="C802">
        <f t="shared" si="49"/>
        <v>79.5</v>
      </c>
      <c r="D802" s="7">
        <v>20</v>
      </c>
      <c r="E802">
        <f t="shared" si="50"/>
        <v>19.999990462829281</v>
      </c>
      <c r="F802">
        <f t="shared" si="51"/>
        <v>19.999990660498106</v>
      </c>
    </row>
    <row r="803" spans="2:6" x14ac:dyDescent="0.3">
      <c r="B803">
        <f t="shared" si="48"/>
        <v>796</v>
      </c>
      <c r="C803">
        <f t="shared" si="49"/>
        <v>79.600000000000009</v>
      </c>
      <c r="D803" s="7">
        <v>20</v>
      </c>
      <c r="E803">
        <f t="shared" si="50"/>
        <v>19.999990660498106</v>
      </c>
      <c r="F803">
        <f t="shared" si="51"/>
        <v>19.99999085407002</v>
      </c>
    </row>
    <row r="804" spans="2:6" x14ac:dyDescent="0.3">
      <c r="B804">
        <f t="shared" si="48"/>
        <v>797</v>
      </c>
      <c r="C804">
        <f t="shared" si="49"/>
        <v>79.7</v>
      </c>
      <c r="D804" s="7">
        <v>20</v>
      </c>
      <c r="E804">
        <f t="shared" si="50"/>
        <v>19.99999085407002</v>
      </c>
      <c r="F804">
        <f t="shared" si="51"/>
        <v>19.999991043629933</v>
      </c>
    </row>
    <row r="805" spans="2:6" x14ac:dyDescent="0.3">
      <c r="B805">
        <f t="shared" si="48"/>
        <v>798</v>
      </c>
      <c r="C805">
        <f t="shared" si="49"/>
        <v>79.800000000000011</v>
      </c>
      <c r="D805" s="7">
        <v>20</v>
      </c>
      <c r="E805">
        <f t="shared" si="50"/>
        <v>19.999991043629933</v>
      </c>
      <c r="F805">
        <f t="shared" si="51"/>
        <v>19.999991229260999</v>
      </c>
    </row>
    <row r="806" spans="2:6" x14ac:dyDescent="0.3">
      <c r="B806">
        <f t="shared" si="48"/>
        <v>799</v>
      </c>
      <c r="C806">
        <f t="shared" si="49"/>
        <v>79.900000000000006</v>
      </c>
      <c r="D806" s="7">
        <v>20</v>
      </c>
      <c r="E806">
        <f t="shared" si="50"/>
        <v>19.999991229260999</v>
      </c>
      <c r="F806">
        <f t="shared" si="51"/>
        <v>19.999991411044647</v>
      </c>
    </row>
    <row r="807" spans="2:6" x14ac:dyDescent="0.3">
      <c r="B807">
        <f t="shared" si="48"/>
        <v>800</v>
      </c>
      <c r="C807">
        <f t="shared" si="49"/>
        <v>80</v>
      </c>
      <c r="D807" s="7">
        <v>20</v>
      </c>
      <c r="E807">
        <f t="shared" si="50"/>
        <v>19.999991411044647</v>
      </c>
      <c r="F807">
        <f t="shared" si="51"/>
        <v>19.99999158906062</v>
      </c>
    </row>
    <row r="808" spans="2:6" x14ac:dyDescent="0.3">
      <c r="B808">
        <f t="shared" si="48"/>
        <v>801</v>
      </c>
      <c r="C808">
        <f t="shared" si="49"/>
        <v>80.100000000000009</v>
      </c>
      <c r="D808" s="7">
        <v>20</v>
      </c>
      <c r="E808">
        <f t="shared" si="50"/>
        <v>19.99999158906062</v>
      </c>
      <c r="F808">
        <f t="shared" si="51"/>
        <v>19.999991763387008</v>
      </c>
    </row>
    <row r="809" spans="2:6" x14ac:dyDescent="0.3">
      <c r="B809">
        <f t="shared" si="48"/>
        <v>802</v>
      </c>
      <c r="C809">
        <f t="shared" si="49"/>
        <v>80.2</v>
      </c>
      <c r="D809" s="7">
        <v>20</v>
      </c>
      <c r="E809">
        <f t="shared" si="50"/>
        <v>19.999991763387008</v>
      </c>
      <c r="F809">
        <f t="shared" si="51"/>
        <v>19.999991934100279</v>
      </c>
    </row>
    <row r="810" spans="2:6" x14ac:dyDescent="0.3">
      <c r="B810">
        <f t="shared" si="48"/>
        <v>803</v>
      </c>
      <c r="C810">
        <f t="shared" si="49"/>
        <v>80.300000000000011</v>
      </c>
      <c r="D810" s="7">
        <v>20</v>
      </c>
      <c r="E810">
        <f t="shared" si="50"/>
        <v>19.999991934100279</v>
      </c>
      <c r="F810">
        <f t="shared" si="51"/>
        <v>19.999992101275325</v>
      </c>
    </row>
    <row r="811" spans="2:6" x14ac:dyDescent="0.3">
      <c r="B811">
        <f t="shared" si="48"/>
        <v>804</v>
      </c>
      <c r="C811">
        <f t="shared" si="49"/>
        <v>80.400000000000006</v>
      </c>
      <c r="D811" s="7">
        <v>20</v>
      </c>
      <c r="E811">
        <f t="shared" si="50"/>
        <v>19.999992101275325</v>
      </c>
      <c r="F811">
        <f t="shared" si="51"/>
        <v>19.999992264985472</v>
      </c>
    </row>
    <row r="812" spans="2:6" x14ac:dyDescent="0.3">
      <c r="B812">
        <f t="shared" si="48"/>
        <v>805</v>
      </c>
      <c r="C812">
        <f t="shared" si="49"/>
        <v>80.5</v>
      </c>
      <c r="D812" s="7">
        <v>20</v>
      </c>
      <c r="E812">
        <f t="shared" si="50"/>
        <v>19.999992264985472</v>
      </c>
      <c r="F812">
        <f t="shared" si="51"/>
        <v>19.999992425302544</v>
      </c>
    </row>
    <row r="813" spans="2:6" x14ac:dyDescent="0.3">
      <c r="B813">
        <f t="shared" si="48"/>
        <v>806</v>
      </c>
      <c r="C813">
        <f t="shared" si="49"/>
        <v>80.600000000000009</v>
      </c>
      <c r="D813" s="7">
        <v>20</v>
      </c>
      <c r="E813">
        <f t="shared" si="50"/>
        <v>19.999992425302544</v>
      </c>
      <c r="F813">
        <f t="shared" si="51"/>
        <v>19.999992582296855</v>
      </c>
    </row>
    <row r="814" spans="2:6" x14ac:dyDescent="0.3">
      <c r="B814">
        <f t="shared" si="48"/>
        <v>807</v>
      </c>
      <c r="C814">
        <f t="shared" si="49"/>
        <v>80.7</v>
      </c>
      <c r="D814" s="7">
        <v>20</v>
      </c>
      <c r="E814">
        <f t="shared" si="50"/>
        <v>19.999992582296855</v>
      </c>
      <c r="F814">
        <f t="shared" si="51"/>
        <v>19.999992736037278</v>
      </c>
    </row>
    <row r="815" spans="2:6" x14ac:dyDescent="0.3">
      <c r="B815">
        <f t="shared" si="48"/>
        <v>808</v>
      </c>
      <c r="C815">
        <f t="shared" si="49"/>
        <v>80.800000000000011</v>
      </c>
      <c r="D815" s="7">
        <v>20</v>
      </c>
      <c r="E815">
        <f t="shared" si="50"/>
        <v>19.999992736037278</v>
      </c>
      <c r="F815">
        <f t="shared" si="51"/>
        <v>19.999992886591258</v>
      </c>
    </row>
    <row r="816" spans="2:6" x14ac:dyDescent="0.3">
      <c r="B816">
        <f t="shared" si="48"/>
        <v>809</v>
      </c>
      <c r="C816">
        <f t="shared" si="49"/>
        <v>80.900000000000006</v>
      </c>
      <c r="D816" s="7">
        <v>20</v>
      </c>
      <c r="E816">
        <f t="shared" si="50"/>
        <v>19.999992886591258</v>
      </c>
      <c r="F816">
        <f t="shared" si="51"/>
        <v>19.999993034024833</v>
      </c>
    </row>
    <row r="817" spans="2:6" x14ac:dyDescent="0.3">
      <c r="B817">
        <f t="shared" si="48"/>
        <v>810</v>
      </c>
      <c r="C817">
        <f t="shared" si="49"/>
        <v>81</v>
      </c>
      <c r="D817" s="7">
        <v>20</v>
      </c>
      <c r="E817">
        <f t="shared" si="50"/>
        <v>19.999993034024833</v>
      </c>
      <c r="F817">
        <f t="shared" si="51"/>
        <v>19.999993178402676</v>
      </c>
    </row>
    <row r="818" spans="2:6" x14ac:dyDescent="0.3">
      <c r="B818">
        <f t="shared" si="48"/>
        <v>811</v>
      </c>
      <c r="C818">
        <f t="shared" si="49"/>
        <v>81.100000000000009</v>
      </c>
      <c r="D818" s="7">
        <v>20</v>
      </c>
      <c r="E818">
        <f t="shared" si="50"/>
        <v>19.999993178402676</v>
      </c>
      <c r="F818">
        <f t="shared" si="51"/>
        <v>19.999993319788125</v>
      </c>
    </row>
    <row r="819" spans="2:6" x14ac:dyDescent="0.3">
      <c r="B819">
        <f t="shared" si="48"/>
        <v>812</v>
      </c>
      <c r="C819">
        <f t="shared" si="49"/>
        <v>81.2</v>
      </c>
      <c r="D819" s="7">
        <v>20</v>
      </c>
      <c r="E819">
        <f t="shared" si="50"/>
        <v>19.999993319788125</v>
      </c>
      <c r="F819">
        <f t="shared" si="51"/>
        <v>19.999993458243196</v>
      </c>
    </row>
    <row r="820" spans="2:6" x14ac:dyDescent="0.3">
      <c r="B820">
        <f t="shared" si="48"/>
        <v>813</v>
      </c>
      <c r="C820">
        <f t="shared" si="49"/>
        <v>81.300000000000011</v>
      </c>
      <c r="D820" s="7">
        <v>20</v>
      </c>
      <c r="E820">
        <f t="shared" si="50"/>
        <v>19.999993458243196</v>
      </c>
      <c r="F820">
        <f t="shared" si="51"/>
        <v>19.999993593828627</v>
      </c>
    </row>
    <row r="821" spans="2:6" x14ac:dyDescent="0.3">
      <c r="B821">
        <f t="shared" si="48"/>
        <v>814</v>
      </c>
      <c r="C821">
        <f t="shared" si="49"/>
        <v>81.400000000000006</v>
      </c>
      <c r="D821" s="7">
        <v>20</v>
      </c>
      <c r="E821">
        <f t="shared" si="50"/>
        <v>19.999993593828627</v>
      </c>
      <c r="F821">
        <f t="shared" si="51"/>
        <v>19.999993726603897</v>
      </c>
    </row>
    <row r="822" spans="2:6" x14ac:dyDescent="0.3">
      <c r="B822">
        <f t="shared" si="48"/>
        <v>815</v>
      </c>
      <c r="C822">
        <f t="shared" si="49"/>
        <v>81.5</v>
      </c>
      <c r="D822" s="7">
        <v>20</v>
      </c>
      <c r="E822">
        <f t="shared" si="50"/>
        <v>19.999993726603897</v>
      </c>
      <c r="F822">
        <f t="shared" si="51"/>
        <v>19.999993856627242</v>
      </c>
    </row>
    <row r="823" spans="2:6" x14ac:dyDescent="0.3">
      <c r="B823">
        <f t="shared" si="48"/>
        <v>816</v>
      </c>
      <c r="C823">
        <f t="shared" si="49"/>
        <v>81.600000000000009</v>
      </c>
      <c r="D823" s="7">
        <v>20</v>
      </c>
      <c r="E823">
        <f t="shared" si="50"/>
        <v>19.999993856627242</v>
      </c>
      <c r="F823">
        <f t="shared" si="51"/>
        <v>19.999993983955704</v>
      </c>
    </row>
    <row r="824" spans="2:6" x14ac:dyDescent="0.3">
      <c r="B824">
        <f t="shared" si="48"/>
        <v>817</v>
      </c>
      <c r="C824">
        <f t="shared" si="49"/>
        <v>81.7</v>
      </c>
      <c r="D824" s="7">
        <v>20</v>
      </c>
      <c r="E824">
        <f t="shared" si="50"/>
        <v>19.999993983955704</v>
      </c>
      <c r="F824">
        <f t="shared" si="51"/>
        <v>19.99999410864514</v>
      </c>
    </row>
    <row r="825" spans="2:6" x14ac:dyDescent="0.3">
      <c r="B825">
        <f t="shared" si="48"/>
        <v>818</v>
      </c>
      <c r="C825">
        <f t="shared" si="49"/>
        <v>81.800000000000011</v>
      </c>
      <c r="D825" s="7">
        <v>20</v>
      </c>
      <c r="E825">
        <f t="shared" si="50"/>
        <v>19.99999410864514</v>
      </c>
      <c r="F825">
        <f t="shared" si="51"/>
        <v>19.999994230750239</v>
      </c>
    </row>
    <row r="826" spans="2:6" x14ac:dyDescent="0.3">
      <c r="B826">
        <f t="shared" si="48"/>
        <v>819</v>
      </c>
      <c r="C826">
        <f t="shared" si="49"/>
        <v>81.900000000000006</v>
      </c>
      <c r="D826" s="7">
        <v>20</v>
      </c>
      <c r="E826">
        <f t="shared" si="50"/>
        <v>19.999994230750239</v>
      </c>
      <c r="F826">
        <f t="shared" si="51"/>
        <v>19.99999435032457</v>
      </c>
    </row>
    <row r="827" spans="2:6" x14ac:dyDescent="0.3">
      <c r="B827">
        <f t="shared" si="48"/>
        <v>820</v>
      </c>
      <c r="C827">
        <f t="shared" si="49"/>
        <v>82</v>
      </c>
      <c r="D827" s="7">
        <v>20</v>
      </c>
      <c r="E827">
        <f t="shared" si="50"/>
        <v>19.99999435032457</v>
      </c>
      <c r="F827">
        <f t="shared" si="51"/>
        <v>19.999994467420592</v>
      </c>
    </row>
    <row r="828" spans="2:6" x14ac:dyDescent="0.3">
      <c r="B828">
        <f t="shared" si="48"/>
        <v>821</v>
      </c>
      <c r="C828">
        <f t="shared" si="49"/>
        <v>82.100000000000009</v>
      </c>
      <c r="D828" s="7">
        <v>20</v>
      </c>
      <c r="E828">
        <f t="shared" si="50"/>
        <v>19.999994467420592</v>
      </c>
      <c r="F828">
        <f t="shared" si="51"/>
        <v>19.999994582089663</v>
      </c>
    </row>
    <row r="829" spans="2:6" x14ac:dyDescent="0.3">
      <c r="B829">
        <f t="shared" si="48"/>
        <v>822</v>
      </c>
      <c r="C829">
        <f t="shared" si="49"/>
        <v>82.2</v>
      </c>
      <c r="D829" s="7">
        <v>20</v>
      </c>
      <c r="E829">
        <f t="shared" si="50"/>
        <v>19.999994582089663</v>
      </c>
      <c r="F829">
        <f t="shared" si="51"/>
        <v>19.999994694382082</v>
      </c>
    </row>
    <row r="830" spans="2:6" x14ac:dyDescent="0.3">
      <c r="B830">
        <f t="shared" si="48"/>
        <v>823</v>
      </c>
      <c r="C830">
        <f t="shared" si="49"/>
        <v>82.300000000000011</v>
      </c>
      <c r="D830" s="7">
        <v>20</v>
      </c>
      <c r="E830">
        <f t="shared" si="50"/>
        <v>19.999994694382082</v>
      </c>
      <c r="F830">
        <f t="shared" si="51"/>
        <v>19.999994804347111</v>
      </c>
    </row>
    <row r="831" spans="2:6" x14ac:dyDescent="0.3">
      <c r="B831">
        <f t="shared" si="48"/>
        <v>824</v>
      </c>
      <c r="C831">
        <f t="shared" si="49"/>
        <v>82.4</v>
      </c>
      <c r="D831" s="7">
        <v>20</v>
      </c>
      <c r="E831">
        <f t="shared" si="50"/>
        <v>19.999994804347111</v>
      </c>
      <c r="F831">
        <f t="shared" si="51"/>
        <v>19.999994912032989</v>
      </c>
    </row>
    <row r="832" spans="2:6" x14ac:dyDescent="0.3">
      <c r="B832">
        <f t="shared" si="48"/>
        <v>825</v>
      </c>
      <c r="C832">
        <f t="shared" si="49"/>
        <v>82.5</v>
      </c>
      <c r="D832" s="7">
        <v>20</v>
      </c>
      <c r="E832">
        <f t="shared" si="50"/>
        <v>19.999994912032989</v>
      </c>
      <c r="F832">
        <f t="shared" si="51"/>
        <v>19.999995017486953</v>
      </c>
    </row>
    <row r="833" spans="2:6" x14ac:dyDescent="0.3">
      <c r="B833">
        <f t="shared" si="48"/>
        <v>826</v>
      </c>
      <c r="C833">
        <f t="shared" si="49"/>
        <v>82.600000000000009</v>
      </c>
      <c r="D833" s="7">
        <v>20</v>
      </c>
      <c r="E833">
        <f t="shared" si="50"/>
        <v>19.999995017486953</v>
      </c>
      <c r="F833">
        <f t="shared" si="51"/>
        <v>19.999995120755266</v>
      </c>
    </row>
    <row r="834" spans="2:6" x14ac:dyDescent="0.3">
      <c r="B834">
        <f t="shared" si="48"/>
        <v>827</v>
      </c>
      <c r="C834">
        <f t="shared" si="49"/>
        <v>82.7</v>
      </c>
      <c r="D834" s="7">
        <v>20</v>
      </c>
      <c r="E834">
        <f t="shared" si="50"/>
        <v>19.999995120755266</v>
      </c>
      <c r="F834">
        <f t="shared" si="51"/>
        <v>19.999995221883225</v>
      </c>
    </row>
    <row r="835" spans="2:6" x14ac:dyDescent="0.3">
      <c r="B835">
        <f t="shared" si="48"/>
        <v>828</v>
      </c>
      <c r="C835">
        <f t="shared" si="49"/>
        <v>82.800000000000011</v>
      </c>
      <c r="D835" s="7">
        <v>20</v>
      </c>
      <c r="E835">
        <f t="shared" si="50"/>
        <v>19.999995221883225</v>
      </c>
      <c r="F835">
        <f t="shared" si="51"/>
        <v>19.99999532091519</v>
      </c>
    </row>
    <row r="836" spans="2:6" x14ac:dyDescent="0.3">
      <c r="B836">
        <f t="shared" si="48"/>
        <v>829</v>
      </c>
      <c r="C836">
        <f t="shared" si="49"/>
        <v>82.9</v>
      </c>
      <c r="D836" s="7">
        <v>20</v>
      </c>
      <c r="E836">
        <f t="shared" si="50"/>
        <v>19.99999532091519</v>
      </c>
      <c r="F836">
        <f t="shared" si="51"/>
        <v>19.999995417894603</v>
      </c>
    </row>
    <row r="837" spans="2:6" x14ac:dyDescent="0.3">
      <c r="B837">
        <f t="shared" si="48"/>
        <v>830</v>
      </c>
      <c r="C837">
        <f t="shared" si="49"/>
        <v>83</v>
      </c>
      <c r="D837" s="7">
        <v>20</v>
      </c>
      <c r="E837">
        <f t="shared" si="50"/>
        <v>19.999995417894603</v>
      </c>
      <c r="F837">
        <f t="shared" si="51"/>
        <v>19.999995512864004</v>
      </c>
    </row>
    <row r="838" spans="2:6" x14ac:dyDescent="0.3">
      <c r="B838">
        <f t="shared" si="48"/>
        <v>831</v>
      </c>
      <c r="C838">
        <f t="shared" si="49"/>
        <v>83.100000000000009</v>
      </c>
      <c r="D838" s="7">
        <v>20</v>
      </c>
      <c r="E838">
        <f t="shared" si="50"/>
        <v>19.999995512864004</v>
      </c>
      <c r="F838">
        <f t="shared" si="51"/>
        <v>19.99999560586506</v>
      </c>
    </row>
    <row r="839" spans="2:6" x14ac:dyDescent="0.3">
      <c r="B839">
        <f t="shared" si="48"/>
        <v>832</v>
      </c>
      <c r="C839">
        <f t="shared" si="49"/>
        <v>83.2</v>
      </c>
      <c r="D839" s="7">
        <v>20</v>
      </c>
      <c r="E839">
        <f t="shared" si="50"/>
        <v>19.99999560586506</v>
      </c>
      <c r="F839">
        <f t="shared" si="51"/>
        <v>19.999995696938555</v>
      </c>
    </row>
    <row r="840" spans="2:6" x14ac:dyDescent="0.3">
      <c r="B840">
        <f t="shared" si="48"/>
        <v>833</v>
      </c>
      <c r="C840">
        <f t="shared" si="49"/>
        <v>83.300000000000011</v>
      </c>
      <c r="D840" s="7">
        <v>20</v>
      </c>
      <c r="E840">
        <f t="shared" si="50"/>
        <v>19.999995696938555</v>
      </c>
      <c r="F840">
        <f t="shared" si="51"/>
        <v>19.999995786124451</v>
      </c>
    </row>
    <row r="841" spans="2:6" x14ac:dyDescent="0.3">
      <c r="B841">
        <f t="shared" ref="B841:B904" si="52">B840+1</f>
        <v>834</v>
      </c>
      <c r="C841">
        <f t="shared" ref="C841:C904" si="53">B841*$C$2</f>
        <v>83.4</v>
      </c>
      <c r="D841" s="7">
        <v>20</v>
      </c>
      <c r="E841">
        <f t="shared" ref="E841:E904" si="54">F840</f>
        <v>19.999995786124451</v>
      </c>
      <c r="F841">
        <f t="shared" ref="F841:F904" si="55">$C$4*E841+(1-$C$4)*D841</f>
        <v>19.999995873461863</v>
      </c>
    </row>
    <row r="842" spans="2:6" x14ac:dyDescent="0.3">
      <c r="B842">
        <f t="shared" si="52"/>
        <v>835</v>
      </c>
      <c r="C842">
        <f t="shared" si="53"/>
        <v>83.5</v>
      </c>
      <c r="D842" s="7">
        <v>20</v>
      </c>
      <c r="E842">
        <f t="shared" si="54"/>
        <v>19.999995873461863</v>
      </c>
      <c r="F842">
        <f t="shared" si="55"/>
        <v>19.999995958989111</v>
      </c>
    </row>
    <row r="843" spans="2:6" x14ac:dyDescent="0.3">
      <c r="B843">
        <f t="shared" si="52"/>
        <v>836</v>
      </c>
      <c r="C843">
        <f t="shared" si="53"/>
        <v>83.600000000000009</v>
      </c>
      <c r="D843" s="7">
        <v>20</v>
      </c>
      <c r="E843">
        <f t="shared" si="54"/>
        <v>19.999995958989111</v>
      </c>
      <c r="F843">
        <f t="shared" si="55"/>
        <v>19.99999604274371</v>
      </c>
    </row>
    <row r="844" spans="2:6" x14ac:dyDescent="0.3">
      <c r="B844">
        <f t="shared" si="52"/>
        <v>837</v>
      </c>
      <c r="C844">
        <f t="shared" si="53"/>
        <v>83.7</v>
      </c>
      <c r="D844" s="7">
        <v>20</v>
      </c>
      <c r="E844">
        <f t="shared" si="54"/>
        <v>19.99999604274371</v>
      </c>
      <c r="F844">
        <f t="shared" si="55"/>
        <v>19.999996124762397</v>
      </c>
    </row>
    <row r="845" spans="2:6" x14ac:dyDescent="0.3">
      <c r="B845">
        <f t="shared" si="52"/>
        <v>838</v>
      </c>
      <c r="C845">
        <f t="shared" si="53"/>
        <v>83.800000000000011</v>
      </c>
      <c r="D845" s="7">
        <v>20</v>
      </c>
      <c r="E845">
        <f t="shared" si="54"/>
        <v>19.999996124762397</v>
      </c>
      <c r="F845">
        <f t="shared" si="55"/>
        <v>19.999996205081153</v>
      </c>
    </row>
    <row r="846" spans="2:6" x14ac:dyDescent="0.3">
      <c r="B846">
        <f t="shared" si="52"/>
        <v>839</v>
      </c>
      <c r="C846">
        <f t="shared" si="53"/>
        <v>83.9</v>
      </c>
      <c r="D846" s="7">
        <v>20</v>
      </c>
      <c r="E846">
        <f t="shared" si="54"/>
        <v>19.999996205081153</v>
      </c>
      <c r="F846">
        <f t="shared" si="55"/>
        <v>19.999996283735207</v>
      </c>
    </row>
    <row r="847" spans="2:6" x14ac:dyDescent="0.3">
      <c r="B847">
        <f t="shared" si="52"/>
        <v>840</v>
      </c>
      <c r="C847">
        <f t="shared" si="53"/>
        <v>84</v>
      </c>
      <c r="D847" s="7">
        <v>20</v>
      </c>
      <c r="E847">
        <f t="shared" si="54"/>
        <v>19.999996283735207</v>
      </c>
      <c r="F847">
        <f t="shared" si="55"/>
        <v>19.99999636075907</v>
      </c>
    </row>
    <row r="848" spans="2:6" x14ac:dyDescent="0.3">
      <c r="B848">
        <f t="shared" si="52"/>
        <v>841</v>
      </c>
      <c r="C848">
        <f t="shared" si="53"/>
        <v>84.100000000000009</v>
      </c>
      <c r="D848" s="7">
        <v>20</v>
      </c>
      <c r="E848">
        <f t="shared" si="54"/>
        <v>19.99999636075907</v>
      </c>
      <c r="F848">
        <f t="shared" si="55"/>
        <v>19.999996436186521</v>
      </c>
    </row>
    <row r="849" spans="2:6" x14ac:dyDescent="0.3">
      <c r="B849">
        <f t="shared" si="52"/>
        <v>842</v>
      </c>
      <c r="C849">
        <f t="shared" si="53"/>
        <v>84.2</v>
      </c>
      <c r="D849" s="7">
        <v>20</v>
      </c>
      <c r="E849">
        <f t="shared" si="54"/>
        <v>19.999996436186521</v>
      </c>
      <c r="F849">
        <f t="shared" si="55"/>
        <v>19.99999651005065</v>
      </c>
    </row>
    <row r="850" spans="2:6" x14ac:dyDescent="0.3">
      <c r="B850">
        <f t="shared" si="52"/>
        <v>843</v>
      </c>
      <c r="C850">
        <f t="shared" si="53"/>
        <v>84.300000000000011</v>
      </c>
      <c r="D850" s="7">
        <v>20</v>
      </c>
      <c r="E850">
        <f t="shared" si="54"/>
        <v>19.99999651005065</v>
      </c>
      <c r="F850">
        <f t="shared" si="55"/>
        <v>19.999996582383865</v>
      </c>
    </row>
    <row r="851" spans="2:6" x14ac:dyDescent="0.3">
      <c r="B851">
        <f t="shared" si="52"/>
        <v>844</v>
      </c>
      <c r="C851">
        <f t="shared" si="53"/>
        <v>84.4</v>
      </c>
      <c r="D851" s="7">
        <v>20</v>
      </c>
      <c r="E851">
        <f t="shared" si="54"/>
        <v>19.999996582383865</v>
      </c>
      <c r="F851">
        <f t="shared" si="55"/>
        <v>19.999996653217892</v>
      </c>
    </row>
    <row r="852" spans="2:6" x14ac:dyDescent="0.3">
      <c r="B852">
        <f t="shared" si="52"/>
        <v>845</v>
      </c>
      <c r="C852">
        <f t="shared" si="53"/>
        <v>84.5</v>
      </c>
      <c r="D852" s="7">
        <v>20</v>
      </c>
      <c r="E852">
        <f t="shared" si="54"/>
        <v>19.999996653217892</v>
      </c>
      <c r="F852">
        <f t="shared" si="55"/>
        <v>19.999996722583802</v>
      </c>
    </row>
    <row r="853" spans="2:6" x14ac:dyDescent="0.3">
      <c r="B853">
        <f t="shared" si="52"/>
        <v>846</v>
      </c>
      <c r="C853">
        <f t="shared" si="53"/>
        <v>84.600000000000009</v>
      </c>
      <c r="D853" s="7">
        <v>20</v>
      </c>
      <c r="E853">
        <f t="shared" si="54"/>
        <v>19.999996722583802</v>
      </c>
      <c r="F853">
        <f t="shared" si="55"/>
        <v>19.999996790512022</v>
      </c>
    </row>
    <row r="854" spans="2:6" x14ac:dyDescent="0.3">
      <c r="B854">
        <f t="shared" si="52"/>
        <v>847</v>
      </c>
      <c r="C854">
        <f t="shared" si="53"/>
        <v>84.7</v>
      </c>
      <c r="D854" s="7">
        <v>20</v>
      </c>
      <c r="E854">
        <f t="shared" si="54"/>
        <v>19.999996790512022</v>
      </c>
      <c r="F854">
        <f t="shared" si="55"/>
        <v>19.99999685703235</v>
      </c>
    </row>
    <row r="855" spans="2:6" x14ac:dyDescent="0.3">
      <c r="B855">
        <f t="shared" si="52"/>
        <v>848</v>
      </c>
      <c r="C855">
        <f t="shared" si="53"/>
        <v>84.800000000000011</v>
      </c>
      <c r="D855" s="7">
        <v>20</v>
      </c>
      <c r="E855">
        <f t="shared" si="54"/>
        <v>19.99999685703235</v>
      </c>
      <c r="F855">
        <f t="shared" si="55"/>
        <v>19.99999692217397</v>
      </c>
    </row>
    <row r="856" spans="2:6" x14ac:dyDescent="0.3">
      <c r="B856">
        <f t="shared" si="52"/>
        <v>849</v>
      </c>
      <c r="C856">
        <f t="shared" si="53"/>
        <v>84.9</v>
      </c>
      <c r="D856" s="7">
        <v>20</v>
      </c>
      <c r="E856">
        <f t="shared" si="54"/>
        <v>19.99999692217397</v>
      </c>
      <c r="F856">
        <f t="shared" si="55"/>
        <v>19.999996985965453</v>
      </c>
    </row>
    <row r="857" spans="2:6" x14ac:dyDescent="0.3">
      <c r="B857">
        <f t="shared" si="52"/>
        <v>850</v>
      </c>
      <c r="C857">
        <f t="shared" si="53"/>
        <v>85</v>
      </c>
      <c r="D857" s="7">
        <v>20</v>
      </c>
      <c r="E857">
        <f t="shared" si="54"/>
        <v>19.999996985965453</v>
      </c>
      <c r="F857">
        <f t="shared" si="55"/>
        <v>19.999997048434786</v>
      </c>
    </row>
    <row r="858" spans="2:6" x14ac:dyDescent="0.3">
      <c r="B858">
        <f t="shared" si="52"/>
        <v>851</v>
      </c>
      <c r="C858">
        <f t="shared" si="53"/>
        <v>85.100000000000009</v>
      </c>
      <c r="D858" s="7">
        <v>20</v>
      </c>
      <c r="E858">
        <f t="shared" si="54"/>
        <v>19.999997048434786</v>
      </c>
      <c r="F858">
        <f t="shared" si="55"/>
        <v>19.999997109609367</v>
      </c>
    </row>
    <row r="859" spans="2:6" x14ac:dyDescent="0.3">
      <c r="B859">
        <f t="shared" si="52"/>
        <v>852</v>
      </c>
      <c r="C859">
        <f t="shared" si="53"/>
        <v>85.2</v>
      </c>
      <c r="D859" s="7">
        <v>20</v>
      </c>
      <c r="E859">
        <f t="shared" si="54"/>
        <v>19.999997109609367</v>
      </c>
      <c r="F859">
        <f t="shared" si="55"/>
        <v>19.999997169516035</v>
      </c>
    </row>
    <row r="860" spans="2:6" x14ac:dyDescent="0.3">
      <c r="B860">
        <f t="shared" si="52"/>
        <v>853</v>
      </c>
      <c r="C860">
        <f t="shared" si="53"/>
        <v>85.300000000000011</v>
      </c>
      <c r="D860" s="7">
        <v>20</v>
      </c>
      <c r="E860">
        <f t="shared" si="54"/>
        <v>19.999997169516035</v>
      </c>
      <c r="F860">
        <f t="shared" si="55"/>
        <v>19.999997228181073</v>
      </c>
    </row>
    <row r="861" spans="2:6" x14ac:dyDescent="0.3">
      <c r="B861">
        <f t="shared" si="52"/>
        <v>854</v>
      </c>
      <c r="C861">
        <f t="shared" si="53"/>
        <v>85.4</v>
      </c>
      <c r="D861" s="7">
        <v>20</v>
      </c>
      <c r="E861">
        <f t="shared" si="54"/>
        <v>19.999997228181073</v>
      </c>
      <c r="F861">
        <f t="shared" si="55"/>
        <v>19.999997285630208</v>
      </c>
    </row>
    <row r="862" spans="2:6" x14ac:dyDescent="0.3">
      <c r="B862">
        <f t="shared" si="52"/>
        <v>855</v>
      </c>
      <c r="C862">
        <f t="shared" si="53"/>
        <v>85.5</v>
      </c>
      <c r="D862" s="7">
        <v>20</v>
      </c>
      <c r="E862">
        <f t="shared" si="54"/>
        <v>19.999997285630208</v>
      </c>
      <c r="F862">
        <f t="shared" si="55"/>
        <v>19.999997341888644</v>
      </c>
    </row>
    <row r="863" spans="2:6" x14ac:dyDescent="0.3">
      <c r="B863">
        <f t="shared" si="52"/>
        <v>856</v>
      </c>
      <c r="C863">
        <f t="shared" si="53"/>
        <v>85.600000000000009</v>
      </c>
      <c r="D863" s="7">
        <v>20</v>
      </c>
      <c r="E863">
        <f t="shared" si="54"/>
        <v>19.999997341888644</v>
      </c>
      <c r="F863">
        <f t="shared" si="55"/>
        <v>19.999997396981058</v>
      </c>
    </row>
    <row r="864" spans="2:6" x14ac:dyDescent="0.3">
      <c r="B864">
        <f t="shared" si="52"/>
        <v>857</v>
      </c>
      <c r="C864">
        <f t="shared" si="53"/>
        <v>85.7</v>
      </c>
      <c r="D864" s="7">
        <v>20</v>
      </c>
      <c r="E864">
        <f t="shared" si="54"/>
        <v>19.999997396981058</v>
      </c>
      <c r="F864">
        <f t="shared" si="55"/>
        <v>19.999997450931616</v>
      </c>
    </row>
    <row r="865" spans="2:6" x14ac:dyDescent="0.3">
      <c r="B865">
        <f t="shared" si="52"/>
        <v>858</v>
      </c>
      <c r="C865">
        <f t="shared" si="53"/>
        <v>85.800000000000011</v>
      </c>
      <c r="D865" s="7">
        <v>20</v>
      </c>
      <c r="E865">
        <f t="shared" si="54"/>
        <v>19.999997450931616</v>
      </c>
      <c r="F865">
        <f t="shared" si="55"/>
        <v>19.999997503763986</v>
      </c>
    </row>
    <row r="866" spans="2:6" x14ac:dyDescent="0.3">
      <c r="B866">
        <f t="shared" si="52"/>
        <v>859</v>
      </c>
      <c r="C866">
        <f t="shared" si="53"/>
        <v>85.9</v>
      </c>
      <c r="D866" s="7">
        <v>20</v>
      </c>
      <c r="E866">
        <f t="shared" si="54"/>
        <v>19.999997503763986</v>
      </c>
      <c r="F866">
        <f t="shared" si="55"/>
        <v>19.999997555501345</v>
      </c>
    </row>
    <row r="867" spans="2:6" x14ac:dyDescent="0.3">
      <c r="B867">
        <f t="shared" si="52"/>
        <v>860</v>
      </c>
      <c r="C867">
        <f t="shared" si="53"/>
        <v>86</v>
      </c>
      <c r="D867" s="7">
        <v>20</v>
      </c>
      <c r="E867">
        <f t="shared" si="54"/>
        <v>19.999997555501345</v>
      </c>
      <c r="F867">
        <f t="shared" si="55"/>
        <v>19.999997606166389</v>
      </c>
    </row>
    <row r="868" spans="2:6" x14ac:dyDescent="0.3">
      <c r="B868">
        <f t="shared" si="52"/>
        <v>861</v>
      </c>
      <c r="C868">
        <f t="shared" si="53"/>
        <v>86.100000000000009</v>
      </c>
      <c r="D868" s="7">
        <v>20</v>
      </c>
      <c r="E868">
        <f t="shared" si="54"/>
        <v>19.999997606166389</v>
      </c>
      <c r="F868">
        <f t="shared" si="55"/>
        <v>19.999997655781343</v>
      </c>
    </row>
    <row r="869" spans="2:6" x14ac:dyDescent="0.3">
      <c r="B869">
        <f t="shared" si="52"/>
        <v>862</v>
      </c>
      <c r="C869">
        <f t="shared" si="53"/>
        <v>86.2</v>
      </c>
      <c r="D869" s="7">
        <v>20</v>
      </c>
      <c r="E869">
        <f t="shared" si="54"/>
        <v>19.999997655781343</v>
      </c>
      <c r="F869">
        <f t="shared" si="55"/>
        <v>19.999997704367971</v>
      </c>
    </row>
    <row r="870" spans="2:6" x14ac:dyDescent="0.3">
      <c r="B870">
        <f t="shared" si="52"/>
        <v>863</v>
      </c>
      <c r="C870">
        <f t="shared" si="53"/>
        <v>86.300000000000011</v>
      </c>
      <c r="D870" s="7">
        <v>20</v>
      </c>
      <c r="E870">
        <f t="shared" si="54"/>
        <v>19.999997704367971</v>
      </c>
      <c r="F870">
        <f t="shared" si="55"/>
        <v>19.999997751947582</v>
      </c>
    </row>
    <row r="871" spans="2:6" x14ac:dyDescent="0.3">
      <c r="B871">
        <f t="shared" si="52"/>
        <v>864</v>
      </c>
      <c r="C871">
        <f t="shared" si="53"/>
        <v>86.4</v>
      </c>
      <c r="D871" s="7">
        <v>20</v>
      </c>
      <c r="E871">
        <f t="shared" si="54"/>
        <v>19.999997751947582</v>
      </c>
      <c r="F871">
        <f t="shared" si="55"/>
        <v>19.999997798541052</v>
      </c>
    </row>
    <row r="872" spans="2:6" x14ac:dyDescent="0.3">
      <c r="B872">
        <f t="shared" si="52"/>
        <v>865</v>
      </c>
      <c r="C872">
        <f t="shared" si="53"/>
        <v>86.5</v>
      </c>
      <c r="D872" s="7">
        <v>20</v>
      </c>
      <c r="E872">
        <f t="shared" si="54"/>
        <v>19.999997798541052</v>
      </c>
      <c r="F872">
        <f t="shared" si="55"/>
        <v>19.999997844168817</v>
      </c>
    </row>
    <row r="873" spans="2:6" x14ac:dyDescent="0.3">
      <c r="B873">
        <f t="shared" si="52"/>
        <v>866</v>
      </c>
      <c r="C873">
        <f t="shared" si="53"/>
        <v>86.600000000000009</v>
      </c>
      <c r="D873" s="7">
        <v>20</v>
      </c>
      <c r="E873">
        <f t="shared" si="54"/>
        <v>19.999997844168817</v>
      </c>
      <c r="F873">
        <f t="shared" si="55"/>
        <v>19.999997888850899</v>
      </c>
    </row>
    <row r="874" spans="2:6" x14ac:dyDescent="0.3">
      <c r="B874">
        <f t="shared" si="52"/>
        <v>867</v>
      </c>
      <c r="C874">
        <f t="shared" si="53"/>
        <v>86.7</v>
      </c>
      <c r="D874" s="7">
        <v>20</v>
      </c>
      <c r="E874">
        <f t="shared" si="54"/>
        <v>19.999997888850899</v>
      </c>
      <c r="F874">
        <f t="shared" si="55"/>
        <v>19.999997932606888</v>
      </c>
    </row>
    <row r="875" spans="2:6" x14ac:dyDescent="0.3">
      <c r="B875">
        <f t="shared" si="52"/>
        <v>868</v>
      </c>
      <c r="C875">
        <f t="shared" si="53"/>
        <v>86.800000000000011</v>
      </c>
      <c r="D875" s="7">
        <v>20</v>
      </c>
      <c r="E875">
        <f t="shared" si="54"/>
        <v>19.999997932606888</v>
      </c>
      <c r="F875">
        <f t="shared" si="55"/>
        <v>19.99999797545599</v>
      </c>
    </row>
    <row r="876" spans="2:6" x14ac:dyDescent="0.3">
      <c r="B876">
        <f t="shared" si="52"/>
        <v>869</v>
      </c>
      <c r="C876">
        <f t="shared" si="53"/>
        <v>86.9</v>
      </c>
      <c r="D876" s="7">
        <v>20</v>
      </c>
      <c r="E876">
        <f t="shared" si="54"/>
        <v>19.99999797545599</v>
      </c>
      <c r="F876">
        <f t="shared" si="55"/>
        <v>19.999998017416992</v>
      </c>
    </row>
    <row r="877" spans="2:6" x14ac:dyDescent="0.3">
      <c r="B877">
        <f t="shared" si="52"/>
        <v>870</v>
      </c>
      <c r="C877">
        <f t="shared" si="53"/>
        <v>87</v>
      </c>
      <c r="D877" s="7">
        <v>20</v>
      </c>
      <c r="E877">
        <f t="shared" si="54"/>
        <v>19.999998017416992</v>
      </c>
      <c r="F877">
        <f t="shared" si="55"/>
        <v>19.999998058508304</v>
      </c>
    </row>
    <row r="878" spans="2:6" x14ac:dyDescent="0.3">
      <c r="B878">
        <f t="shared" si="52"/>
        <v>871</v>
      </c>
      <c r="C878">
        <f t="shared" si="53"/>
        <v>87.100000000000009</v>
      </c>
      <c r="D878" s="7">
        <v>20</v>
      </c>
      <c r="E878">
        <f t="shared" si="54"/>
        <v>19.999998058508304</v>
      </c>
      <c r="F878">
        <f t="shared" si="55"/>
        <v>19.999998098747952</v>
      </c>
    </row>
    <row r="879" spans="2:6" x14ac:dyDescent="0.3">
      <c r="B879">
        <f t="shared" si="52"/>
        <v>872</v>
      </c>
      <c r="C879">
        <f t="shared" si="53"/>
        <v>87.2</v>
      </c>
      <c r="D879" s="7">
        <v>20</v>
      </c>
      <c r="E879">
        <f t="shared" si="54"/>
        <v>19.999998098747952</v>
      </c>
      <c r="F879">
        <f t="shared" si="55"/>
        <v>19.999998138153586</v>
      </c>
    </row>
    <row r="880" spans="2:6" x14ac:dyDescent="0.3">
      <c r="B880">
        <f t="shared" si="52"/>
        <v>873</v>
      </c>
      <c r="C880">
        <f t="shared" si="53"/>
        <v>87.300000000000011</v>
      </c>
      <c r="D880" s="7">
        <v>20</v>
      </c>
      <c r="E880">
        <f t="shared" si="54"/>
        <v>19.999998138153586</v>
      </c>
      <c r="F880">
        <f t="shared" si="55"/>
        <v>19.999998176742494</v>
      </c>
    </row>
    <row r="881" spans="2:6" x14ac:dyDescent="0.3">
      <c r="B881">
        <f t="shared" si="52"/>
        <v>874</v>
      </c>
      <c r="C881">
        <f t="shared" si="53"/>
        <v>87.4</v>
      </c>
      <c r="D881" s="7">
        <v>20</v>
      </c>
      <c r="E881">
        <f t="shared" si="54"/>
        <v>19.999998176742494</v>
      </c>
      <c r="F881">
        <f t="shared" si="55"/>
        <v>19.999998214531601</v>
      </c>
    </row>
    <row r="882" spans="2:6" x14ac:dyDescent="0.3">
      <c r="B882">
        <f t="shared" si="52"/>
        <v>875</v>
      </c>
      <c r="C882">
        <f t="shared" si="53"/>
        <v>87.5</v>
      </c>
      <c r="D882" s="7">
        <v>20</v>
      </c>
      <c r="E882">
        <f t="shared" si="54"/>
        <v>19.999998214531601</v>
      </c>
      <c r="F882">
        <f t="shared" si="55"/>
        <v>19.999998251537484</v>
      </c>
    </row>
    <row r="883" spans="2:6" x14ac:dyDescent="0.3">
      <c r="B883">
        <f t="shared" si="52"/>
        <v>876</v>
      </c>
      <c r="C883">
        <f t="shared" si="53"/>
        <v>87.600000000000009</v>
      </c>
      <c r="D883" s="7">
        <v>20</v>
      </c>
      <c r="E883">
        <f t="shared" si="54"/>
        <v>19.999998251537484</v>
      </c>
      <c r="F883">
        <f t="shared" si="55"/>
        <v>19.999998287776378</v>
      </c>
    </row>
    <row r="884" spans="2:6" x14ac:dyDescent="0.3">
      <c r="B884">
        <f t="shared" si="52"/>
        <v>877</v>
      </c>
      <c r="C884">
        <f t="shared" si="53"/>
        <v>87.7</v>
      </c>
      <c r="D884" s="7">
        <v>20</v>
      </c>
      <c r="E884">
        <f t="shared" si="54"/>
        <v>19.999998287776378</v>
      </c>
      <c r="F884">
        <f t="shared" si="55"/>
        <v>19.99999832326418</v>
      </c>
    </row>
    <row r="885" spans="2:6" x14ac:dyDescent="0.3">
      <c r="B885">
        <f t="shared" si="52"/>
        <v>878</v>
      </c>
      <c r="C885">
        <f t="shared" si="53"/>
        <v>87.800000000000011</v>
      </c>
      <c r="D885" s="7">
        <v>20</v>
      </c>
      <c r="E885">
        <f t="shared" si="54"/>
        <v>19.99999832326418</v>
      </c>
      <c r="F885">
        <f t="shared" si="55"/>
        <v>19.999998358016455</v>
      </c>
    </row>
    <row r="886" spans="2:6" x14ac:dyDescent="0.3">
      <c r="B886">
        <f t="shared" si="52"/>
        <v>879</v>
      </c>
      <c r="C886">
        <f t="shared" si="53"/>
        <v>87.9</v>
      </c>
      <c r="D886" s="7">
        <v>20</v>
      </c>
      <c r="E886">
        <f t="shared" si="54"/>
        <v>19.999998358016455</v>
      </c>
      <c r="F886">
        <f t="shared" si="55"/>
        <v>19.999998392048454</v>
      </c>
    </row>
    <row r="887" spans="2:6" x14ac:dyDescent="0.3">
      <c r="B887">
        <f t="shared" si="52"/>
        <v>880</v>
      </c>
      <c r="C887">
        <f t="shared" si="53"/>
        <v>88</v>
      </c>
      <c r="D887" s="7">
        <v>20</v>
      </c>
      <c r="E887">
        <f t="shared" si="54"/>
        <v>19.999998392048454</v>
      </c>
      <c r="F887">
        <f t="shared" si="55"/>
        <v>19.999998425375097</v>
      </c>
    </row>
    <row r="888" spans="2:6" x14ac:dyDescent="0.3">
      <c r="B888">
        <f t="shared" si="52"/>
        <v>881</v>
      </c>
      <c r="C888">
        <f t="shared" si="53"/>
        <v>88.100000000000009</v>
      </c>
      <c r="D888" s="7">
        <v>20</v>
      </c>
      <c r="E888">
        <f t="shared" si="54"/>
        <v>19.999998425375097</v>
      </c>
      <c r="F888">
        <f t="shared" si="55"/>
        <v>19.999998458011007</v>
      </c>
    </row>
    <row r="889" spans="2:6" x14ac:dyDescent="0.3">
      <c r="B889">
        <f t="shared" si="52"/>
        <v>882</v>
      </c>
      <c r="C889">
        <f t="shared" si="53"/>
        <v>88.2</v>
      </c>
      <c r="D889" s="7">
        <v>20</v>
      </c>
      <c r="E889">
        <f t="shared" si="54"/>
        <v>19.999998458011007</v>
      </c>
      <c r="F889">
        <f t="shared" si="55"/>
        <v>19.999998489970501</v>
      </c>
    </row>
    <row r="890" spans="2:6" x14ac:dyDescent="0.3">
      <c r="B890">
        <f t="shared" si="52"/>
        <v>883</v>
      </c>
      <c r="C890">
        <f t="shared" si="53"/>
        <v>88.300000000000011</v>
      </c>
      <c r="D890" s="7">
        <v>20</v>
      </c>
      <c r="E890">
        <f t="shared" si="54"/>
        <v>19.999998489970501</v>
      </c>
      <c r="F890">
        <f t="shared" si="55"/>
        <v>19.999998521267599</v>
      </c>
    </row>
    <row r="891" spans="2:6" x14ac:dyDescent="0.3">
      <c r="B891">
        <f t="shared" si="52"/>
        <v>884</v>
      </c>
      <c r="C891">
        <f t="shared" si="53"/>
        <v>88.4</v>
      </c>
      <c r="D891" s="7">
        <v>20</v>
      </c>
      <c r="E891">
        <f t="shared" si="54"/>
        <v>19.999998521267599</v>
      </c>
      <c r="F891">
        <f t="shared" si="55"/>
        <v>19.999998551916029</v>
      </c>
    </row>
    <row r="892" spans="2:6" x14ac:dyDescent="0.3">
      <c r="B892">
        <f t="shared" si="52"/>
        <v>885</v>
      </c>
      <c r="C892">
        <f t="shared" si="53"/>
        <v>88.5</v>
      </c>
      <c r="D892" s="7">
        <v>20</v>
      </c>
      <c r="E892">
        <f t="shared" si="54"/>
        <v>19.999998551916029</v>
      </c>
      <c r="F892">
        <f t="shared" si="55"/>
        <v>19.999998581929233</v>
      </c>
    </row>
    <row r="893" spans="2:6" x14ac:dyDescent="0.3">
      <c r="B893">
        <f t="shared" si="52"/>
        <v>886</v>
      </c>
      <c r="C893">
        <f t="shared" si="53"/>
        <v>88.600000000000009</v>
      </c>
      <c r="D893" s="7">
        <v>20</v>
      </c>
      <c r="E893">
        <f t="shared" si="54"/>
        <v>19.999998581929233</v>
      </c>
      <c r="F893">
        <f t="shared" si="55"/>
        <v>19.999998611320379</v>
      </c>
    </row>
    <row r="894" spans="2:6" x14ac:dyDescent="0.3">
      <c r="B894">
        <f t="shared" si="52"/>
        <v>887</v>
      </c>
      <c r="C894">
        <f t="shared" si="53"/>
        <v>88.7</v>
      </c>
      <c r="D894" s="7">
        <v>20</v>
      </c>
      <c r="E894">
        <f t="shared" si="54"/>
        <v>19.999998611320379</v>
      </c>
      <c r="F894">
        <f t="shared" si="55"/>
        <v>19.999998640102362</v>
      </c>
    </row>
    <row r="895" spans="2:6" x14ac:dyDescent="0.3">
      <c r="B895">
        <f t="shared" si="52"/>
        <v>888</v>
      </c>
      <c r="C895">
        <f t="shared" si="53"/>
        <v>88.800000000000011</v>
      </c>
      <c r="D895" s="7">
        <v>20</v>
      </c>
      <c r="E895">
        <f t="shared" si="54"/>
        <v>19.999998640102362</v>
      </c>
      <c r="F895">
        <f t="shared" si="55"/>
        <v>19.999998668287802</v>
      </c>
    </row>
    <row r="896" spans="2:6" x14ac:dyDescent="0.3">
      <c r="B896">
        <f t="shared" si="52"/>
        <v>889</v>
      </c>
      <c r="C896">
        <f t="shared" si="53"/>
        <v>88.9</v>
      </c>
      <c r="D896" s="7">
        <v>20</v>
      </c>
      <c r="E896">
        <f t="shared" si="54"/>
        <v>19.999998668287802</v>
      </c>
      <c r="F896">
        <f t="shared" si="55"/>
        <v>19.999998695889069</v>
      </c>
    </row>
    <row r="897" spans="2:6" x14ac:dyDescent="0.3">
      <c r="B897">
        <f t="shared" si="52"/>
        <v>890</v>
      </c>
      <c r="C897">
        <f t="shared" si="53"/>
        <v>89</v>
      </c>
      <c r="D897" s="7">
        <v>20</v>
      </c>
      <c r="E897">
        <f t="shared" si="54"/>
        <v>19.999998695889069</v>
      </c>
      <c r="F897">
        <f t="shared" si="55"/>
        <v>19.999998722918264</v>
      </c>
    </row>
    <row r="898" spans="2:6" x14ac:dyDescent="0.3">
      <c r="B898">
        <f t="shared" si="52"/>
        <v>891</v>
      </c>
      <c r="C898">
        <f t="shared" si="53"/>
        <v>89.100000000000009</v>
      </c>
      <c r="D898" s="7">
        <v>20</v>
      </c>
      <c r="E898">
        <f t="shared" si="54"/>
        <v>19.999998722918264</v>
      </c>
      <c r="F898">
        <f t="shared" si="55"/>
        <v>19.999998749387252</v>
      </c>
    </row>
    <row r="899" spans="2:6" x14ac:dyDescent="0.3">
      <c r="B899">
        <f t="shared" si="52"/>
        <v>892</v>
      </c>
      <c r="C899">
        <f t="shared" si="53"/>
        <v>89.2</v>
      </c>
      <c r="D899" s="7">
        <v>20</v>
      </c>
      <c r="E899">
        <f t="shared" si="54"/>
        <v>19.999998749387252</v>
      </c>
      <c r="F899">
        <f t="shared" si="55"/>
        <v>19.999998775307638</v>
      </c>
    </row>
    <row r="900" spans="2:6" x14ac:dyDescent="0.3">
      <c r="B900">
        <f t="shared" si="52"/>
        <v>893</v>
      </c>
      <c r="C900">
        <f t="shared" si="53"/>
        <v>89.300000000000011</v>
      </c>
      <c r="D900" s="7">
        <v>20</v>
      </c>
      <c r="E900">
        <f t="shared" si="54"/>
        <v>19.999998775307638</v>
      </c>
      <c r="F900">
        <f t="shared" si="55"/>
        <v>19.999998800690797</v>
      </c>
    </row>
    <row r="901" spans="2:6" x14ac:dyDescent="0.3">
      <c r="B901">
        <f t="shared" si="52"/>
        <v>894</v>
      </c>
      <c r="C901">
        <f t="shared" si="53"/>
        <v>89.4</v>
      </c>
      <c r="D901" s="7">
        <v>20</v>
      </c>
      <c r="E901">
        <f t="shared" si="54"/>
        <v>19.999998800690797</v>
      </c>
      <c r="F901">
        <f t="shared" si="55"/>
        <v>19.999998825547856</v>
      </c>
    </row>
    <row r="902" spans="2:6" x14ac:dyDescent="0.3">
      <c r="B902">
        <f t="shared" si="52"/>
        <v>895</v>
      </c>
      <c r="C902">
        <f t="shared" si="53"/>
        <v>89.5</v>
      </c>
      <c r="D902" s="7">
        <v>20</v>
      </c>
      <c r="E902">
        <f t="shared" si="54"/>
        <v>19.999998825547856</v>
      </c>
      <c r="F902">
        <f t="shared" si="55"/>
        <v>19.999998849889728</v>
      </c>
    </row>
    <row r="903" spans="2:6" x14ac:dyDescent="0.3">
      <c r="B903">
        <f t="shared" si="52"/>
        <v>896</v>
      </c>
      <c r="C903">
        <f t="shared" si="53"/>
        <v>89.600000000000009</v>
      </c>
      <c r="D903" s="7">
        <v>20</v>
      </c>
      <c r="E903">
        <f t="shared" si="54"/>
        <v>19.999998849889728</v>
      </c>
      <c r="F903">
        <f t="shared" si="55"/>
        <v>19.999998873727087</v>
      </c>
    </row>
    <row r="904" spans="2:6" x14ac:dyDescent="0.3">
      <c r="B904">
        <f t="shared" si="52"/>
        <v>897</v>
      </c>
      <c r="C904">
        <f t="shared" si="53"/>
        <v>89.7</v>
      </c>
      <c r="D904" s="7">
        <v>20</v>
      </c>
      <c r="E904">
        <f t="shared" si="54"/>
        <v>19.999998873727087</v>
      </c>
      <c r="F904">
        <f t="shared" si="55"/>
        <v>19.999998897070391</v>
      </c>
    </row>
    <row r="905" spans="2:6" x14ac:dyDescent="0.3">
      <c r="B905">
        <f t="shared" ref="B905:B968" si="56">B904+1</f>
        <v>898</v>
      </c>
      <c r="C905">
        <f t="shared" ref="C905:C968" si="57">B905*$C$2</f>
        <v>89.800000000000011</v>
      </c>
      <c r="D905" s="7">
        <v>20</v>
      </c>
      <c r="E905">
        <f t="shared" ref="E905:E968" si="58">F904</f>
        <v>19.999998897070391</v>
      </c>
      <c r="F905">
        <f t="shared" ref="F905:F968" si="59">$C$4*E905+(1-$C$4)*D905</f>
        <v>19.999998919929872</v>
      </c>
    </row>
    <row r="906" spans="2:6" x14ac:dyDescent="0.3">
      <c r="B906">
        <f t="shared" si="56"/>
        <v>899</v>
      </c>
      <c r="C906">
        <f t="shared" si="57"/>
        <v>89.9</v>
      </c>
      <c r="D906" s="7">
        <v>20</v>
      </c>
      <c r="E906">
        <f t="shared" si="58"/>
        <v>19.999998919929872</v>
      </c>
      <c r="F906">
        <f t="shared" si="59"/>
        <v>19.999998942315571</v>
      </c>
    </row>
    <row r="907" spans="2:6" x14ac:dyDescent="0.3">
      <c r="B907">
        <f t="shared" si="56"/>
        <v>900</v>
      </c>
      <c r="C907">
        <f t="shared" si="57"/>
        <v>90</v>
      </c>
      <c r="D907" s="7">
        <v>20</v>
      </c>
      <c r="E907">
        <f t="shared" si="58"/>
        <v>19.999998942315571</v>
      </c>
      <c r="F907">
        <f t="shared" si="59"/>
        <v>19.9999989642373</v>
      </c>
    </row>
    <row r="908" spans="2:6" x14ac:dyDescent="0.3">
      <c r="B908">
        <f t="shared" si="56"/>
        <v>901</v>
      </c>
      <c r="C908">
        <f t="shared" si="57"/>
        <v>90.100000000000009</v>
      </c>
      <c r="D908" s="7">
        <v>20</v>
      </c>
      <c r="E908">
        <f t="shared" si="58"/>
        <v>19.9999989642373</v>
      </c>
      <c r="F908">
        <f t="shared" si="59"/>
        <v>19.999998985704671</v>
      </c>
    </row>
    <row r="909" spans="2:6" x14ac:dyDescent="0.3">
      <c r="B909">
        <f t="shared" si="56"/>
        <v>902</v>
      </c>
      <c r="C909">
        <f t="shared" si="57"/>
        <v>90.2</v>
      </c>
      <c r="D909" s="7">
        <v>20</v>
      </c>
      <c r="E909">
        <f t="shared" si="58"/>
        <v>19.999998985704671</v>
      </c>
      <c r="F909">
        <f t="shared" si="59"/>
        <v>19.999999006727109</v>
      </c>
    </row>
    <row r="910" spans="2:6" x14ac:dyDescent="0.3">
      <c r="B910">
        <f t="shared" si="56"/>
        <v>903</v>
      </c>
      <c r="C910">
        <f t="shared" si="57"/>
        <v>90.300000000000011</v>
      </c>
      <c r="D910" s="7">
        <v>20</v>
      </c>
      <c r="E910">
        <f t="shared" si="58"/>
        <v>19.999999006727109</v>
      </c>
      <c r="F910">
        <f t="shared" si="59"/>
        <v>19.999999027313834</v>
      </c>
    </row>
    <row r="911" spans="2:6" x14ac:dyDescent="0.3">
      <c r="B911">
        <f t="shared" si="56"/>
        <v>904</v>
      </c>
      <c r="C911">
        <f t="shared" si="57"/>
        <v>90.4</v>
      </c>
      <c r="D911" s="7">
        <v>20</v>
      </c>
      <c r="E911">
        <f t="shared" si="58"/>
        <v>19.999999027313834</v>
      </c>
      <c r="F911">
        <f t="shared" si="59"/>
        <v>19.999999047473871</v>
      </c>
    </row>
    <row r="912" spans="2:6" x14ac:dyDescent="0.3">
      <c r="B912">
        <f t="shared" si="56"/>
        <v>905</v>
      </c>
      <c r="C912">
        <f t="shared" si="57"/>
        <v>90.5</v>
      </c>
      <c r="D912" s="7">
        <v>20</v>
      </c>
      <c r="E912">
        <f t="shared" si="58"/>
        <v>19.999999047473871</v>
      </c>
      <c r="F912">
        <f t="shared" si="59"/>
        <v>19.999999067216073</v>
      </c>
    </row>
    <row r="913" spans="2:6" x14ac:dyDescent="0.3">
      <c r="B913">
        <f t="shared" si="56"/>
        <v>906</v>
      </c>
      <c r="C913">
        <f t="shared" si="57"/>
        <v>90.600000000000009</v>
      </c>
      <c r="D913" s="7">
        <v>20</v>
      </c>
      <c r="E913">
        <f t="shared" si="58"/>
        <v>19.999999067216073</v>
      </c>
      <c r="F913">
        <f t="shared" si="59"/>
        <v>19.999999086549096</v>
      </c>
    </row>
    <row r="914" spans="2:6" x14ac:dyDescent="0.3">
      <c r="B914">
        <f t="shared" si="56"/>
        <v>907</v>
      </c>
      <c r="C914">
        <f t="shared" si="57"/>
        <v>90.7</v>
      </c>
      <c r="D914" s="7">
        <v>20</v>
      </c>
      <c r="E914">
        <f t="shared" si="58"/>
        <v>19.999999086549096</v>
      </c>
      <c r="F914">
        <f t="shared" si="59"/>
        <v>19.999999105481415</v>
      </c>
    </row>
    <row r="915" spans="2:6" x14ac:dyDescent="0.3">
      <c r="B915">
        <f t="shared" si="56"/>
        <v>908</v>
      </c>
      <c r="C915">
        <f t="shared" si="57"/>
        <v>90.800000000000011</v>
      </c>
      <c r="D915" s="7">
        <v>20</v>
      </c>
      <c r="E915">
        <f t="shared" si="58"/>
        <v>19.999999105481415</v>
      </c>
      <c r="F915">
        <f t="shared" si="59"/>
        <v>19.999999124021343</v>
      </c>
    </row>
    <row r="916" spans="2:6" x14ac:dyDescent="0.3">
      <c r="B916">
        <f t="shared" si="56"/>
        <v>909</v>
      </c>
      <c r="C916">
        <f t="shared" si="57"/>
        <v>90.9</v>
      </c>
      <c r="D916" s="7">
        <v>20</v>
      </c>
      <c r="E916">
        <f t="shared" si="58"/>
        <v>19.999999124021343</v>
      </c>
      <c r="F916">
        <f t="shared" si="59"/>
        <v>19.99999914217701</v>
      </c>
    </row>
    <row r="917" spans="2:6" x14ac:dyDescent="0.3">
      <c r="B917">
        <f t="shared" si="56"/>
        <v>910</v>
      </c>
      <c r="C917">
        <f t="shared" si="57"/>
        <v>91</v>
      </c>
      <c r="D917" s="7">
        <v>20</v>
      </c>
      <c r="E917">
        <f t="shared" si="58"/>
        <v>19.99999914217701</v>
      </c>
      <c r="F917">
        <f t="shared" si="59"/>
        <v>19.999999159956381</v>
      </c>
    </row>
    <row r="918" spans="2:6" x14ac:dyDescent="0.3">
      <c r="B918">
        <f t="shared" si="56"/>
        <v>911</v>
      </c>
      <c r="C918">
        <f t="shared" si="57"/>
        <v>91.100000000000009</v>
      </c>
      <c r="D918" s="7">
        <v>20</v>
      </c>
      <c r="E918">
        <f t="shared" si="58"/>
        <v>19.999999159956381</v>
      </c>
      <c r="F918">
        <f t="shared" si="59"/>
        <v>19.999999177367251</v>
      </c>
    </row>
    <row r="919" spans="2:6" x14ac:dyDescent="0.3">
      <c r="B919">
        <f t="shared" si="56"/>
        <v>912</v>
      </c>
      <c r="C919">
        <f t="shared" si="57"/>
        <v>91.2</v>
      </c>
      <c r="D919" s="7">
        <v>20</v>
      </c>
      <c r="E919">
        <f t="shared" si="58"/>
        <v>19.999999177367251</v>
      </c>
      <c r="F919">
        <f t="shared" si="59"/>
        <v>19.999999194417263</v>
      </c>
    </row>
    <row r="920" spans="2:6" x14ac:dyDescent="0.3">
      <c r="B920">
        <f t="shared" si="56"/>
        <v>913</v>
      </c>
      <c r="C920">
        <f t="shared" si="57"/>
        <v>91.300000000000011</v>
      </c>
      <c r="D920" s="7">
        <v>20</v>
      </c>
      <c r="E920">
        <f t="shared" si="58"/>
        <v>19.999999194417263</v>
      </c>
      <c r="F920">
        <f t="shared" si="59"/>
        <v>19.999999211113895</v>
      </c>
    </row>
    <row r="921" spans="2:6" x14ac:dyDescent="0.3">
      <c r="B921">
        <f t="shared" si="56"/>
        <v>914</v>
      </c>
      <c r="C921">
        <f t="shared" si="57"/>
        <v>91.4</v>
      </c>
      <c r="D921" s="7">
        <v>20</v>
      </c>
      <c r="E921">
        <f t="shared" si="58"/>
        <v>19.999999211113895</v>
      </c>
      <c r="F921">
        <f t="shared" si="59"/>
        <v>19.999999227464464</v>
      </c>
    </row>
    <row r="922" spans="2:6" x14ac:dyDescent="0.3">
      <c r="B922">
        <f t="shared" si="56"/>
        <v>915</v>
      </c>
      <c r="C922">
        <f t="shared" si="57"/>
        <v>91.5</v>
      </c>
      <c r="D922" s="7">
        <v>20</v>
      </c>
      <c r="E922">
        <f t="shared" si="58"/>
        <v>19.999999227464464</v>
      </c>
      <c r="F922">
        <f t="shared" si="59"/>
        <v>19.999999243476154</v>
      </c>
    </row>
    <row r="923" spans="2:6" x14ac:dyDescent="0.3">
      <c r="B923">
        <f t="shared" si="56"/>
        <v>916</v>
      </c>
      <c r="C923">
        <f t="shared" si="57"/>
        <v>91.600000000000009</v>
      </c>
      <c r="D923" s="7">
        <v>20</v>
      </c>
      <c r="E923">
        <f t="shared" si="58"/>
        <v>19.999999243476154</v>
      </c>
      <c r="F923">
        <f t="shared" si="59"/>
        <v>19.999999259155977</v>
      </c>
    </row>
    <row r="924" spans="2:6" x14ac:dyDescent="0.3">
      <c r="B924">
        <f t="shared" si="56"/>
        <v>917</v>
      </c>
      <c r="C924">
        <f t="shared" si="57"/>
        <v>91.7</v>
      </c>
      <c r="D924" s="7">
        <v>20</v>
      </c>
      <c r="E924">
        <f t="shared" si="58"/>
        <v>19.999999259155977</v>
      </c>
      <c r="F924">
        <f t="shared" si="59"/>
        <v>19.99999927451082</v>
      </c>
    </row>
    <row r="925" spans="2:6" x14ac:dyDescent="0.3">
      <c r="B925">
        <f t="shared" si="56"/>
        <v>918</v>
      </c>
      <c r="C925">
        <f t="shared" si="57"/>
        <v>91.800000000000011</v>
      </c>
      <c r="D925" s="7">
        <v>20</v>
      </c>
      <c r="E925">
        <f t="shared" si="58"/>
        <v>19.99999927451082</v>
      </c>
      <c r="F925">
        <f t="shared" si="59"/>
        <v>19.999999289547418</v>
      </c>
    </row>
    <row r="926" spans="2:6" x14ac:dyDescent="0.3">
      <c r="B926">
        <f t="shared" si="56"/>
        <v>919</v>
      </c>
      <c r="C926">
        <f t="shared" si="57"/>
        <v>91.9</v>
      </c>
      <c r="D926" s="7">
        <v>20</v>
      </c>
      <c r="E926">
        <f t="shared" si="58"/>
        <v>19.999999289547418</v>
      </c>
      <c r="F926">
        <f t="shared" si="59"/>
        <v>19.999999304272364</v>
      </c>
    </row>
    <row r="927" spans="2:6" x14ac:dyDescent="0.3">
      <c r="B927">
        <f t="shared" si="56"/>
        <v>920</v>
      </c>
      <c r="C927">
        <f t="shared" si="57"/>
        <v>92</v>
      </c>
      <c r="D927" s="7">
        <v>20</v>
      </c>
      <c r="E927">
        <f t="shared" si="58"/>
        <v>19.999999304272364</v>
      </c>
      <c r="F927">
        <f t="shared" si="59"/>
        <v>19.999999318692119</v>
      </c>
    </row>
    <row r="928" spans="2:6" x14ac:dyDescent="0.3">
      <c r="B928">
        <f t="shared" si="56"/>
        <v>921</v>
      </c>
      <c r="C928">
        <f t="shared" si="57"/>
        <v>92.100000000000009</v>
      </c>
      <c r="D928" s="7">
        <v>20</v>
      </c>
      <c r="E928">
        <f t="shared" si="58"/>
        <v>19.999999318692119</v>
      </c>
      <c r="F928">
        <f t="shared" si="59"/>
        <v>19.999999332813005</v>
      </c>
    </row>
    <row r="929" spans="2:6" x14ac:dyDescent="0.3">
      <c r="B929">
        <f t="shared" si="56"/>
        <v>922</v>
      </c>
      <c r="C929">
        <f t="shared" si="57"/>
        <v>92.2</v>
      </c>
      <c r="D929" s="7">
        <v>20</v>
      </c>
      <c r="E929">
        <f t="shared" si="58"/>
        <v>19.999999332813005</v>
      </c>
      <c r="F929">
        <f t="shared" si="59"/>
        <v>19.999999346641225</v>
      </c>
    </row>
    <row r="930" spans="2:6" x14ac:dyDescent="0.3">
      <c r="B930">
        <f t="shared" si="56"/>
        <v>923</v>
      </c>
      <c r="C930">
        <f t="shared" si="57"/>
        <v>92.300000000000011</v>
      </c>
      <c r="D930" s="7">
        <v>20</v>
      </c>
      <c r="E930">
        <f t="shared" si="58"/>
        <v>19.999999346641225</v>
      </c>
      <c r="F930">
        <f t="shared" si="59"/>
        <v>19.999999360182834</v>
      </c>
    </row>
    <row r="931" spans="2:6" x14ac:dyDescent="0.3">
      <c r="B931">
        <f t="shared" si="56"/>
        <v>924</v>
      </c>
      <c r="C931">
        <f t="shared" si="57"/>
        <v>92.4</v>
      </c>
      <c r="D931" s="7">
        <v>20</v>
      </c>
      <c r="E931">
        <f t="shared" si="58"/>
        <v>19.999999360182834</v>
      </c>
      <c r="F931">
        <f t="shared" si="59"/>
        <v>19.999999373443778</v>
      </c>
    </row>
    <row r="932" spans="2:6" x14ac:dyDescent="0.3">
      <c r="B932">
        <f t="shared" si="56"/>
        <v>925</v>
      </c>
      <c r="C932">
        <f t="shared" si="57"/>
        <v>92.5</v>
      </c>
      <c r="D932" s="7">
        <v>20</v>
      </c>
      <c r="E932">
        <f t="shared" si="58"/>
        <v>19.999999373443778</v>
      </c>
      <c r="F932">
        <f t="shared" si="59"/>
        <v>19.999999386429877</v>
      </c>
    </row>
    <row r="933" spans="2:6" x14ac:dyDescent="0.3">
      <c r="B933">
        <f t="shared" si="56"/>
        <v>926</v>
      </c>
      <c r="C933">
        <f t="shared" si="57"/>
        <v>92.600000000000009</v>
      </c>
      <c r="D933" s="7">
        <v>20</v>
      </c>
      <c r="E933">
        <f t="shared" si="58"/>
        <v>19.999999386429877</v>
      </c>
      <c r="F933">
        <f t="shared" si="59"/>
        <v>19.999999399146823</v>
      </c>
    </row>
    <row r="934" spans="2:6" x14ac:dyDescent="0.3">
      <c r="B934">
        <f t="shared" si="56"/>
        <v>927</v>
      </c>
      <c r="C934">
        <f t="shared" si="57"/>
        <v>92.7</v>
      </c>
      <c r="D934" s="7">
        <v>20</v>
      </c>
      <c r="E934">
        <f t="shared" si="58"/>
        <v>19.999999399146823</v>
      </c>
      <c r="F934">
        <f t="shared" si="59"/>
        <v>19.999999411600193</v>
      </c>
    </row>
    <row r="935" spans="2:6" x14ac:dyDescent="0.3">
      <c r="B935">
        <f t="shared" si="56"/>
        <v>928</v>
      </c>
      <c r="C935">
        <f t="shared" si="57"/>
        <v>92.800000000000011</v>
      </c>
      <c r="D935" s="7">
        <v>20</v>
      </c>
      <c r="E935">
        <f t="shared" si="58"/>
        <v>19.999999411600193</v>
      </c>
      <c r="F935">
        <f t="shared" si="59"/>
        <v>19.999999423795458</v>
      </c>
    </row>
    <row r="936" spans="2:6" x14ac:dyDescent="0.3">
      <c r="B936">
        <f t="shared" si="56"/>
        <v>929</v>
      </c>
      <c r="C936">
        <f t="shared" si="57"/>
        <v>92.9</v>
      </c>
      <c r="D936" s="7">
        <v>20</v>
      </c>
      <c r="E936">
        <f t="shared" si="58"/>
        <v>19.999999423795458</v>
      </c>
      <c r="F936">
        <f t="shared" si="59"/>
        <v>19.999999435737962</v>
      </c>
    </row>
    <row r="937" spans="2:6" x14ac:dyDescent="0.3">
      <c r="B937">
        <f t="shared" si="56"/>
        <v>930</v>
      </c>
      <c r="C937">
        <f t="shared" si="57"/>
        <v>93</v>
      </c>
      <c r="D937" s="7">
        <v>20</v>
      </c>
      <c r="E937">
        <f t="shared" si="58"/>
        <v>19.999999435737962</v>
      </c>
      <c r="F937">
        <f t="shared" si="59"/>
        <v>19.999999447432941</v>
      </c>
    </row>
    <row r="938" spans="2:6" x14ac:dyDescent="0.3">
      <c r="B938">
        <f t="shared" si="56"/>
        <v>931</v>
      </c>
      <c r="C938">
        <f t="shared" si="57"/>
        <v>93.100000000000009</v>
      </c>
      <c r="D938" s="7">
        <v>20</v>
      </c>
      <c r="E938">
        <f t="shared" si="58"/>
        <v>19.999999447432941</v>
      </c>
      <c r="F938">
        <f t="shared" si="59"/>
        <v>19.999999458885526</v>
      </c>
    </row>
    <row r="939" spans="2:6" x14ac:dyDescent="0.3">
      <c r="B939">
        <f t="shared" si="56"/>
        <v>932</v>
      </c>
      <c r="C939">
        <f t="shared" si="57"/>
        <v>93.2</v>
      </c>
      <c r="D939" s="7">
        <v>20</v>
      </c>
      <c r="E939">
        <f t="shared" si="58"/>
        <v>19.999999458885526</v>
      </c>
      <c r="F939">
        <f t="shared" si="59"/>
        <v>19.999999470100747</v>
      </c>
    </row>
    <row r="940" spans="2:6" x14ac:dyDescent="0.3">
      <c r="B940">
        <f t="shared" si="56"/>
        <v>933</v>
      </c>
      <c r="C940">
        <f t="shared" si="57"/>
        <v>93.300000000000011</v>
      </c>
      <c r="D940" s="7">
        <v>20</v>
      </c>
      <c r="E940">
        <f t="shared" si="58"/>
        <v>19.999999470100747</v>
      </c>
      <c r="F940">
        <f t="shared" si="59"/>
        <v>19.99999948108352</v>
      </c>
    </row>
    <row r="941" spans="2:6" x14ac:dyDescent="0.3">
      <c r="B941">
        <f t="shared" si="56"/>
        <v>934</v>
      </c>
      <c r="C941">
        <f t="shared" si="57"/>
        <v>93.4</v>
      </c>
      <c r="D941" s="7">
        <v>20</v>
      </c>
      <c r="E941">
        <f t="shared" si="58"/>
        <v>19.99999948108352</v>
      </c>
      <c r="F941">
        <f t="shared" si="59"/>
        <v>19.999999491838658</v>
      </c>
    </row>
    <row r="942" spans="2:6" x14ac:dyDescent="0.3">
      <c r="B942">
        <f t="shared" si="56"/>
        <v>935</v>
      </c>
      <c r="C942">
        <f t="shared" si="57"/>
        <v>93.5</v>
      </c>
      <c r="D942" s="7">
        <v>20</v>
      </c>
      <c r="E942">
        <f t="shared" si="58"/>
        <v>19.999999491838658</v>
      </c>
      <c r="F942">
        <f t="shared" si="59"/>
        <v>19.999999502370883</v>
      </c>
    </row>
    <row r="943" spans="2:6" x14ac:dyDescent="0.3">
      <c r="B943">
        <f t="shared" si="56"/>
        <v>936</v>
      </c>
      <c r="C943">
        <f t="shared" si="57"/>
        <v>93.600000000000009</v>
      </c>
      <c r="D943" s="7">
        <v>20</v>
      </c>
      <c r="E943">
        <f t="shared" si="58"/>
        <v>19.999999502370883</v>
      </c>
      <c r="F943">
        <f t="shared" si="59"/>
        <v>19.999999512684816</v>
      </c>
    </row>
    <row r="944" spans="2:6" x14ac:dyDescent="0.3">
      <c r="B944">
        <f t="shared" si="56"/>
        <v>937</v>
      </c>
      <c r="C944">
        <f t="shared" si="57"/>
        <v>93.7</v>
      </c>
      <c r="D944" s="7">
        <v>20</v>
      </c>
      <c r="E944">
        <f t="shared" si="58"/>
        <v>19.999999512684816</v>
      </c>
      <c r="F944">
        <f t="shared" si="59"/>
        <v>19.999999522784982</v>
      </c>
    </row>
    <row r="945" spans="2:6" x14ac:dyDescent="0.3">
      <c r="B945">
        <f t="shared" si="56"/>
        <v>938</v>
      </c>
      <c r="C945">
        <f t="shared" si="57"/>
        <v>93.800000000000011</v>
      </c>
      <c r="D945" s="7">
        <v>20</v>
      </c>
      <c r="E945">
        <f t="shared" si="58"/>
        <v>19.999999522784982</v>
      </c>
      <c r="F945">
        <f t="shared" si="59"/>
        <v>19.999999532675815</v>
      </c>
    </row>
    <row r="946" spans="2:6" x14ac:dyDescent="0.3">
      <c r="B946">
        <f t="shared" si="56"/>
        <v>939</v>
      </c>
      <c r="C946">
        <f t="shared" si="57"/>
        <v>93.9</v>
      </c>
      <c r="D946" s="7">
        <v>20</v>
      </c>
      <c r="E946">
        <f t="shared" si="58"/>
        <v>19.999999532675815</v>
      </c>
      <c r="F946">
        <f t="shared" si="59"/>
        <v>19.99999954236165</v>
      </c>
    </row>
    <row r="947" spans="2:6" x14ac:dyDescent="0.3">
      <c r="B947">
        <f t="shared" si="56"/>
        <v>940</v>
      </c>
      <c r="C947">
        <f t="shared" si="57"/>
        <v>94</v>
      </c>
      <c r="D947" s="7">
        <v>20</v>
      </c>
      <c r="E947">
        <f t="shared" si="58"/>
        <v>19.99999954236165</v>
      </c>
      <c r="F947">
        <f t="shared" si="59"/>
        <v>19.999999551846727</v>
      </c>
    </row>
    <row r="948" spans="2:6" x14ac:dyDescent="0.3">
      <c r="B948">
        <f t="shared" si="56"/>
        <v>941</v>
      </c>
      <c r="C948">
        <f t="shared" si="57"/>
        <v>94.100000000000009</v>
      </c>
      <c r="D948" s="7">
        <v>20</v>
      </c>
      <c r="E948">
        <f t="shared" si="58"/>
        <v>19.999999551846727</v>
      </c>
      <c r="F948">
        <f t="shared" si="59"/>
        <v>19.999999561135219</v>
      </c>
    </row>
    <row r="949" spans="2:6" x14ac:dyDescent="0.3">
      <c r="B949">
        <f t="shared" si="56"/>
        <v>942</v>
      </c>
      <c r="C949">
        <f t="shared" si="57"/>
        <v>94.2</v>
      </c>
      <c r="D949" s="7">
        <v>20</v>
      </c>
      <c r="E949">
        <f t="shared" si="58"/>
        <v>19.999999561135219</v>
      </c>
      <c r="F949">
        <f t="shared" si="59"/>
        <v>19.999999570231196</v>
      </c>
    </row>
    <row r="950" spans="2:6" x14ac:dyDescent="0.3">
      <c r="B950">
        <f t="shared" si="56"/>
        <v>943</v>
      </c>
      <c r="C950">
        <f t="shared" si="57"/>
        <v>94.300000000000011</v>
      </c>
      <c r="D950" s="7">
        <v>20</v>
      </c>
      <c r="E950">
        <f t="shared" si="58"/>
        <v>19.999999570231196</v>
      </c>
      <c r="F950">
        <f t="shared" si="59"/>
        <v>19.999999579138645</v>
      </c>
    </row>
    <row r="951" spans="2:6" x14ac:dyDescent="0.3">
      <c r="B951">
        <f t="shared" si="56"/>
        <v>944</v>
      </c>
      <c r="C951">
        <f t="shared" si="57"/>
        <v>94.4</v>
      </c>
      <c r="D951" s="7">
        <v>20</v>
      </c>
      <c r="E951">
        <f t="shared" si="58"/>
        <v>19.999999579138645</v>
      </c>
      <c r="F951">
        <f t="shared" si="59"/>
        <v>19.999999587861481</v>
      </c>
    </row>
    <row r="952" spans="2:6" x14ac:dyDescent="0.3">
      <c r="B952">
        <f t="shared" si="56"/>
        <v>945</v>
      </c>
      <c r="C952">
        <f t="shared" si="57"/>
        <v>94.5</v>
      </c>
      <c r="D952" s="7">
        <v>20</v>
      </c>
      <c r="E952">
        <f t="shared" si="58"/>
        <v>19.999999587861481</v>
      </c>
      <c r="F952">
        <f t="shared" si="59"/>
        <v>19.999999596403526</v>
      </c>
    </row>
    <row r="953" spans="2:6" x14ac:dyDescent="0.3">
      <c r="B953">
        <f t="shared" si="56"/>
        <v>946</v>
      </c>
      <c r="C953">
        <f t="shared" si="57"/>
        <v>94.600000000000009</v>
      </c>
      <c r="D953" s="7">
        <v>20</v>
      </c>
      <c r="E953">
        <f t="shared" si="58"/>
        <v>19.999999596403526</v>
      </c>
      <c r="F953">
        <f t="shared" si="59"/>
        <v>19.999999604768526</v>
      </c>
    </row>
    <row r="954" spans="2:6" x14ac:dyDescent="0.3">
      <c r="B954">
        <f t="shared" si="56"/>
        <v>947</v>
      </c>
      <c r="C954">
        <f t="shared" si="57"/>
        <v>94.7</v>
      </c>
      <c r="D954" s="7">
        <v>20</v>
      </c>
      <c r="E954">
        <f t="shared" si="58"/>
        <v>19.999999604768526</v>
      </c>
      <c r="F954">
        <f t="shared" si="59"/>
        <v>19.999999612960153</v>
      </c>
    </row>
    <row r="955" spans="2:6" x14ac:dyDescent="0.3">
      <c r="B955">
        <f t="shared" si="56"/>
        <v>948</v>
      </c>
      <c r="C955">
        <f t="shared" si="57"/>
        <v>94.800000000000011</v>
      </c>
      <c r="D955" s="7">
        <v>20</v>
      </c>
      <c r="E955">
        <f t="shared" si="58"/>
        <v>19.999999612960153</v>
      </c>
      <c r="F955">
        <f t="shared" si="59"/>
        <v>19.999999620981995</v>
      </c>
    </row>
    <row r="956" spans="2:6" x14ac:dyDescent="0.3">
      <c r="B956">
        <f t="shared" si="56"/>
        <v>949</v>
      </c>
      <c r="C956">
        <f t="shared" si="57"/>
        <v>94.9</v>
      </c>
      <c r="D956" s="7">
        <v>20</v>
      </c>
      <c r="E956">
        <f t="shared" si="58"/>
        <v>19.999999620981995</v>
      </c>
      <c r="F956">
        <f t="shared" si="59"/>
        <v>19.999999628837578</v>
      </c>
    </row>
    <row r="957" spans="2:6" x14ac:dyDescent="0.3">
      <c r="B957">
        <f t="shared" si="56"/>
        <v>950</v>
      </c>
      <c r="C957">
        <f t="shared" si="57"/>
        <v>95</v>
      </c>
      <c r="D957" s="7">
        <v>20</v>
      </c>
      <c r="E957">
        <f t="shared" si="58"/>
        <v>19.999999628837578</v>
      </c>
      <c r="F957">
        <f t="shared" si="59"/>
        <v>19.999999636530347</v>
      </c>
    </row>
    <row r="958" spans="2:6" x14ac:dyDescent="0.3">
      <c r="B958">
        <f t="shared" si="56"/>
        <v>951</v>
      </c>
      <c r="C958">
        <f t="shared" si="57"/>
        <v>95.100000000000009</v>
      </c>
      <c r="D958" s="7">
        <v>20</v>
      </c>
      <c r="E958">
        <f t="shared" si="58"/>
        <v>19.999999636530347</v>
      </c>
      <c r="F958">
        <f t="shared" si="59"/>
        <v>19.999999644063671</v>
      </c>
    </row>
    <row r="959" spans="2:6" x14ac:dyDescent="0.3">
      <c r="B959">
        <f t="shared" si="56"/>
        <v>952</v>
      </c>
      <c r="C959">
        <f t="shared" si="57"/>
        <v>95.2</v>
      </c>
      <c r="D959" s="7">
        <v>20</v>
      </c>
      <c r="E959">
        <f t="shared" si="58"/>
        <v>19.999999644063671</v>
      </c>
      <c r="F959">
        <f t="shared" si="59"/>
        <v>19.999999651440859</v>
      </c>
    </row>
    <row r="960" spans="2:6" x14ac:dyDescent="0.3">
      <c r="B960">
        <f t="shared" si="56"/>
        <v>953</v>
      </c>
      <c r="C960">
        <f t="shared" si="57"/>
        <v>95.300000000000011</v>
      </c>
      <c r="D960" s="7">
        <v>20</v>
      </c>
      <c r="E960">
        <f t="shared" si="58"/>
        <v>19.999999651440859</v>
      </c>
      <c r="F960">
        <f t="shared" si="59"/>
        <v>19.999999658665146</v>
      </c>
    </row>
    <row r="961" spans="2:6" x14ac:dyDescent="0.3">
      <c r="B961">
        <f t="shared" si="56"/>
        <v>954</v>
      </c>
      <c r="C961">
        <f t="shared" si="57"/>
        <v>95.4</v>
      </c>
      <c r="D961" s="7">
        <v>20</v>
      </c>
      <c r="E961">
        <f t="shared" si="58"/>
        <v>19.999999658665146</v>
      </c>
      <c r="F961">
        <f t="shared" si="59"/>
        <v>19.999999665739701</v>
      </c>
    </row>
    <row r="962" spans="2:6" x14ac:dyDescent="0.3">
      <c r="B962">
        <f t="shared" si="56"/>
        <v>955</v>
      </c>
      <c r="C962">
        <f t="shared" si="57"/>
        <v>95.5</v>
      </c>
      <c r="D962" s="7">
        <v>20</v>
      </c>
      <c r="E962">
        <f t="shared" si="58"/>
        <v>19.999999665739701</v>
      </c>
      <c r="F962">
        <f t="shared" si="59"/>
        <v>19.999999672667627</v>
      </c>
    </row>
    <row r="963" spans="2:6" x14ac:dyDescent="0.3">
      <c r="B963">
        <f t="shared" si="56"/>
        <v>956</v>
      </c>
      <c r="C963">
        <f t="shared" si="57"/>
        <v>95.600000000000009</v>
      </c>
      <c r="D963" s="7">
        <v>20</v>
      </c>
      <c r="E963">
        <f t="shared" si="58"/>
        <v>19.999999672667627</v>
      </c>
      <c r="F963">
        <f t="shared" si="59"/>
        <v>19.999999679451967</v>
      </c>
    </row>
    <row r="964" spans="2:6" x14ac:dyDescent="0.3">
      <c r="B964">
        <f t="shared" si="56"/>
        <v>957</v>
      </c>
      <c r="C964">
        <f t="shared" si="57"/>
        <v>95.7</v>
      </c>
      <c r="D964" s="7">
        <v>20</v>
      </c>
      <c r="E964">
        <f t="shared" si="58"/>
        <v>19.999999679451967</v>
      </c>
      <c r="F964">
        <f t="shared" si="59"/>
        <v>19.999999686095691</v>
      </c>
    </row>
    <row r="965" spans="2:6" x14ac:dyDescent="0.3">
      <c r="B965">
        <f t="shared" si="56"/>
        <v>958</v>
      </c>
      <c r="C965">
        <f t="shared" si="57"/>
        <v>95.800000000000011</v>
      </c>
      <c r="D965" s="7">
        <v>20</v>
      </c>
      <c r="E965">
        <f t="shared" si="58"/>
        <v>19.999999686095691</v>
      </c>
      <c r="F965">
        <f t="shared" si="59"/>
        <v>19.999999692601719</v>
      </c>
    </row>
    <row r="966" spans="2:6" x14ac:dyDescent="0.3">
      <c r="B966">
        <f t="shared" si="56"/>
        <v>959</v>
      </c>
      <c r="C966">
        <f t="shared" si="57"/>
        <v>95.9</v>
      </c>
      <c r="D966" s="7">
        <v>20</v>
      </c>
      <c r="E966">
        <f t="shared" si="58"/>
        <v>19.999999692601719</v>
      </c>
      <c r="F966">
        <f t="shared" si="59"/>
        <v>19.9999996989729</v>
      </c>
    </row>
    <row r="967" spans="2:6" x14ac:dyDescent="0.3">
      <c r="B967">
        <f t="shared" si="56"/>
        <v>960</v>
      </c>
      <c r="C967">
        <f t="shared" si="57"/>
        <v>96</v>
      </c>
      <c r="D967" s="7">
        <v>20</v>
      </c>
      <c r="E967">
        <f t="shared" si="58"/>
        <v>19.9999996989729</v>
      </c>
      <c r="F967">
        <f t="shared" si="59"/>
        <v>19.999999705212034</v>
      </c>
    </row>
    <row r="968" spans="2:6" x14ac:dyDescent="0.3">
      <c r="B968">
        <f t="shared" si="56"/>
        <v>961</v>
      </c>
      <c r="C968">
        <f t="shared" si="57"/>
        <v>96.100000000000009</v>
      </c>
      <c r="D968" s="7">
        <v>20</v>
      </c>
      <c r="E968">
        <f t="shared" si="58"/>
        <v>19.999999705212034</v>
      </c>
      <c r="F968">
        <f t="shared" si="59"/>
        <v>19.999999711321856</v>
      </c>
    </row>
    <row r="969" spans="2:6" x14ac:dyDescent="0.3">
      <c r="B969">
        <f t="shared" ref="B969:B1007" si="60">B968+1</f>
        <v>962</v>
      </c>
      <c r="C969">
        <f t="shared" ref="C969:C1007" si="61">B969*$C$2</f>
        <v>96.2</v>
      </c>
      <c r="D969" s="7">
        <v>20</v>
      </c>
      <c r="E969">
        <f t="shared" ref="E969:E1007" si="62">F968</f>
        <v>19.999999711321856</v>
      </c>
      <c r="F969">
        <f t="shared" ref="F969:F1007" si="63">$C$4*E969+(1-$C$4)*D969</f>
        <v>19.999999717305045</v>
      </c>
    </row>
    <row r="970" spans="2:6" x14ac:dyDescent="0.3">
      <c r="B970">
        <f t="shared" si="60"/>
        <v>963</v>
      </c>
      <c r="C970">
        <f t="shared" si="61"/>
        <v>96.300000000000011</v>
      </c>
      <c r="D970" s="7">
        <v>20</v>
      </c>
      <c r="E970">
        <f t="shared" si="62"/>
        <v>19.999999717305045</v>
      </c>
      <c r="F970">
        <f t="shared" si="63"/>
        <v>19.999999723164223</v>
      </c>
    </row>
    <row r="971" spans="2:6" x14ac:dyDescent="0.3">
      <c r="B971">
        <f t="shared" si="60"/>
        <v>964</v>
      </c>
      <c r="C971">
        <f t="shared" si="61"/>
        <v>96.4</v>
      </c>
      <c r="D971" s="7">
        <v>20</v>
      </c>
      <c r="E971">
        <f t="shared" si="62"/>
        <v>19.999999723164223</v>
      </c>
      <c r="F971">
        <f t="shared" si="63"/>
        <v>19.999999728901962</v>
      </c>
    </row>
    <row r="972" spans="2:6" x14ac:dyDescent="0.3">
      <c r="B972">
        <f t="shared" si="60"/>
        <v>965</v>
      </c>
      <c r="C972">
        <f t="shared" si="61"/>
        <v>96.5</v>
      </c>
      <c r="D972" s="7">
        <v>20</v>
      </c>
      <c r="E972">
        <f t="shared" si="62"/>
        <v>19.999999728901962</v>
      </c>
      <c r="F972">
        <f t="shared" si="63"/>
        <v>19.999999734520777</v>
      </c>
    </row>
    <row r="973" spans="2:6" x14ac:dyDescent="0.3">
      <c r="B973">
        <f t="shared" si="60"/>
        <v>966</v>
      </c>
      <c r="C973">
        <f t="shared" si="61"/>
        <v>96.600000000000009</v>
      </c>
      <c r="D973" s="7">
        <v>20</v>
      </c>
      <c r="E973">
        <f t="shared" si="62"/>
        <v>19.999999734520777</v>
      </c>
      <c r="F973">
        <f t="shared" si="63"/>
        <v>19.999999740023142</v>
      </c>
    </row>
    <row r="974" spans="2:6" x14ac:dyDescent="0.3">
      <c r="B974">
        <f t="shared" si="60"/>
        <v>967</v>
      </c>
      <c r="C974">
        <f t="shared" si="61"/>
        <v>96.7</v>
      </c>
      <c r="D974" s="7">
        <v>20</v>
      </c>
      <c r="E974">
        <f t="shared" si="62"/>
        <v>19.999999740023142</v>
      </c>
      <c r="F974">
        <f t="shared" si="63"/>
        <v>19.999999745411465</v>
      </c>
    </row>
    <row r="975" spans="2:6" x14ac:dyDescent="0.3">
      <c r="B975">
        <f t="shared" si="60"/>
        <v>968</v>
      </c>
      <c r="C975">
        <f t="shared" si="61"/>
        <v>96.800000000000011</v>
      </c>
      <c r="D975" s="7">
        <v>20</v>
      </c>
      <c r="E975">
        <f t="shared" si="62"/>
        <v>19.999999745411465</v>
      </c>
      <c r="F975">
        <f t="shared" si="63"/>
        <v>19.999999750688104</v>
      </c>
    </row>
    <row r="976" spans="2:6" x14ac:dyDescent="0.3">
      <c r="B976">
        <f t="shared" si="60"/>
        <v>969</v>
      </c>
      <c r="C976">
        <f t="shared" si="61"/>
        <v>96.9</v>
      </c>
      <c r="D976" s="7">
        <v>20</v>
      </c>
      <c r="E976">
        <f t="shared" si="62"/>
        <v>19.999999750688104</v>
      </c>
      <c r="F976">
        <f t="shared" si="63"/>
        <v>19.999999755855377</v>
      </c>
    </row>
    <row r="977" spans="2:6" x14ac:dyDescent="0.3">
      <c r="B977">
        <f t="shared" si="60"/>
        <v>970</v>
      </c>
      <c r="C977">
        <f t="shared" si="61"/>
        <v>97</v>
      </c>
      <c r="D977" s="7">
        <v>20</v>
      </c>
      <c r="E977">
        <f t="shared" si="62"/>
        <v>19.999999755855377</v>
      </c>
      <c r="F977">
        <f t="shared" si="63"/>
        <v>19.999999760915557</v>
      </c>
    </row>
    <row r="978" spans="2:6" x14ac:dyDescent="0.3">
      <c r="B978">
        <f t="shared" si="60"/>
        <v>971</v>
      </c>
      <c r="C978">
        <f t="shared" si="61"/>
        <v>97.100000000000009</v>
      </c>
      <c r="D978" s="7">
        <v>20</v>
      </c>
      <c r="E978">
        <f t="shared" si="62"/>
        <v>19.999999760915557</v>
      </c>
      <c r="F978">
        <f t="shared" si="63"/>
        <v>19.999999765870854</v>
      </c>
    </row>
    <row r="979" spans="2:6" x14ac:dyDescent="0.3">
      <c r="B979">
        <f t="shared" si="60"/>
        <v>972</v>
      </c>
      <c r="C979">
        <f t="shared" si="61"/>
        <v>97.2</v>
      </c>
      <c r="D979" s="7">
        <v>20</v>
      </c>
      <c r="E979">
        <f t="shared" si="62"/>
        <v>19.999999765870854</v>
      </c>
      <c r="F979">
        <f t="shared" si="63"/>
        <v>19.999999770723448</v>
      </c>
    </row>
    <row r="980" spans="2:6" x14ac:dyDescent="0.3">
      <c r="B980">
        <f t="shared" si="60"/>
        <v>973</v>
      </c>
      <c r="C980">
        <f t="shared" si="61"/>
        <v>97.300000000000011</v>
      </c>
      <c r="D980" s="7">
        <v>20</v>
      </c>
      <c r="E980">
        <f t="shared" si="62"/>
        <v>19.999999770723448</v>
      </c>
      <c r="F980">
        <f t="shared" si="63"/>
        <v>19.999999775475466</v>
      </c>
    </row>
    <row r="981" spans="2:6" x14ac:dyDescent="0.3">
      <c r="B981">
        <f t="shared" si="60"/>
        <v>974</v>
      </c>
      <c r="C981">
        <f t="shared" si="61"/>
        <v>97.4</v>
      </c>
      <c r="D981" s="7">
        <v>20</v>
      </c>
      <c r="E981">
        <f t="shared" si="62"/>
        <v>19.999999775475466</v>
      </c>
      <c r="F981">
        <f t="shared" si="63"/>
        <v>19.999999780128995</v>
      </c>
    </row>
    <row r="982" spans="2:6" x14ac:dyDescent="0.3">
      <c r="B982">
        <f t="shared" si="60"/>
        <v>975</v>
      </c>
      <c r="C982">
        <f t="shared" si="61"/>
        <v>97.5</v>
      </c>
      <c r="D982" s="7">
        <v>20</v>
      </c>
      <c r="E982">
        <f t="shared" si="62"/>
        <v>19.999999780128995</v>
      </c>
      <c r="F982">
        <f t="shared" si="63"/>
        <v>19.999999784686075</v>
      </c>
    </row>
    <row r="983" spans="2:6" x14ac:dyDescent="0.3">
      <c r="B983">
        <f t="shared" si="60"/>
        <v>976</v>
      </c>
      <c r="C983">
        <f t="shared" si="61"/>
        <v>97.600000000000009</v>
      </c>
      <c r="D983" s="7">
        <v>20</v>
      </c>
      <c r="E983">
        <f t="shared" si="62"/>
        <v>19.999999784686075</v>
      </c>
      <c r="F983">
        <f t="shared" si="63"/>
        <v>19.999999789148703</v>
      </c>
    </row>
    <row r="984" spans="2:6" x14ac:dyDescent="0.3">
      <c r="B984">
        <f t="shared" si="60"/>
        <v>977</v>
      </c>
      <c r="C984">
        <f t="shared" si="61"/>
        <v>97.7</v>
      </c>
      <c r="D984" s="7">
        <v>20</v>
      </c>
      <c r="E984">
        <f t="shared" si="62"/>
        <v>19.999999789148703</v>
      </c>
      <c r="F984">
        <f t="shared" si="63"/>
        <v>19.999999793518839</v>
      </c>
    </row>
    <row r="985" spans="2:6" x14ac:dyDescent="0.3">
      <c r="B985">
        <f t="shared" si="60"/>
        <v>978</v>
      </c>
      <c r="C985">
        <f t="shared" si="61"/>
        <v>97.800000000000011</v>
      </c>
      <c r="D985" s="7">
        <v>20</v>
      </c>
      <c r="E985">
        <f t="shared" si="62"/>
        <v>19.999999793518839</v>
      </c>
      <c r="F985">
        <f t="shared" si="63"/>
        <v>19.999999797798395</v>
      </c>
    </row>
    <row r="986" spans="2:6" x14ac:dyDescent="0.3">
      <c r="B986">
        <f t="shared" si="60"/>
        <v>979</v>
      </c>
      <c r="C986">
        <f t="shared" si="61"/>
        <v>97.9</v>
      </c>
      <c r="D986" s="7">
        <v>20</v>
      </c>
      <c r="E986">
        <f t="shared" si="62"/>
        <v>19.999999797798395</v>
      </c>
      <c r="F986">
        <f t="shared" si="63"/>
        <v>19.999999801989254</v>
      </c>
    </row>
    <row r="987" spans="2:6" x14ac:dyDescent="0.3">
      <c r="B987">
        <f t="shared" si="60"/>
        <v>980</v>
      </c>
      <c r="C987">
        <f t="shared" si="61"/>
        <v>98</v>
      </c>
      <c r="D987" s="7">
        <v>20</v>
      </c>
      <c r="E987">
        <f t="shared" si="62"/>
        <v>19.999999801989254</v>
      </c>
      <c r="F987">
        <f t="shared" si="63"/>
        <v>19.999999806093257</v>
      </c>
    </row>
    <row r="988" spans="2:6" x14ac:dyDescent="0.3">
      <c r="B988">
        <f t="shared" si="60"/>
        <v>981</v>
      </c>
      <c r="C988">
        <f t="shared" si="61"/>
        <v>98.100000000000009</v>
      </c>
      <c r="D988" s="7">
        <v>20</v>
      </c>
      <c r="E988">
        <f t="shared" si="62"/>
        <v>19.999999806093257</v>
      </c>
      <c r="F988">
        <f t="shared" si="63"/>
        <v>19.9999998101122</v>
      </c>
    </row>
    <row r="989" spans="2:6" x14ac:dyDescent="0.3">
      <c r="B989">
        <f t="shared" si="60"/>
        <v>982</v>
      </c>
      <c r="C989">
        <f t="shared" si="61"/>
        <v>98.2</v>
      </c>
      <c r="D989" s="7">
        <v>20</v>
      </c>
      <c r="E989">
        <f t="shared" si="62"/>
        <v>19.9999998101122</v>
      </c>
      <c r="F989">
        <f t="shared" si="63"/>
        <v>19.999999814047847</v>
      </c>
    </row>
    <row r="990" spans="2:6" x14ac:dyDescent="0.3">
      <c r="B990">
        <f t="shared" si="60"/>
        <v>983</v>
      </c>
      <c r="C990">
        <f t="shared" si="61"/>
        <v>98.300000000000011</v>
      </c>
      <c r="D990" s="7">
        <v>20</v>
      </c>
      <c r="E990">
        <f t="shared" si="62"/>
        <v>19.999999814047847</v>
      </c>
      <c r="F990">
        <f t="shared" si="63"/>
        <v>19.999999817901916</v>
      </c>
    </row>
    <row r="991" spans="2:6" x14ac:dyDescent="0.3">
      <c r="B991">
        <f t="shared" si="60"/>
        <v>984</v>
      </c>
      <c r="C991">
        <f t="shared" si="61"/>
        <v>98.4</v>
      </c>
      <c r="D991" s="7">
        <v>20</v>
      </c>
      <c r="E991">
        <f t="shared" si="62"/>
        <v>19.999999817901916</v>
      </c>
      <c r="F991">
        <f t="shared" si="63"/>
        <v>19.999999821676106</v>
      </c>
    </row>
    <row r="992" spans="2:6" x14ac:dyDescent="0.3">
      <c r="B992">
        <f t="shared" si="60"/>
        <v>985</v>
      </c>
      <c r="C992">
        <f t="shared" si="61"/>
        <v>98.5</v>
      </c>
      <c r="D992" s="7">
        <v>20</v>
      </c>
      <c r="E992">
        <f t="shared" si="62"/>
        <v>19.999999821676106</v>
      </c>
      <c r="F992">
        <f t="shared" si="63"/>
        <v>19.999999825372072</v>
      </c>
    </row>
    <row r="993" spans="2:6" x14ac:dyDescent="0.3">
      <c r="B993">
        <f t="shared" si="60"/>
        <v>986</v>
      </c>
      <c r="C993">
        <f t="shared" si="61"/>
        <v>98.600000000000009</v>
      </c>
      <c r="D993" s="7">
        <v>20</v>
      </c>
      <c r="E993">
        <f t="shared" si="62"/>
        <v>19.999999825372072</v>
      </c>
      <c r="F993">
        <f t="shared" si="63"/>
        <v>19.999999828991434</v>
      </c>
    </row>
    <row r="994" spans="2:6" x14ac:dyDescent="0.3">
      <c r="B994">
        <f t="shared" si="60"/>
        <v>987</v>
      </c>
      <c r="C994">
        <f t="shared" si="61"/>
        <v>98.7</v>
      </c>
      <c r="D994" s="7">
        <v>20</v>
      </c>
      <c r="E994">
        <f t="shared" si="62"/>
        <v>19.999999828991434</v>
      </c>
      <c r="F994">
        <f t="shared" si="63"/>
        <v>19.999999832535785</v>
      </c>
    </row>
    <row r="995" spans="2:6" x14ac:dyDescent="0.3">
      <c r="B995">
        <f t="shared" si="60"/>
        <v>988</v>
      </c>
      <c r="C995">
        <f t="shared" si="61"/>
        <v>98.800000000000011</v>
      </c>
      <c r="D995" s="7">
        <v>20</v>
      </c>
      <c r="E995">
        <f t="shared" si="62"/>
        <v>19.999999832535785</v>
      </c>
      <c r="F995">
        <f t="shared" si="63"/>
        <v>19.999999836006673</v>
      </c>
    </row>
    <row r="996" spans="2:6" x14ac:dyDescent="0.3">
      <c r="B996">
        <f t="shared" si="60"/>
        <v>989</v>
      </c>
      <c r="C996">
        <f t="shared" si="61"/>
        <v>98.9</v>
      </c>
      <c r="D996" s="7">
        <v>20</v>
      </c>
      <c r="E996">
        <f t="shared" si="62"/>
        <v>19.999999836006673</v>
      </c>
      <c r="F996">
        <f t="shared" si="63"/>
        <v>19.999999839405625</v>
      </c>
    </row>
    <row r="997" spans="2:6" x14ac:dyDescent="0.3">
      <c r="B997">
        <f t="shared" si="60"/>
        <v>990</v>
      </c>
      <c r="C997">
        <f t="shared" si="61"/>
        <v>99</v>
      </c>
      <c r="D997" s="7">
        <v>20</v>
      </c>
      <c r="E997">
        <f t="shared" si="62"/>
        <v>19.999999839405625</v>
      </c>
      <c r="F997">
        <f t="shared" si="63"/>
        <v>19.999999842734127</v>
      </c>
    </row>
    <row r="998" spans="2:6" x14ac:dyDescent="0.3">
      <c r="B998">
        <f t="shared" si="60"/>
        <v>991</v>
      </c>
      <c r="C998">
        <f t="shared" si="61"/>
        <v>99.100000000000009</v>
      </c>
      <c r="D998" s="7">
        <v>20</v>
      </c>
      <c r="E998">
        <f t="shared" si="62"/>
        <v>19.999999842734127</v>
      </c>
      <c r="F998">
        <f t="shared" si="63"/>
        <v>19.999999845993642</v>
      </c>
    </row>
    <row r="999" spans="2:6" x14ac:dyDescent="0.3">
      <c r="B999">
        <f t="shared" si="60"/>
        <v>992</v>
      </c>
      <c r="C999">
        <f t="shared" si="61"/>
        <v>99.2</v>
      </c>
      <c r="D999" s="7">
        <v>20</v>
      </c>
      <c r="E999">
        <f t="shared" si="62"/>
        <v>19.999999845993642</v>
      </c>
      <c r="F999">
        <f t="shared" si="63"/>
        <v>19.999999849185599</v>
      </c>
    </row>
    <row r="1000" spans="2:6" x14ac:dyDescent="0.3">
      <c r="B1000">
        <f t="shared" si="60"/>
        <v>993</v>
      </c>
      <c r="C1000">
        <f t="shared" si="61"/>
        <v>99.300000000000011</v>
      </c>
      <c r="D1000" s="7">
        <v>20</v>
      </c>
      <c r="E1000">
        <f t="shared" si="62"/>
        <v>19.999999849185599</v>
      </c>
      <c r="F1000">
        <f t="shared" si="63"/>
        <v>19.999999852311404</v>
      </c>
    </row>
    <row r="1001" spans="2:6" x14ac:dyDescent="0.3">
      <c r="B1001">
        <f t="shared" si="60"/>
        <v>994</v>
      </c>
      <c r="C1001">
        <f t="shared" si="61"/>
        <v>99.4</v>
      </c>
      <c r="D1001" s="7">
        <v>20</v>
      </c>
      <c r="E1001">
        <f t="shared" si="62"/>
        <v>19.999999852311404</v>
      </c>
      <c r="F1001">
        <f t="shared" si="63"/>
        <v>19.999999855372423</v>
      </c>
    </row>
    <row r="1002" spans="2:6" x14ac:dyDescent="0.3">
      <c r="B1002">
        <f t="shared" si="60"/>
        <v>995</v>
      </c>
      <c r="C1002">
        <f t="shared" si="61"/>
        <v>99.5</v>
      </c>
      <c r="D1002" s="7">
        <v>20</v>
      </c>
      <c r="E1002">
        <f t="shared" si="62"/>
        <v>19.999999855372423</v>
      </c>
      <c r="F1002">
        <f t="shared" si="63"/>
        <v>19.999999858369996</v>
      </c>
    </row>
    <row r="1003" spans="2:6" x14ac:dyDescent="0.3">
      <c r="B1003">
        <f t="shared" si="60"/>
        <v>996</v>
      </c>
      <c r="C1003">
        <f t="shared" si="61"/>
        <v>99.600000000000009</v>
      </c>
      <c r="D1003" s="7">
        <v>20</v>
      </c>
      <c r="E1003">
        <f t="shared" si="62"/>
        <v>19.999999858369996</v>
      </c>
      <c r="F1003">
        <f t="shared" si="63"/>
        <v>19.99999986130544</v>
      </c>
    </row>
    <row r="1004" spans="2:6" x14ac:dyDescent="0.3">
      <c r="B1004">
        <f t="shared" si="60"/>
        <v>997</v>
      </c>
      <c r="C1004">
        <f t="shared" si="61"/>
        <v>99.7</v>
      </c>
      <c r="D1004" s="7">
        <v>20</v>
      </c>
      <c r="E1004">
        <f t="shared" si="62"/>
        <v>19.99999986130544</v>
      </c>
      <c r="F1004">
        <f t="shared" si="63"/>
        <v>19.999999864180047</v>
      </c>
    </row>
    <row r="1005" spans="2:6" x14ac:dyDescent="0.3">
      <c r="B1005">
        <f t="shared" si="60"/>
        <v>998</v>
      </c>
      <c r="C1005">
        <f t="shared" si="61"/>
        <v>99.800000000000011</v>
      </c>
      <c r="D1005" s="7">
        <v>20</v>
      </c>
      <c r="E1005">
        <f t="shared" si="62"/>
        <v>19.999999864180047</v>
      </c>
      <c r="F1005">
        <f t="shared" si="63"/>
        <v>19.999999866995076</v>
      </c>
    </row>
    <row r="1006" spans="2:6" x14ac:dyDescent="0.3">
      <c r="B1006">
        <f t="shared" si="60"/>
        <v>999</v>
      </c>
      <c r="C1006">
        <f t="shared" si="61"/>
        <v>99.9</v>
      </c>
      <c r="D1006" s="7">
        <v>20</v>
      </c>
      <c r="E1006">
        <f t="shared" si="62"/>
        <v>19.999999866995076</v>
      </c>
      <c r="F1006">
        <f t="shared" si="63"/>
        <v>19.999999869751754</v>
      </c>
    </row>
    <row r="1007" spans="2:6" x14ac:dyDescent="0.3">
      <c r="B1007">
        <f t="shared" si="60"/>
        <v>1000</v>
      </c>
      <c r="C1007">
        <f t="shared" si="61"/>
        <v>100</v>
      </c>
      <c r="D1007" s="7">
        <v>20</v>
      </c>
      <c r="E1007">
        <f t="shared" si="62"/>
        <v>19.999999869751754</v>
      </c>
      <c r="F1007">
        <f t="shared" si="63"/>
        <v>19.999999872451298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workbookViewId="0"/>
  </sheetViews>
  <sheetFormatPr defaultRowHeight="14.4" x14ac:dyDescent="0.3"/>
  <sheetData>
    <row r="1" spans="2:20" x14ac:dyDescent="0.25">
      <c r="B1" t="s">
        <v>59</v>
      </c>
    </row>
    <row r="3" spans="2:20" x14ac:dyDescent="0.25">
      <c r="B3" t="s">
        <v>56</v>
      </c>
      <c r="C3" t="s">
        <v>57</v>
      </c>
      <c r="D3" t="s">
        <v>58</v>
      </c>
      <c r="M3" t="s">
        <v>60</v>
      </c>
    </row>
    <row r="4" spans="2:20" x14ac:dyDescent="0.25">
      <c r="B4">
        <v>1</v>
      </c>
      <c r="C4">
        <f>1-B4</f>
        <v>0</v>
      </c>
      <c r="D4">
        <v>0.3</v>
      </c>
      <c r="E4">
        <f>D4+0.1</f>
        <v>0.4</v>
      </c>
      <c r="F4">
        <f t="shared" ref="F4:K4" si="0">E4+0.1</f>
        <v>0.5</v>
      </c>
      <c r="G4">
        <f t="shared" si="0"/>
        <v>0.6</v>
      </c>
      <c r="H4">
        <f t="shared" si="0"/>
        <v>0.7</v>
      </c>
      <c r="I4">
        <f t="shared" si="0"/>
        <v>0.79999999999999993</v>
      </c>
      <c r="J4">
        <f t="shared" si="0"/>
        <v>0.89999999999999991</v>
      </c>
      <c r="K4">
        <f t="shared" si="0"/>
        <v>0.99999999999999989</v>
      </c>
      <c r="M4">
        <f>(1*$B4+D4*$C4)^2/(1*1*$B4+D4*D4*$C4)</f>
        <v>1</v>
      </c>
      <c r="N4">
        <f t="shared" ref="N4:N14" si="1">(1*$B4+E4*$C4)^2/(1*1*$B4+E4*E4*$C4)</f>
        <v>1</v>
      </c>
      <c r="O4">
        <f t="shared" ref="O4:O14" si="2">(1*$B4+F4*$C4)^2/(1*1*$B4+F4*F4*$C4)</f>
        <v>1</v>
      </c>
      <c r="P4">
        <f t="shared" ref="P4:P14" si="3">(1*$B4+G4*$C4)^2/(1*1*$B4+G4*G4*$C4)</f>
        <v>1</v>
      </c>
      <c r="Q4">
        <f t="shared" ref="Q4:Q14" si="4">(1*$B4+H4*$C4)^2/(1*1*$B4+H4*H4*$C4)</f>
        <v>1</v>
      </c>
      <c r="R4">
        <f t="shared" ref="R4:R14" si="5">(1*$B4+I4*$C4)^2/(1*1*$B4+I4*I4*$C4)</f>
        <v>1</v>
      </c>
      <c r="S4">
        <f t="shared" ref="S4:T14" si="6">(1*$B4+J4*$C4)^2/(1*1*$B4+J4*J4*$C4)</f>
        <v>1</v>
      </c>
      <c r="T4">
        <f t="shared" si="6"/>
        <v>1</v>
      </c>
    </row>
    <row r="5" spans="2:20" x14ac:dyDescent="0.25">
      <c r="B5">
        <f>B4-0.1</f>
        <v>0.9</v>
      </c>
      <c r="C5">
        <f t="shared" ref="C5:C14" si="7">1-B5</f>
        <v>9.9999999999999978E-2</v>
      </c>
      <c r="D5">
        <v>0.3</v>
      </c>
      <c r="E5">
        <f t="shared" ref="E5:K5" si="8">D5+0.1</f>
        <v>0.4</v>
      </c>
      <c r="F5">
        <f t="shared" si="8"/>
        <v>0.5</v>
      </c>
      <c r="G5">
        <f t="shared" si="8"/>
        <v>0.6</v>
      </c>
      <c r="H5">
        <f t="shared" si="8"/>
        <v>0.7</v>
      </c>
      <c r="I5">
        <f t="shared" si="8"/>
        <v>0.79999999999999993</v>
      </c>
      <c r="J5">
        <f t="shared" si="8"/>
        <v>0.89999999999999991</v>
      </c>
      <c r="K5">
        <f t="shared" si="8"/>
        <v>0.99999999999999989</v>
      </c>
      <c r="M5">
        <f t="shared" ref="M5:M14" si="9">(1*$B5+D5*$C5)^2/(1*1*$B5+D5*D5*$C5)</f>
        <v>0.95148514851485155</v>
      </c>
      <c r="N5">
        <f t="shared" si="1"/>
        <v>0.9646288209606988</v>
      </c>
      <c r="O5">
        <f t="shared" si="2"/>
        <v>0.97567567567567559</v>
      </c>
      <c r="P5">
        <f t="shared" si="3"/>
        <v>0.98461538461538456</v>
      </c>
      <c r="Q5">
        <f t="shared" si="4"/>
        <v>0.99146469968387774</v>
      </c>
      <c r="R5">
        <f t="shared" si="5"/>
        <v>0.99626556016597501</v>
      </c>
      <c r="S5">
        <f t="shared" si="6"/>
        <v>0.99908256880733948</v>
      </c>
      <c r="T5">
        <f t="shared" si="6"/>
        <v>1</v>
      </c>
    </row>
    <row r="6" spans="2:20" x14ac:dyDescent="0.25">
      <c r="B6">
        <f t="shared" ref="B6:B14" si="10">B5-0.1</f>
        <v>0.8</v>
      </c>
      <c r="C6">
        <f t="shared" si="7"/>
        <v>0.19999999999999996</v>
      </c>
      <c r="D6">
        <v>0.3</v>
      </c>
      <c r="E6">
        <f t="shared" ref="E6:K6" si="11">D6+0.1</f>
        <v>0.4</v>
      </c>
      <c r="F6">
        <f t="shared" si="11"/>
        <v>0.5</v>
      </c>
      <c r="G6">
        <f t="shared" si="11"/>
        <v>0.6</v>
      </c>
      <c r="H6">
        <f t="shared" si="11"/>
        <v>0.7</v>
      </c>
      <c r="I6">
        <f t="shared" si="11"/>
        <v>0.79999999999999993</v>
      </c>
      <c r="J6">
        <f t="shared" si="11"/>
        <v>0.89999999999999991</v>
      </c>
      <c r="K6">
        <f t="shared" si="11"/>
        <v>0.99999999999999989</v>
      </c>
      <c r="M6">
        <f t="shared" si="9"/>
        <v>0.90415647921760378</v>
      </c>
      <c r="N6">
        <f t="shared" si="1"/>
        <v>0.93076923076923068</v>
      </c>
      <c r="O6">
        <f t="shared" si="2"/>
        <v>0.95294117647058818</v>
      </c>
      <c r="P6">
        <f t="shared" si="3"/>
        <v>0.97064220183486238</v>
      </c>
      <c r="Q6">
        <f t="shared" si="4"/>
        <v>0.98396436525612463</v>
      </c>
      <c r="R6">
        <f t="shared" si="5"/>
        <v>0.99310344827586206</v>
      </c>
      <c r="S6">
        <f t="shared" si="6"/>
        <v>0.99833679833679834</v>
      </c>
      <c r="T6">
        <f t="shared" si="6"/>
        <v>1</v>
      </c>
    </row>
    <row r="7" spans="2:20" x14ac:dyDescent="0.25">
      <c r="B7">
        <f t="shared" si="10"/>
        <v>0.70000000000000007</v>
      </c>
      <c r="C7">
        <f t="shared" si="7"/>
        <v>0.29999999999999993</v>
      </c>
      <c r="D7">
        <v>0.3</v>
      </c>
      <c r="E7">
        <f t="shared" ref="E7:K7" si="12">D7+0.1</f>
        <v>0.4</v>
      </c>
      <c r="F7">
        <f t="shared" si="12"/>
        <v>0.5</v>
      </c>
      <c r="G7">
        <f t="shared" si="12"/>
        <v>0.6</v>
      </c>
      <c r="H7">
        <f t="shared" si="12"/>
        <v>0.7</v>
      </c>
      <c r="I7">
        <f t="shared" si="12"/>
        <v>0.79999999999999993</v>
      </c>
      <c r="J7">
        <f t="shared" si="12"/>
        <v>0.89999999999999991</v>
      </c>
      <c r="K7">
        <f t="shared" si="12"/>
        <v>0.99999999999999989</v>
      </c>
      <c r="M7">
        <f t="shared" si="9"/>
        <v>0.85845942228335625</v>
      </c>
      <c r="N7">
        <f t="shared" si="1"/>
        <v>0.89893048128342246</v>
      </c>
      <c r="O7">
        <f t="shared" si="2"/>
        <v>0.93225806451612914</v>
      </c>
      <c r="P7">
        <f t="shared" si="3"/>
        <v>0.95841584158415838</v>
      </c>
      <c r="Q7">
        <f t="shared" si="4"/>
        <v>0.97768595041322326</v>
      </c>
      <c r="R7">
        <f t="shared" si="5"/>
        <v>0.99058295964125553</v>
      </c>
      <c r="S7">
        <f t="shared" si="6"/>
        <v>0.99777306468716864</v>
      </c>
      <c r="T7">
        <f t="shared" si="6"/>
        <v>1</v>
      </c>
    </row>
    <row r="8" spans="2:20" x14ac:dyDescent="0.25">
      <c r="B8">
        <f t="shared" si="10"/>
        <v>0.60000000000000009</v>
      </c>
      <c r="C8">
        <f t="shared" si="7"/>
        <v>0.39999999999999991</v>
      </c>
      <c r="D8">
        <v>0.3</v>
      </c>
      <c r="E8">
        <f t="shared" ref="E8:K8" si="13">D8+0.1</f>
        <v>0.4</v>
      </c>
      <c r="F8">
        <f t="shared" si="13"/>
        <v>0.5</v>
      </c>
      <c r="G8">
        <f t="shared" si="13"/>
        <v>0.6</v>
      </c>
      <c r="H8">
        <f t="shared" si="13"/>
        <v>0.7</v>
      </c>
      <c r="I8">
        <f t="shared" si="13"/>
        <v>0.79999999999999993</v>
      </c>
      <c r="J8">
        <f t="shared" si="13"/>
        <v>0.89999999999999991</v>
      </c>
      <c r="K8">
        <f t="shared" si="13"/>
        <v>0.99999999999999989</v>
      </c>
      <c r="M8">
        <f t="shared" si="9"/>
        <v>0.81509433962264144</v>
      </c>
      <c r="N8">
        <f t="shared" si="1"/>
        <v>0.86987951807228892</v>
      </c>
      <c r="O8">
        <f t="shared" si="2"/>
        <v>0.91428571428571437</v>
      </c>
      <c r="P8">
        <f t="shared" si="3"/>
        <v>0.94838709677419375</v>
      </c>
      <c r="Q8">
        <f t="shared" si="4"/>
        <v>0.97286432160804015</v>
      </c>
      <c r="R8">
        <f t="shared" si="5"/>
        <v>0.98878504672897172</v>
      </c>
      <c r="S8">
        <f t="shared" si="6"/>
        <v>0.9974025974025974</v>
      </c>
      <c r="T8">
        <f t="shared" si="6"/>
        <v>1</v>
      </c>
    </row>
    <row r="9" spans="2:20" x14ac:dyDescent="0.25">
      <c r="B9">
        <f t="shared" si="10"/>
        <v>0.50000000000000011</v>
      </c>
      <c r="C9">
        <f t="shared" si="7"/>
        <v>0.49999999999999989</v>
      </c>
      <c r="D9">
        <v>0.3</v>
      </c>
      <c r="E9">
        <f t="shared" ref="E9:K9" si="14">D9+0.1</f>
        <v>0.4</v>
      </c>
      <c r="F9">
        <f t="shared" si="14"/>
        <v>0.5</v>
      </c>
      <c r="G9">
        <f t="shared" si="14"/>
        <v>0.6</v>
      </c>
      <c r="H9">
        <f t="shared" si="14"/>
        <v>0.7</v>
      </c>
      <c r="I9">
        <f t="shared" si="14"/>
        <v>0.79999999999999993</v>
      </c>
      <c r="J9">
        <f t="shared" si="14"/>
        <v>0.89999999999999991</v>
      </c>
      <c r="K9">
        <f t="shared" si="14"/>
        <v>0.99999999999999989</v>
      </c>
      <c r="M9">
        <f t="shared" si="9"/>
        <v>0.77522935779816515</v>
      </c>
      <c r="N9">
        <f t="shared" si="1"/>
        <v>0.84482758620689657</v>
      </c>
      <c r="O9">
        <f t="shared" si="2"/>
        <v>0.8999999999999998</v>
      </c>
      <c r="P9">
        <f t="shared" si="3"/>
        <v>0.94117647058823539</v>
      </c>
      <c r="Q9">
        <f t="shared" si="4"/>
        <v>0.96979865771812102</v>
      </c>
      <c r="R9">
        <f t="shared" si="5"/>
        <v>0.98780487804878025</v>
      </c>
      <c r="S9">
        <f t="shared" si="6"/>
        <v>0.99723756906077354</v>
      </c>
      <c r="T9">
        <f t="shared" si="6"/>
        <v>1</v>
      </c>
    </row>
    <row r="10" spans="2:20" x14ac:dyDescent="0.25">
      <c r="B10">
        <f t="shared" si="10"/>
        <v>0.40000000000000013</v>
      </c>
      <c r="C10">
        <f t="shared" si="7"/>
        <v>0.59999999999999987</v>
      </c>
      <c r="D10">
        <v>0.3</v>
      </c>
      <c r="E10">
        <f t="shared" ref="E10:K10" si="15">D10+0.1</f>
        <v>0.4</v>
      </c>
      <c r="F10">
        <f t="shared" si="15"/>
        <v>0.5</v>
      </c>
      <c r="G10">
        <f t="shared" si="15"/>
        <v>0.6</v>
      </c>
      <c r="H10">
        <f t="shared" si="15"/>
        <v>0.7</v>
      </c>
      <c r="I10">
        <f t="shared" si="15"/>
        <v>0.79999999999999993</v>
      </c>
      <c r="J10">
        <f t="shared" si="15"/>
        <v>0.89999999999999991</v>
      </c>
      <c r="K10">
        <f t="shared" si="15"/>
        <v>0.99999999999999989</v>
      </c>
      <c r="M10">
        <f t="shared" si="9"/>
        <v>0.74096916299559468</v>
      </c>
      <c r="N10">
        <f t="shared" si="1"/>
        <v>0.82580645161290345</v>
      </c>
      <c r="O10">
        <f t="shared" si="2"/>
        <v>0.89090909090909098</v>
      </c>
      <c r="P10">
        <f t="shared" si="3"/>
        <v>0.93766233766233753</v>
      </c>
      <c r="Q10">
        <f t="shared" si="4"/>
        <v>0.96887608069164288</v>
      </c>
      <c r="R10">
        <f t="shared" si="5"/>
        <v>0.98775510204081629</v>
      </c>
      <c r="S10">
        <f t="shared" si="6"/>
        <v>0.99729119638826191</v>
      </c>
      <c r="T10">
        <f t="shared" si="6"/>
        <v>0.99999999999999989</v>
      </c>
    </row>
    <row r="11" spans="2:20" x14ac:dyDescent="0.25">
      <c r="B11">
        <f t="shared" si="10"/>
        <v>0.30000000000000016</v>
      </c>
      <c r="C11">
        <f t="shared" si="7"/>
        <v>0.69999999999999984</v>
      </c>
      <c r="D11">
        <v>0.3</v>
      </c>
      <c r="E11">
        <f t="shared" ref="E11:K11" si="16">D11+0.1</f>
        <v>0.4</v>
      </c>
      <c r="F11">
        <f t="shared" si="16"/>
        <v>0.5</v>
      </c>
      <c r="G11">
        <f t="shared" si="16"/>
        <v>0.6</v>
      </c>
      <c r="H11">
        <f t="shared" si="16"/>
        <v>0.7</v>
      </c>
      <c r="I11">
        <f t="shared" si="16"/>
        <v>0.79999999999999993</v>
      </c>
      <c r="J11">
        <f t="shared" si="16"/>
        <v>0.89999999999999991</v>
      </c>
      <c r="K11">
        <f t="shared" si="16"/>
        <v>0.99999999999999989</v>
      </c>
      <c r="M11">
        <f t="shared" si="9"/>
        <v>0.71652892561983472</v>
      </c>
      <c r="N11">
        <f t="shared" si="1"/>
        <v>0.81650485436893194</v>
      </c>
      <c r="O11">
        <f t="shared" si="2"/>
        <v>0.88947368421052653</v>
      </c>
      <c r="P11">
        <f t="shared" si="3"/>
        <v>0.9391304347826086</v>
      </c>
      <c r="Q11">
        <f t="shared" si="4"/>
        <v>0.97060653188180412</v>
      </c>
      <c r="R11">
        <f t="shared" si="5"/>
        <v>0.98877005347593572</v>
      </c>
      <c r="S11">
        <f t="shared" si="6"/>
        <v>0.99757785467128024</v>
      </c>
      <c r="T11">
        <f t="shared" si="6"/>
        <v>0.99999999999999989</v>
      </c>
    </row>
    <row r="12" spans="2:20" x14ac:dyDescent="0.25">
      <c r="B12">
        <f t="shared" si="10"/>
        <v>0.20000000000000015</v>
      </c>
      <c r="C12">
        <f t="shared" si="7"/>
        <v>0.79999999999999982</v>
      </c>
      <c r="D12">
        <v>0.3</v>
      </c>
      <c r="E12">
        <f t="shared" ref="E12:K12" si="17">D12+0.1</f>
        <v>0.4</v>
      </c>
      <c r="F12">
        <f t="shared" si="17"/>
        <v>0.5</v>
      </c>
      <c r="G12">
        <f t="shared" si="17"/>
        <v>0.6</v>
      </c>
      <c r="H12">
        <f t="shared" si="17"/>
        <v>0.7</v>
      </c>
      <c r="I12">
        <f t="shared" si="17"/>
        <v>0.79999999999999993</v>
      </c>
      <c r="J12">
        <f t="shared" si="17"/>
        <v>0.89999999999999991</v>
      </c>
      <c r="K12">
        <f t="shared" si="17"/>
        <v>0.99999999999999989</v>
      </c>
      <c r="M12">
        <f t="shared" si="9"/>
        <v>0.71176470588235274</v>
      </c>
      <c r="N12">
        <f t="shared" si="1"/>
        <v>0.82439024390243898</v>
      </c>
      <c r="O12">
        <f t="shared" si="2"/>
        <v>0.89999999999999991</v>
      </c>
      <c r="P12">
        <f t="shared" si="3"/>
        <v>0.94754098360655736</v>
      </c>
      <c r="Q12">
        <f t="shared" si="4"/>
        <v>0.9756756756756757</v>
      </c>
      <c r="R12">
        <f t="shared" si="5"/>
        <v>0.99101123595505602</v>
      </c>
      <c r="S12">
        <f t="shared" si="6"/>
        <v>0.99811320754716981</v>
      </c>
      <c r="T12">
        <f t="shared" si="6"/>
        <v>1</v>
      </c>
    </row>
    <row r="13" spans="2:20" x14ac:dyDescent="0.25">
      <c r="B13">
        <f t="shared" si="10"/>
        <v>0.10000000000000014</v>
      </c>
      <c r="C13">
        <f t="shared" si="7"/>
        <v>0.89999999999999991</v>
      </c>
      <c r="D13">
        <v>0.3</v>
      </c>
      <c r="E13">
        <f t="shared" ref="E13:K13" si="18">D13+0.1</f>
        <v>0.4</v>
      </c>
      <c r="F13">
        <f t="shared" si="18"/>
        <v>0.5</v>
      </c>
      <c r="G13">
        <f t="shared" si="18"/>
        <v>0.6</v>
      </c>
      <c r="H13">
        <f t="shared" si="18"/>
        <v>0.7</v>
      </c>
      <c r="I13">
        <f t="shared" si="18"/>
        <v>0.79999999999999993</v>
      </c>
      <c r="J13">
        <f t="shared" si="18"/>
        <v>0.89999999999999991</v>
      </c>
      <c r="K13">
        <f t="shared" si="18"/>
        <v>0.99999999999999989</v>
      </c>
      <c r="M13">
        <f t="shared" si="9"/>
        <v>0.75635359116022083</v>
      </c>
      <c r="N13">
        <f t="shared" si="1"/>
        <v>0.86721311475409824</v>
      </c>
      <c r="O13">
        <f t="shared" si="2"/>
        <v>0.93076923076923057</v>
      </c>
      <c r="P13">
        <f t="shared" si="3"/>
        <v>0.96603773584905683</v>
      </c>
      <c r="Q13">
        <f t="shared" si="4"/>
        <v>0.98502772643253211</v>
      </c>
      <c r="R13">
        <f t="shared" si="5"/>
        <v>0.99467455621301804</v>
      </c>
      <c r="S13">
        <f t="shared" si="6"/>
        <v>0.99891435464414946</v>
      </c>
      <c r="T13">
        <f t="shared" si="6"/>
        <v>1.0000000000000002</v>
      </c>
    </row>
    <row r="14" spans="2:20" x14ac:dyDescent="0.25">
      <c r="B14">
        <f t="shared" si="10"/>
        <v>1.3877787807814457E-16</v>
      </c>
      <c r="C14">
        <f t="shared" si="7"/>
        <v>0.99999999999999989</v>
      </c>
      <c r="D14">
        <v>0.3</v>
      </c>
      <c r="E14">
        <f t="shared" ref="E14:K14" si="19">D14+0.1</f>
        <v>0.4</v>
      </c>
      <c r="F14">
        <f t="shared" si="19"/>
        <v>0.5</v>
      </c>
      <c r="G14">
        <f t="shared" si="19"/>
        <v>0.6</v>
      </c>
      <c r="H14">
        <f t="shared" si="19"/>
        <v>0.7</v>
      </c>
      <c r="I14">
        <f t="shared" si="19"/>
        <v>0.79999999999999993</v>
      </c>
      <c r="J14">
        <f t="shared" si="19"/>
        <v>0.89999999999999991</v>
      </c>
      <c r="K14">
        <f t="shared" si="19"/>
        <v>0.99999999999999989</v>
      </c>
      <c r="M14">
        <f t="shared" si="9"/>
        <v>0.99999999999999889</v>
      </c>
      <c r="N14">
        <f t="shared" si="1"/>
        <v>0.99999999999999978</v>
      </c>
      <c r="O14">
        <f t="shared" si="2"/>
        <v>1</v>
      </c>
      <c r="P14">
        <f t="shared" si="3"/>
        <v>0.99999999999999967</v>
      </c>
      <c r="Q14">
        <f t="shared" si="4"/>
        <v>0.99999999999999989</v>
      </c>
      <c r="R14">
        <f t="shared" si="5"/>
        <v>1</v>
      </c>
      <c r="S14">
        <f t="shared" si="6"/>
        <v>1</v>
      </c>
      <c r="T14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/>
  </sheetViews>
  <sheetFormatPr defaultRowHeight="14.4" x14ac:dyDescent="0.3"/>
  <cols>
    <col min="3" max="3" width="11" bestFit="1" customWidth="1"/>
    <col min="4" max="4" width="12.44140625" bestFit="1" customWidth="1"/>
    <col min="5" max="5" width="27.6640625" bestFit="1" customWidth="1"/>
    <col min="6" max="6" width="18.44140625" bestFit="1" customWidth="1"/>
    <col min="7" max="7" width="18.6640625" bestFit="1" customWidth="1"/>
    <col min="8" max="8" width="18.5546875" bestFit="1" customWidth="1"/>
  </cols>
  <sheetData>
    <row r="1" spans="2:8" x14ac:dyDescent="0.25">
      <c r="B1" t="s">
        <v>63</v>
      </c>
      <c r="C1">
        <v>8</v>
      </c>
    </row>
    <row r="3" spans="2:8" x14ac:dyDescent="0.25">
      <c r="B3" t="s">
        <v>62</v>
      </c>
      <c r="C3" t="s">
        <v>61</v>
      </c>
      <c r="D3" s="9" t="s">
        <v>64</v>
      </c>
      <c r="E3" t="s">
        <v>69</v>
      </c>
      <c r="F3" s="10" t="s">
        <v>68</v>
      </c>
      <c r="G3" s="10" t="s">
        <v>67</v>
      </c>
      <c r="H3" s="10" t="s">
        <v>71</v>
      </c>
    </row>
    <row r="4" spans="2:8" x14ac:dyDescent="0.25">
      <c r="B4">
        <v>1</v>
      </c>
      <c r="C4" s="2">
        <f>-0.1*$C$1</f>
        <v>-0.8</v>
      </c>
      <c r="D4" s="2">
        <f>(-C4)^2</f>
        <v>0.64000000000000012</v>
      </c>
      <c r="E4" s="2">
        <f>C$1+C4</f>
        <v>7.2</v>
      </c>
      <c r="F4" s="2">
        <f>C1+C9</f>
        <v>5.3333599999999999</v>
      </c>
      <c r="G4" s="2">
        <f>C1+C10</f>
        <v>2.5333600000000001</v>
      </c>
      <c r="H4" s="2">
        <f>C1+D11</f>
        <v>4.7641123490454742</v>
      </c>
    </row>
    <row r="5" spans="2:8" x14ac:dyDescent="0.25">
      <c r="B5">
        <f>B4+1</f>
        <v>2</v>
      </c>
      <c r="C5" s="2">
        <f>-0.33333*$C$1</f>
        <v>-2.6666400000000001</v>
      </c>
      <c r="D5" s="2">
        <f>(-C5)^2</f>
        <v>7.1109688896000005</v>
      </c>
      <c r="E5" s="2">
        <f>C$1+C5</f>
        <v>5.3333599999999999</v>
      </c>
      <c r="F5" s="2">
        <f t="shared" ref="F5:H8" si="0">F4</f>
        <v>5.3333599999999999</v>
      </c>
      <c r="G5" s="2">
        <f t="shared" si="0"/>
        <v>2.5333600000000001</v>
      </c>
      <c r="H5" s="2">
        <f t="shared" si="0"/>
        <v>4.7641123490454742</v>
      </c>
    </row>
    <row r="6" spans="2:8" x14ac:dyDescent="0.25">
      <c r="B6">
        <f>B5+1</f>
        <v>3</v>
      </c>
      <c r="C6" s="2">
        <f>-0.05*$C$1</f>
        <v>-0.4</v>
      </c>
      <c r="D6" s="2">
        <f>(-C6)^2</f>
        <v>0.16000000000000003</v>
      </c>
      <c r="E6" s="2">
        <f>C$1+C6</f>
        <v>7.6</v>
      </c>
      <c r="F6" s="2">
        <f t="shared" si="0"/>
        <v>5.3333599999999999</v>
      </c>
      <c r="G6" s="2">
        <f t="shared" si="0"/>
        <v>2.5333600000000001</v>
      </c>
      <c r="H6" s="2">
        <f t="shared" si="0"/>
        <v>4.7641123490454742</v>
      </c>
    </row>
    <row r="7" spans="2:8" x14ac:dyDescent="0.25">
      <c r="B7">
        <f>B6+1</f>
        <v>4</v>
      </c>
      <c r="C7" s="2">
        <f>-0.2*$C$1</f>
        <v>-1.6</v>
      </c>
      <c r="D7" s="2">
        <f>(-C7)^2</f>
        <v>2.5600000000000005</v>
      </c>
      <c r="E7" s="2">
        <f>C$1+C7</f>
        <v>6.4</v>
      </c>
      <c r="F7" s="2">
        <f t="shared" si="0"/>
        <v>5.3333599999999999</v>
      </c>
      <c r="G7" s="2">
        <f t="shared" si="0"/>
        <v>2.5333600000000001</v>
      </c>
      <c r="H7" s="2">
        <f t="shared" si="0"/>
        <v>4.7641123490454742</v>
      </c>
    </row>
    <row r="8" spans="2:8" x14ac:dyDescent="0.25">
      <c r="B8">
        <f>B7+1</f>
        <v>5</v>
      </c>
      <c r="C8" s="2">
        <f>0*$C$1</f>
        <v>0</v>
      </c>
      <c r="D8" s="2">
        <f>(-C8)^2</f>
        <v>0</v>
      </c>
      <c r="E8" s="2">
        <f>C$1+C8</f>
        <v>8</v>
      </c>
      <c r="F8" s="2">
        <f t="shared" si="0"/>
        <v>5.3333599999999999</v>
      </c>
      <c r="G8" s="2">
        <f t="shared" si="0"/>
        <v>2.5333600000000001</v>
      </c>
      <c r="H8" s="2">
        <f t="shared" si="0"/>
        <v>4.7641123490454742</v>
      </c>
    </row>
    <row r="9" spans="2:8" x14ac:dyDescent="0.25">
      <c r="B9" t="s">
        <v>66</v>
      </c>
      <c r="C9" s="2">
        <f>MIN(C4:C8)</f>
        <v>-2.6666400000000001</v>
      </c>
      <c r="D9" s="2"/>
    </row>
    <row r="10" spans="2:8" x14ac:dyDescent="0.25">
      <c r="B10" t="s">
        <v>65</v>
      </c>
      <c r="C10" s="2">
        <f>SUM(C4:C8)</f>
        <v>-5.4666399999999999</v>
      </c>
      <c r="D10" s="2">
        <f>SUM(D4:D8)</f>
        <v>10.470968889600002</v>
      </c>
    </row>
    <row r="11" spans="2:8" x14ac:dyDescent="0.25">
      <c r="B11" t="s">
        <v>70</v>
      </c>
      <c r="C11" s="2"/>
      <c r="D11" s="2">
        <f>-SQRT(D10)</f>
        <v>-3.2358876509545262</v>
      </c>
    </row>
    <row r="12" spans="2:8" x14ac:dyDescent="0.25">
      <c r="C12" s="2"/>
      <c r="D12" s="2"/>
    </row>
    <row r="13" spans="2:8" x14ac:dyDescent="0.25">
      <c r="D13" s="2"/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/>
  </sheetViews>
  <sheetFormatPr defaultRowHeight="14.4" x14ac:dyDescent="0.3"/>
  <cols>
    <col min="3" max="3" width="11" bestFit="1" customWidth="1"/>
    <col min="4" max="4" width="12.44140625" bestFit="1" customWidth="1"/>
    <col min="5" max="5" width="27.6640625" bestFit="1" customWidth="1"/>
    <col min="6" max="6" width="18.44140625" bestFit="1" customWidth="1"/>
    <col min="7" max="7" width="18.6640625" bestFit="1" customWidth="1"/>
    <col min="8" max="8" width="18.5546875" bestFit="1" customWidth="1"/>
  </cols>
  <sheetData>
    <row r="1" spans="2:8" x14ac:dyDescent="0.25">
      <c r="B1" t="s">
        <v>63</v>
      </c>
      <c r="C1">
        <v>8</v>
      </c>
    </row>
    <row r="3" spans="2:8" x14ac:dyDescent="0.25">
      <c r="B3" t="s">
        <v>62</v>
      </c>
      <c r="C3" t="s">
        <v>61</v>
      </c>
      <c r="D3" s="9" t="s">
        <v>64</v>
      </c>
      <c r="E3" t="s">
        <v>69</v>
      </c>
      <c r="F3" s="10" t="s">
        <v>68</v>
      </c>
      <c r="G3" s="10" t="s">
        <v>67</v>
      </c>
      <c r="H3" s="10" t="s">
        <v>71</v>
      </c>
    </row>
    <row r="4" spans="2:8" x14ac:dyDescent="0.25">
      <c r="B4">
        <v>1</v>
      </c>
      <c r="C4" s="2">
        <f>-0.05*$C$1</f>
        <v>-0.4</v>
      </c>
      <c r="D4" s="2">
        <f>(-C4)^2</f>
        <v>0.16000000000000003</v>
      </c>
      <c r="E4" s="2">
        <f>C$1+C4</f>
        <v>7.6</v>
      </c>
      <c r="F4" s="2">
        <f>C1+C9</f>
        <v>6.24</v>
      </c>
      <c r="G4" s="2">
        <f>C1+C10</f>
        <v>3.92</v>
      </c>
      <c r="H4" s="2">
        <f>C1+D11</f>
        <v>5.8698356870889041</v>
      </c>
    </row>
    <row r="5" spans="2:8" x14ac:dyDescent="0.25">
      <c r="B5">
        <f>B4+1</f>
        <v>2</v>
      </c>
      <c r="C5" s="2">
        <f>-0.06*$C$1</f>
        <v>-0.48</v>
      </c>
      <c r="D5" s="2">
        <f>(-C5)^2</f>
        <v>0.23039999999999999</v>
      </c>
      <c r="E5" s="2">
        <f>C$1+C5</f>
        <v>7.52</v>
      </c>
      <c r="F5" s="2">
        <f>F4</f>
        <v>6.24</v>
      </c>
      <c r="G5" s="2">
        <f>G4</f>
        <v>3.92</v>
      </c>
      <c r="H5" s="2">
        <f>H4</f>
        <v>5.8698356870889041</v>
      </c>
    </row>
    <row r="6" spans="2:8" x14ac:dyDescent="0.25">
      <c r="B6">
        <f>B5+1</f>
        <v>3</v>
      </c>
      <c r="C6" s="2">
        <f>-0.08*$C$1</f>
        <v>-0.64</v>
      </c>
      <c r="D6" s="2">
        <f>(-C6)^2</f>
        <v>0.40960000000000002</v>
      </c>
      <c r="E6" s="2">
        <f>C$1+C6</f>
        <v>7.36</v>
      </c>
      <c r="F6" s="2">
        <f t="shared" ref="F6:H8" si="0">F5</f>
        <v>6.24</v>
      </c>
      <c r="G6" s="2">
        <f t="shared" si="0"/>
        <v>3.92</v>
      </c>
      <c r="H6" s="2">
        <f t="shared" si="0"/>
        <v>5.8698356870889041</v>
      </c>
    </row>
    <row r="7" spans="2:8" x14ac:dyDescent="0.25">
      <c r="B7">
        <f>B6+1</f>
        <v>4</v>
      </c>
      <c r="C7" s="2">
        <f>-0.1*$C$1</f>
        <v>-0.8</v>
      </c>
      <c r="D7" s="2">
        <f>(-C7)^2</f>
        <v>0.64000000000000012</v>
      </c>
      <c r="E7" s="2">
        <f>C$1+C7</f>
        <v>7.2</v>
      </c>
      <c r="F7" s="2">
        <f t="shared" si="0"/>
        <v>6.24</v>
      </c>
      <c r="G7" s="2">
        <f t="shared" si="0"/>
        <v>3.92</v>
      </c>
      <c r="H7" s="2">
        <f t="shared" si="0"/>
        <v>5.8698356870889041</v>
      </c>
    </row>
    <row r="8" spans="2:8" x14ac:dyDescent="0.25">
      <c r="B8">
        <f>B7+1</f>
        <v>5</v>
      </c>
      <c r="C8" s="2">
        <f>-0.22*$C$1</f>
        <v>-1.76</v>
      </c>
      <c r="D8" s="2">
        <f>(-C8)^2</f>
        <v>3.0975999999999999</v>
      </c>
      <c r="E8" s="2">
        <f>C$1+C8</f>
        <v>6.24</v>
      </c>
      <c r="F8" s="2">
        <f t="shared" si="0"/>
        <v>6.24</v>
      </c>
      <c r="G8" s="2">
        <f t="shared" si="0"/>
        <v>3.92</v>
      </c>
      <c r="H8" s="2">
        <f t="shared" si="0"/>
        <v>5.8698356870889041</v>
      </c>
    </row>
    <row r="9" spans="2:8" x14ac:dyDescent="0.25">
      <c r="B9" t="s">
        <v>66</v>
      </c>
      <c r="C9" s="2">
        <f>MIN(C4:C8)</f>
        <v>-1.76</v>
      </c>
      <c r="D9" s="2"/>
    </row>
    <row r="10" spans="2:8" x14ac:dyDescent="0.25">
      <c r="B10" t="s">
        <v>65</v>
      </c>
      <c r="C10" s="2">
        <f>SUM(C4:C8)</f>
        <v>-4.08</v>
      </c>
      <c r="D10" s="2">
        <f>SUM(D4:D8)</f>
        <v>4.5376000000000003</v>
      </c>
    </row>
    <row r="11" spans="2:8" x14ac:dyDescent="0.25">
      <c r="B11" t="s">
        <v>70</v>
      </c>
      <c r="C11" s="2"/>
      <c r="D11" s="2">
        <f>-SQRT(D10)</f>
        <v>-2.1301643129110959</v>
      </c>
    </row>
    <row r="12" spans="2:8" x14ac:dyDescent="0.25">
      <c r="C12" s="2"/>
      <c r="D12" s="2"/>
    </row>
    <row r="13" spans="2:8" x14ac:dyDescent="0.25">
      <c r="D13" s="2"/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3"/>
  <sheetViews>
    <sheetView workbookViewId="0"/>
  </sheetViews>
  <sheetFormatPr defaultRowHeight="14.4" x14ac:dyDescent="0.3"/>
  <cols>
    <col min="7" max="7" width="15.88671875" bestFit="1" customWidth="1"/>
    <col min="8" max="8" width="15.88671875" customWidth="1"/>
    <col min="9" max="9" width="10" bestFit="1" customWidth="1"/>
  </cols>
  <sheetData>
    <row r="2" spans="2:16" ht="15" x14ac:dyDescent="0.25">
      <c r="B2" t="s">
        <v>74</v>
      </c>
      <c r="C2">
        <v>8</v>
      </c>
      <c r="F2" t="s">
        <v>82</v>
      </c>
      <c r="G2">
        <v>2</v>
      </c>
    </row>
    <row r="3" spans="2:16" ht="15" x14ac:dyDescent="0.25">
      <c r="B3" t="s">
        <v>73</v>
      </c>
      <c r="C3">
        <f>8/9</f>
        <v>0.88888888888888884</v>
      </c>
    </row>
    <row r="4" spans="2:16" ht="15" x14ac:dyDescent="0.25">
      <c r="B4" t="s">
        <v>72</v>
      </c>
      <c r="C4">
        <f>0.5*(1-SQRT(1-C3))</f>
        <v>0.33333333333333326</v>
      </c>
    </row>
    <row r="5" spans="2:16" ht="15" x14ac:dyDescent="0.25">
      <c r="B5" t="s">
        <v>75</v>
      </c>
      <c r="C5">
        <v>126</v>
      </c>
    </row>
    <row r="6" spans="2:16" ht="15" x14ac:dyDescent="0.25">
      <c r="B6" t="s">
        <v>76</v>
      </c>
      <c r="C6">
        <f>20*PI()/180</f>
        <v>0.3490658503988659</v>
      </c>
    </row>
    <row r="7" spans="2:16" ht="15" x14ac:dyDescent="0.25">
      <c r="B7" t="s">
        <v>77</v>
      </c>
      <c r="C7">
        <f>0.5*COS(C6)^2*SIN(C6)*C3</f>
        <v>0.13422728301223416</v>
      </c>
    </row>
    <row r="8" spans="2:16" ht="15" x14ac:dyDescent="0.25">
      <c r="B8" t="s">
        <v>78</v>
      </c>
      <c r="C8">
        <v>0.15</v>
      </c>
    </row>
    <row r="9" spans="2:16" ht="15" x14ac:dyDescent="0.25">
      <c r="B9" t="s">
        <v>87</v>
      </c>
      <c r="C9">
        <v>8.4000000000000005E-2</v>
      </c>
    </row>
    <row r="11" spans="2:16" ht="15" x14ac:dyDescent="0.25">
      <c r="B11" t="s">
        <v>79</v>
      </c>
      <c r="F11" t="s">
        <v>80</v>
      </c>
    </row>
    <row r="12" spans="2:16" ht="15" x14ac:dyDescent="0.25">
      <c r="B12" t="s">
        <v>89</v>
      </c>
      <c r="C12" t="s">
        <v>90</v>
      </c>
      <c r="D12" t="s">
        <v>91</v>
      </c>
      <c r="F12" t="s">
        <v>81</v>
      </c>
      <c r="G12" t="s">
        <v>0</v>
      </c>
      <c r="H12" t="s">
        <v>92</v>
      </c>
      <c r="I12" t="s">
        <v>88</v>
      </c>
      <c r="J12" t="s">
        <v>86</v>
      </c>
      <c r="K12" t="s">
        <v>83</v>
      </c>
      <c r="L12" t="s">
        <v>84</v>
      </c>
      <c r="M12" t="s">
        <v>85</v>
      </c>
      <c r="N12" t="s">
        <v>85</v>
      </c>
      <c r="O12" t="s">
        <v>90</v>
      </c>
      <c r="P12" t="s">
        <v>91</v>
      </c>
    </row>
    <row r="13" spans="2:16" ht="15" x14ac:dyDescent="0.25">
      <c r="B13">
        <v>0</v>
      </c>
      <c r="C13">
        <f>B13*$C$5</f>
        <v>0</v>
      </c>
      <c r="D13">
        <f>$C$7*(15*(2*$C$8*B13+1)^4+$C$7^2)/((30*$C$8/$C$5)*(2*$C$8*B13+1)^5)-$C$7*$C$5*(15+$C$7^2)/(30*$C$8)</f>
        <v>0</v>
      </c>
      <c r="F13">
        <v>0</v>
      </c>
      <c r="G13">
        <f>O13*COS($C$6)+P13*SIN($C$6)</f>
        <v>0</v>
      </c>
      <c r="H13">
        <f>($C$5+2*$C$9*G13)</f>
        <v>126</v>
      </c>
      <c r="I13">
        <f>$C$4*($C$5/H13)^2</f>
        <v>0.33333333333333326</v>
      </c>
      <c r="J13">
        <f>(-$C$2*2*I13*H13^2)/(2*H13)^2</f>
        <v>-1.333333333333333</v>
      </c>
      <c r="K13">
        <f>$C$2</f>
        <v>8</v>
      </c>
      <c r="L13">
        <v>0</v>
      </c>
      <c r="M13">
        <f>K13+J13*COS($C$6)</f>
        <v>6.7470765056187894</v>
      </c>
      <c r="N13">
        <f>L13+J13*SIN($C$6)</f>
        <v>-0.45602685776755819</v>
      </c>
      <c r="O13">
        <v>0</v>
      </c>
      <c r="P13">
        <v>0</v>
      </c>
    </row>
    <row r="14" spans="2:16" ht="15" x14ac:dyDescent="0.25">
      <c r="B14">
        <f>B13+0.1</f>
        <v>0.1</v>
      </c>
      <c r="C14">
        <f t="shared" ref="C14:C77" si="0">B14*$C$5</f>
        <v>12.600000000000001</v>
      </c>
      <c r="D14">
        <f t="shared" ref="D14:D77" si="1">$C$7*(15*(2*$C$8*B14+1)^4+$C$7^2)/((30*$C$8/$C$5)*(2*$C$8*B14+1)^5)-$C$7*$C$5*(15+$C$7^2)/(30*$C$8)</f>
        <v>-1.6513070070357614</v>
      </c>
      <c r="F14">
        <f>F13+1</f>
        <v>1</v>
      </c>
      <c r="G14">
        <f>O14*COS($C$6)+P14*SIN($C$6)</f>
        <v>12.368415265907871</v>
      </c>
      <c r="H14">
        <f>($C$5+2*$C$9*G13)</f>
        <v>126</v>
      </c>
      <c r="I14">
        <f>$C$4*($C$5/H14)^2</f>
        <v>0.33333333333333326</v>
      </c>
      <c r="J14">
        <f>(-$C$2*2*I14*H14^2)/(2*H14)^2</f>
        <v>-1.333333333333333</v>
      </c>
      <c r="K14">
        <f>$C$2</f>
        <v>8</v>
      </c>
      <c r="L14">
        <v>0</v>
      </c>
      <c r="M14">
        <f>K14+J14*COS($C$6)</f>
        <v>6.7470765056187894</v>
      </c>
      <c r="N14">
        <f>L14+J14*SIN($C$6)</f>
        <v>-0.45602685776755819</v>
      </c>
      <c r="O14">
        <f>O13+M14*$G$2</f>
        <v>13.494153011237579</v>
      </c>
      <c r="P14">
        <f>P13+N14*$G$2</f>
        <v>-0.91205371553511638</v>
      </c>
    </row>
    <row r="15" spans="2:16" ht="15" x14ac:dyDescent="0.25">
      <c r="B15">
        <f t="shared" ref="B15:B78" si="2">B14+0.1</f>
        <v>0.2</v>
      </c>
      <c r="C15">
        <f t="shared" si="0"/>
        <v>25.200000000000003</v>
      </c>
      <c r="D15">
        <f t="shared" si="1"/>
        <v>-3.2081779466837972</v>
      </c>
      <c r="F15">
        <f t="shared" ref="F15:F25" si="3">F14+1</f>
        <v>2</v>
      </c>
      <c r="G15">
        <f t="shared" ref="G15:G25" si="4">O15*COS($C$6)+P15*SIN($C$6)</f>
        <v>24.822654896783547</v>
      </c>
      <c r="H15">
        <f t="shared" ref="H15:H78" si="5">($C$5+2*$C$9*G14)</f>
        <v>128.07789376467252</v>
      </c>
      <c r="I15">
        <f t="shared" ref="I15:I78" si="6">$C$4*($C$5/H15)^2</f>
        <v>0.32260528771235703</v>
      </c>
      <c r="J15">
        <f t="shared" ref="J15:J25" si="7">(-$C$2*2*I15*H15^2)/(2*H15)^2</f>
        <v>-1.2904211508494281</v>
      </c>
      <c r="K15">
        <f t="shared" ref="K15:K78" si="8">$C$2</f>
        <v>8</v>
      </c>
      <c r="L15">
        <v>0</v>
      </c>
      <c r="M15">
        <f t="shared" ref="M15:M25" si="9">K15+J15*COS($C$6)</f>
        <v>6.787400766840733</v>
      </c>
      <c r="N15">
        <f t="shared" ref="N15:N25" si="10">L15+J15*SIN($C$6)</f>
        <v>-0.44135002696399578</v>
      </c>
      <c r="O15">
        <f t="shared" ref="O15:O25" si="11">O14+M15*$G$2</f>
        <v>27.068954544919045</v>
      </c>
      <c r="P15">
        <f t="shared" ref="P15:P25" si="12">P14+N15*$G$2</f>
        <v>-1.7947537694631079</v>
      </c>
    </row>
    <row r="16" spans="2:16" ht="15" x14ac:dyDescent="0.25">
      <c r="B16">
        <f t="shared" si="2"/>
        <v>0.30000000000000004</v>
      </c>
      <c r="C16">
        <f t="shared" si="0"/>
        <v>37.800000000000004</v>
      </c>
      <c r="D16">
        <f t="shared" si="1"/>
        <v>-4.6785590548198357</v>
      </c>
      <c r="F16">
        <f t="shared" si="3"/>
        <v>3</v>
      </c>
      <c r="G16">
        <f t="shared" si="4"/>
        <v>37.359194922369795</v>
      </c>
      <c r="H16">
        <f t="shared" si="5"/>
        <v>130.17020602265964</v>
      </c>
      <c r="I16">
        <f t="shared" si="6"/>
        <v>0.31231773837353627</v>
      </c>
      <c r="J16">
        <f t="shared" si="7"/>
        <v>-1.2492709534941451</v>
      </c>
      <c r="K16">
        <f t="shared" si="8"/>
        <v>8</v>
      </c>
      <c r="L16">
        <v>0</v>
      </c>
      <c r="M16">
        <f t="shared" si="9"/>
        <v>6.8260693036393763</v>
      </c>
      <c r="N16">
        <f t="shared" si="10"/>
        <v>-0.4272758305666623</v>
      </c>
      <c r="O16">
        <f t="shared" si="11"/>
        <v>40.721093152197795</v>
      </c>
      <c r="P16">
        <f t="shared" si="12"/>
        <v>-2.6493054305964323</v>
      </c>
    </row>
    <row r="17" spans="2:16" ht="15" x14ac:dyDescent="0.25">
      <c r="B17">
        <f t="shared" si="2"/>
        <v>0.4</v>
      </c>
      <c r="C17">
        <f t="shared" si="0"/>
        <v>50.400000000000006</v>
      </c>
      <c r="D17">
        <f t="shared" si="1"/>
        <v>-6.0695191256639376</v>
      </c>
      <c r="F17">
        <f t="shared" si="3"/>
        <v>4</v>
      </c>
      <c r="G17">
        <f t="shared" si="4"/>
        <v>49.974666403235297</v>
      </c>
      <c r="H17">
        <f t="shared" si="5"/>
        <v>132.27634474695813</v>
      </c>
      <c r="I17">
        <f t="shared" si="6"/>
        <v>0.3024513064636285</v>
      </c>
      <c r="J17">
        <f t="shared" si="7"/>
        <v>-1.209805225854514</v>
      </c>
      <c r="K17">
        <f t="shared" si="8"/>
        <v>8</v>
      </c>
      <c r="L17">
        <v>0</v>
      </c>
      <c r="M17">
        <f t="shared" si="9"/>
        <v>6.8631549566762837</v>
      </c>
      <c r="N17">
        <f t="shared" si="10"/>
        <v>-0.4137777567429039</v>
      </c>
      <c r="O17">
        <f t="shared" si="11"/>
        <v>54.447403065550361</v>
      </c>
      <c r="P17">
        <f t="shared" si="12"/>
        <v>-3.4768609440822402</v>
      </c>
    </row>
    <row r="18" spans="2:16" ht="15" x14ac:dyDescent="0.25">
      <c r="B18">
        <f t="shared" si="2"/>
        <v>0.5</v>
      </c>
      <c r="C18">
        <f t="shared" si="0"/>
        <v>63</v>
      </c>
      <c r="D18">
        <f t="shared" si="1"/>
        <v>-7.3873690497801832</v>
      </c>
      <c r="F18">
        <f t="shared" si="3"/>
        <v>5</v>
      </c>
      <c r="G18">
        <f t="shared" si="4"/>
        <v>62.665849889715069</v>
      </c>
      <c r="H18">
        <f t="shared" si="5"/>
        <v>134.39574395574354</v>
      </c>
      <c r="I18">
        <f t="shared" si="6"/>
        <v>0.29298730576184595</v>
      </c>
      <c r="J18">
        <f t="shared" si="7"/>
        <v>-1.1719492230473838</v>
      </c>
      <c r="K18">
        <f t="shared" si="8"/>
        <v>8</v>
      </c>
      <c r="L18">
        <v>0</v>
      </c>
      <c r="M18">
        <f t="shared" si="9"/>
        <v>6.8987279631665945</v>
      </c>
      <c r="N18">
        <f t="shared" si="10"/>
        <v>-0.40083024123707228</v>
      </c>
      <c r="O18">
        <f t="shared" si="11"/>
        <v>68.244858991883547</v>
      </c>
      <c r="P18">
        <f t="shared" si="12"/>
        <v>-4.2785214265563845</v>
      </c>
    </row>
    <row r="19" spans="2:16" ht="15" x14ac:dyDescent="0.25">
      <c r="B19">
        <f t="shared" si="2"/>
        <v>0.6</v>
      </c>
      <c r="C19">
        <f t="shared" si="0"/>
        <v>75.599999999999994</v>
      </c>
      <c r="D19">
        <f t="shared" si="1"/>
        <v>-8.6377620261504333</v>
      </c>
      <c r="F19">
        <f t="shared" si="3"/>
        <v>6</v>
      </c>
      <c r="G19">
        <f t="shared" si="4"/>
        <v>75.42966980117987</v>
      </c>
      <c r="H19">
        <f t="shared" si="5"/>
        <v>136.52786278147212</v>
      </c>
      <c r="I19">
        <f t="shared" si="6"/>
        <v>0.28390775263871382</v>
      </c>
      <c r="J19">
        <f t="shared" si="7"/>
        <v>-1.1356310105548553</v>
      </c>
      <c r="K19">
        <f t="shared" si="8"/>
        <v>8</v>
      </c>
      <c r="L19">
        <v>0</v>
      </c>
      <c r="M19">
        <f t="shared" si="9"/>
        <v>6.9328559194459585</v>
      </c>
      <c r="N19">
        <f t="shared" si="10"/>
        <v>-0.38840868099504561</v>
      </c>
      <c r="O19">
        <f t="shared" si="11"/>
        <v>82.110570830775458</v>
      </c>
      <c r="P19">
        <f t="shared" si="12"/>
        <v>-5.055338788546476</v>
      </c>
    </row>
    <row r="20" spans="2:16" ht="15" x14ac:dyDescent="0.25">
      <c r="B20">
        <f t="shared" si="2"/>
        <v>0.7</v>
      </c>
      <c r="C20">
        <f t="shared" si="0"/>
        <v>88.199999999999989</v>
      </c>
      <c r="D20">
        <f t="shared" si="1"/>
        <v>-9.8257780563583239</v>
      </c>
      <c r="F20">
        <f t="shared" si="3"/>
        <v>7</v>
      </c>
      <c r="G20">
        <f t="shared" si="4"/>
        <v>88.263188781886853</v>
      </c>
      <c r="H20">
        <f t="shared" si="5"/>
        <v>138.67218452659822</v>
      </c>
      <c r="I20">
        <f t="shared" si="6"/>
        <v>0.27519536898344482</v>
      </c>
      <c r="J20">
        <f t="shared" si="7"/>
        <v>-1.1007814759337793</v>
      </c>
      <c r="K20">
        <f t="shared" si="8"/>
        <v>8</v>
      </c>
      <c r="L20">
        <v>0</v>
      </c>
      <c r="M20">
        <f t="shared" si="9"/>
        <v>6.9656037699672062</v>
      </c>
      <c r="N20">
        <f t="shared" si="10"/>
        <v>-0.37648943816911234</v>
      </c>
      <c r="O20">
        <f t="shared" si="11"/>
        <v>96.041778370709864</v>
      </c>
      <c r="P20">
        <f t="shared" si="12"/>
        <v>-5.8083176648847008</v>
      </c>
    </row>
    <row r="21" spans="2:16" ht="15" x14ac:dyDescent="0.25">
      <c r="B21">
        <f t="shared" si="2"/>
        <v>0.79999999999999993</v>
      </c>
      <c r="C21">
        <f t="shared" si="0"/>
        <v>100.8</v>
      </c>
      <c r="D21">
        <f t="shared" si="1"/>
        <v>-10.955995567070467</v>
      </c>
      <c r="F21">
        <f t="shared" si="3"/>
        <v>8</v>
      </c>
      <c r="G21">
        <f t="shared" si="4"/>
        <v>101.16360208018148</v>
      </c>
      <c r="H21">
        <f t="shared" si="5"/>
        <v>140.828215715357</v>
      </c>
      <c r="I21">
        <f t="shared" si="6"/>
        <v>0.26683357928498852</v>
      </c>
      <c r="J21">
        <f t="shared" si="7"/>
        <v>-1.0673343171399541</v>
      </c>
      <c r="K21">
        <f t="shared" si="8"/>
        <v>8</v>
      </c>
      <c r="L21">
        <v>0</v>
      </c>
      <c r="M21">
        <f t="shared" si="9"/>
        <v>6.9970338182720191</v>
      </c>
      <c r="N21">
        <f t="shared" si="10"/>
        <v>-0.36504983612461184</v>
      </c>
      <c r="O21">
        <f t="shared" si="11"/>
        <v>110.03584600725389</v>
      </c>
      <c r="P21">
        <f t="shared" si="12"/>
        <v>-6.5384173371339243</v>
      </c>
    </row>
    <row r="22" spans="2:16" ht="15" x14ac:dyDescent="0.25">
      <c r="B22">
        <f t="shared" si="2"/>
        <v>0.89999999999999991</v>
      </c>
      <c r="C22">
        <f t="shared" si="0"/>
        <v>113.39999999999999</v>
      </c>
      <c r="D22">
        <f t="shared" si="1"/>
        <v>-12.032552424066544</v>
      </c>
      <c r="F22">
        <f t="shared" si="3"/>
        <v>9</v>
      </c>
      <c r="G22">
        <f t="shared" si="4"/>
        <v>114.12823198951376</v>
      </c>
      <c r="H22">
        <f t="shared" si="5"/>
        <v>142.99548514947048</v>
      </c>
      <c r="I22">
        <f t="shared" si="6"/>
        <v>0.25880650290527907</v>
      </c>
      <c r="J22">
        <f t="shared" si="7"/>
        <v>-1.0352260116211163</v>
      </c>
      <c r="K22">
        <f t="shared" si="8"/>
        <v>8</v>
      </c>
      <c r="L22">
        <v>0</v>
      </c>
      <c r="M22">
        <f t="shared" si="9"/>
        <v>7.02720575603401</v>
      </c>
      <c r="N22">
        <f t="shared" si="10"/>
        <v>-0.35406814886911459</v>
      </c>
      <c r="O22">
        <f t="shared" si="11"/>
        <v>124.09025751932191</v>
      </c>
      <c r="P22">
        <f t="shared" si="12"/>
        <v>-7.2465536348721535</v>
      </c>
    </row>
    <row r="23" spans="2:16" ht="15" x14ac:dyDescent="0.25">
      <c r="B23">
        <f t="shared" si="2"/>
        <v>0.99999999999999989</v>
      </c>
      <c r="C23">
        <f t="shared" si="0"/>
        <v>125.99999999999999</v>
      </c>
      <c r="D23">
        <f t="shared" si="1"/>
        <v>-13.059198150969266</v>
      </c>
      <c r="F23">
        <f t="shared" si="3"/>
        <v>10</v>
      </c>
      <c r="G23">
        <f t="shared" si="4"/>
        <v>127.15452238249456</v>
      </c>
      <c r="H23">
        <f t="shared" si="5"/>
        <v>145.1735429742383</v>
      </c>
      <c r="I23">
        <f t="shared" si="6"/>
        <v>0.25109894244921671</v>
      </c>
      <c r="J23">
        <f t="shared" si="7"/>
        <v>-1.0043957697968668</v>
      </c>
      <c r="K23">
        <f t="shared" si="8"/>
        <v>8</v>
      </c>
      <c r="L23">
        <v>0</v>
      </c>
      <c r="M23">
        <f t="shared" si="9"/>
        <v>7.0561767067733019</v>
      </c>
      <c r="N23">
        <f t="shared" si="10"/>
        <v>-0.34352358514161974</v>
      </c>
      <c r="O23">
        <f t="shared" si="11"/>
        <v>138.20261093286851</v>
      </c>
      <c r="P23">
        <f t="shared" si="12"/>
        <v>-7.9336008051553932</v>
      </c>
    </row>
    <row r="24" spans="2:16" ht="15" x14ac:dyDescent="0.25">
      <c r="B24">
        <f t="shared" si="2"/>
        <v>1.0999999999999999</v>
      </c>
      <c r="C24">
        <f t="shared" si="0"/>
        <v>138.6</v>
      </c>
      <c r="D24">
        <f t="shared" si="1"/>
        <v>-14.039338815341488</v>
      </c>
      <c r="F24">
        <f t="shared" si="3"/>
        <v>11</v>
      </c>
      <c r="G24">
        <f t="shared" si="4"/>
        <v>140.24003336295218</v>
      </c>
      <c r="H24">
        <f t="shared" si="5"/>
        <v>147.36195976025908</v>
      </c>
      <c r="I24">
        <f t="shared" si="6"/>
        <v>0.24369636901461592</v>
      </c>
      <c r="J24">
        <f t="shared" si="7"/>
        <v>-0.97478547605846366</v>
      </c>
      <c r="K24">
        <f t="shared" si="8"/>
        <v>8</v>
      </c>
      <c r="L24">
        <v>0</v>
      </c>
      <c r="M24">
        <f t="shared" si="9"/>
        <v>7.0840012812985833</v>
      </c>
      <c r="N24">
        <f t="shared" si="10"/>
        <v>-0.33339626823329593</v>
      </c>
      <c r="O24">
        <f t="shared" si="11"/>
        <v>152.37061349546568</v>
      </c>
      <c r="P24">
        <f t="shared" si="12"/>
        <v>-8.6003933416219844</v>
      </c>
    </row>
    <row r="25" spans="2:16" ht="15" x14ac:dyDescent="0.25">
      <c r="B25">
        <f t="shared" si="2"/>
        <v>1.2</v>
      </c>
      <c r="C25">
        <f t="shared" si="0"/>
        <v>151.19999999999999</v>
      </c>
      <c r="D25">
        <f t="shared" si="1"/>
        <v>-14.976075769744085</v>
      </c>
      <c r="F25">
        <f t="shared" si="3"/>
        <v>12</v>
      </c>
      <c r="G25">
        <f t="shared" si="4"/>
        <v>153.38243605555536</v>
      </c>
      <c r="H25">
        <f t="shared" si="5"/>
        <v>149.56032560497596</v>
      </c>
      <c r="I25">
        <f t="shared" si="6"/>
        <v>0.23658490499641691</v>
      </c>
      <c r="J25">
        <f t="shared" si="7"/>
        <v>-0.94633961998566762</v>
      </c>
      <c r="K25">
        <f t="shared" si="8"/>
        <v>8</v>
      </c>
      <c r="L25">
        <v>0</v>
      </c>
      <c r="M25">
        <f t="shared" si="9"/>
        <v>7.1107316423421274</v>
      </c>
      <c r="N25">
        <f t="shared" si="10"/>
        <v>-0.32366721246225688</v>
      </c>
      <c r="O25">
        <f t="shared" si="11"/>
        <v>166.59207678014994</v>
      </c>
      <c r="P25">
        <f t="shared" si="12"/>
        <v>-9.2477277665464985</v>
      </c>
    </row>
    <row r="26" spans="2:16" ht="15" x14ac:dyDescent="0.25">
      <c r="B26">
        <f t="shared" si="2"/>
        <v>1.3</v>
      </c>
      <c r="C26">
        <f t="shared" si="0"/>
        <v>163.80000000000001</v>
      </c>
      <c r="D26">
        <f t="shared" si="1"/>
        <v>-15.872239217860766</v>
      </c>
      <c r="F26">
        <f t="shared" ref="F26:F89" si="13">F25+1</f>
        <v>13</v>
      </c>
      <c r="G26">
        <f t="shared" ref="G26:G89" si="14">O26*COS($C$6)+P26*SIN($C$6)</f>
        <v>166.57950754795124</v>
      </c>
      <c r="H26">
        <f t="shared" si="5"/>
        <v>151.76824925733331</v>
      </c>
      <c r="I26">
        <f t="shared" si="6"/>
        <v>0.2297513050223339</v>
      </c>
      <c r="J26">
        <f t="shared" ref="J26:J89" si="15">(-$C$2*2*I26*H26^2)/(2*H26)^2</f>
        <v>-0.91900522008933561</v>
      </c>
      <c r="K26">
        <f t="shared" si="8"/>
        <v>8</v>
      </c>
      <c r="L26">
        <v>0</v>
      </c>
      <c r="M26">
        <f t="shared" ref="M26:M89" si="16">K26+J26*COS($C$6)</f>
        <v>7.1364175762183217</v>
      </c>
      <c r="N26">
        <f t="shared" ref="N26:N89" si="17">L26+J26*SIN($C$6)</f>
        <v>-0.31431829709199227</v>
      </c>
      <c r="O26">
        <f t="shared" ref="O26:O89" si="18">O25+M26*$G$2</f>
        <v>180.86491193258658</v>
      </c>
      <c r="P26">
        <f t="shared" ref="P26:P89" si="19">P25+N26*$G$2</f>
        <v>-9.8763643607304825</v>
      </c>
    </row>
    <row r="27" spans="2:16" ht="15" x14ac:dyDescent="0.25">
      <c r="B27">
        <f t="shared" si="2"/>
        <v>1.4000000000000001</v>
      </c>
      <c r="C27">
        <f t="shared" si="0"/>
        <v>176.4</v>
      </c>
      <c r="D27">
        <f t="shared" si="1"/>
        <v>-16.730417402648541</v>
      </c>
      <c r="F27">
        <f t="shared" si="13"/>
        <v>14</v>
      </c>
      <c r="G27">
        <f t="shared" si="14"/>
        <v>179.82912599643728</v>
      </c>
      <c r="H27">
        <f t="shared" si="5"/>
        <v>153.98535726805582</v>
      </c>
      <c r="I27">
        <f t="shared" si="6"/>
        <v>0.22318293551106383</v>
      </c>
      <c r="J27">
        <f t="shared" si="15"/>
        <v>-0.89273174204425521</v>
      </c>
      <c r="K27">
        <f t="shared" si="8"/>
        <v>8</v>
      </c>
      <c r="L27">
        <v>0</v>
      </c>
      <c r="M27">
        <f t="shared" si="16"/>
        <v>7.1611065696596645</v>
      </c>
      <c r="N27">
        <f t="shared" si="17"/>
        <v>-0.30533223836535006</v>
      </c>
      <c r="O27">
        <f t="shared" si="18"/>
        <v>195.18712507190591</v>
      </c>
      <c r="P27">
        <f t="shared" si="19"/>
        <v>-10.487028837461182</v>
      </c>
    </row>
    <row r="28" spans="2:16" ht="15" x14ac:dyDescent="0.25">
      <c r="B28">
        <f t="shared" si="2"/>
        <v>1.5000000000000002</v>
      </c>
      <c r="C28">
        <f t="shared" si="0"/>
        <v>189.00000000000003</v>
      </c>
      <c r="D28">
        <f t="shared" si="1"/>
        <v>-17.552982074729499</v>
      </c>
      <c r="F28">
        <f t="shared" si="13"/>
        <v>15</v>
      </c>
      <c r="G28">
        <f t="shared" si="14"/>
        <v>193.12926590286472</v>
      </c>
      <c r="H28">
        <f t="shared" si="5"/>
        <v>156.21129316740146</v>
      </c>
      <c r="I28">
        <f t="shared" si="6"/>
        <v>0.21686775326838539</v>
      </c>
      <c r="J28">
        <f t="shared" si="15"/>
        <v>-0.86747101307354157</v>
      </c>
      <c r="K28">
        <f t="shared" si="8"/>
        <v>8</v>
      </c>
      <c r="L28">
        <v>0</v>
      </c>
      <c r="M28">
        <f t="shared" si="16"/>
        <v>7.184843890269117</v>
      </c>
      <c r="N28">
        <f t="shared" si="17"/>
        <v>-0.29669256022227575</v>
      </c>
      <c r="O28">
        <f t="shared" si="18"/>
        <v>209.55681285244415</v>
      </c>
      <c r="P28">
        <f t="shared" si="19"/>
        <v>-11.080413957905733</v>
      </c>
    </row>
    <row r="29" spans="2:16" ht="15" x14ac:dyDescent="0.25">
      <c r="B29">
        <f t="shared" si="2"/>
        <v>1.6000000000000003</v>
      </c>
      <c r="C29">
        <f t="shared" si="0"/>
        <v>201.60000000000005</v>
      </c>
      <c r="D29">
        <f t="shared" si="1"/>
        <v>-18.342110787385373</v>
      </c>
      <c r="F29">
        <f t="shared" si="13"/>
        <v>16</v>
      </c>
      <c r="G29">
        <f t="shared" si="14"/>
        <v>206.47799356767868</v>
      </c>
      <c r="H29">
        <f t="shared" si="5"/>
        <v>158.44571667168128</v>
      </c>
      <c r="I29">
        <f t="shared" si="6"/>
        <v>0.21079428347007151</v>
      </c>
      <c r="J29">
        <f t="shared" si="15"/>
        <v>-0.84317713388028603</v>
      </c>
      <c r="K29">
        <f t="shared" si="8"/>
        <v>8</v>
      </c>
      <c r="L29">
        <v>0</v>
      </c>
      <c r="M29">
        <f t="shared" si="16"/>
        <v>7.207672669277283</v>
      </c>
      <c r="N29">
        <f t="shared" si="17"/>
        <v>-0.28838356417866201</v>
      </c>
      <c r="O29">
        <f t="shared" si="18"/>
        <v>223.97215819099873</v>
      </c>
      <c r="P29">
        <f t="shared" si="19"/>
        <v>-11.657181086263057</v>
      </c>
    </row>
    <row r="30" spans="2:16" ht="15" x14ac:dyDescent="0.25">
      <c r="B30">
        <f t="shared" si="2"/>
        <v>1.7000000000000004</v>
      </c>
      <c r="C30">
        <f t="shared" si="0"/>
        <v>214.20000000000005</v>
      </c>
      <c r="D30">
        <f t="shared" si="1"/>
        <v>-19.099806473822404</v>
      </c>
      <c r="F30">
        <f t="shared" si="13"/>
        <v>17</v>
      </c>
      <c r="G30">
        <f t="shared" si="14"/>
        <v>219.87346272167213</v>
      </c>
      <c r="H30">
        <f t="shared" si="5"/>
        <v>160.68830291937002</v>
      </c>
      <c r="I30">
        <f t="shared" si="6"/>
        <v>0.20495159732264207</v>
      </c>
      <c r="J30">
        <f t="shared" si="15"/>
        <v>-0.81980638929056826</v>
      </c>
      <c r="K30">
        <f t="shared" si="8"/>
        <v>8</v>
      </c>
      <c r="L30">
        <v>0</v>
      </c>
      <c r="M30">
        <f t="shared" si="16"/>
        <v>7.229633985510513</v>
      </c>
      <c r="N30">
        <f t="shared" si="17"/>
        <v>-0.28039029876445909</v>
      </c>
      <c r="O30">
        <f t="shared" si="18"/>
        <v>238.43142616201976</v>
      </c>
      <c r="P30">
        <f t="shared" si="19"/>
        <v>-12.217961683791975</v>
      </c>
    </row>
    <row r="31" spans="2:16" ht="15" x14ac:dyDescent="0.25">
      <c r="B31">
        <f t="shared" si="2"/>
        <v>1.8000000000000005</v>
      </c>
      <c r="C31">
        <f t="shared" si="0"/>
        <v>226.80000000000007</v>
      </c>
      <c r="D31">
        <f t="shared" si="1"/>
        <v>-19.827914688437907</v>
      </c>
      <c r="F31">
        <f t="shared" si="13"/>
        <v>18</v>
      </c>
      <c r="G31">
        <f t="shared" si="14"/>
        <v>233.31391033710466</v>
      </c>
      <c r="H31">
        <f t="shared" si="5"/>
        <v>162.93874173724092</v>
      </c>
      <c r="I31">
        <f t="shared" si="6"/>
        <v>0.19932928964274557</v>
      </c>
      <c r="J31">
        <f t="shared" si="15"/>
        <v>-0.79731715857098229</v>
      </c>
      <c r="K31">
        <f t="shared" si="8"/>
        <v>8</v>
      </c>
      <c r="L31">
        <v>0</v>
      </c>
      <c r="M31">
        <f t="shared" si="16"/>
        <v>7.2507669496648601</v>
      </c>
      <c r="N31">
        <f t="shared" si="17"/>
        <v>-0.27269852885046231</v>
      </c>
      <c r="O31">
        <f t="shared" si="18"/>
        <v>252.93296006134949</v>
      </c>
      <c r="P31">
        <f t="shared" si="19"/>
        <v>-12.763358741492899</v>
      </c>
    </row>
    <row r="32" spans="2:16" ht="15" x14ac:dyDescent="0.25">
      <c r="B32">
        <f t="shared" si="2"/>
        <v>1.9000000000000006</v>
      </c>
      <c r="C32">
        <f t="shared" si="0"/>
        <v>239.40000000000006</v>
      </c>
      <c r="D32">
        <f t="shared" si="1"/>
        <v>-20.528138833237911</v>
      </c>
      <c r="F32">
        <f t="shared" si="13"/>
        <v>19</v>
      </c>
      <c r="G32">
        <f t="shared" si="14"/>
        <v>246.79765261725873</v>
      </c>
      <c r="H32">
        <f t="shared" si="5"/>
        <v>165.19673693663358</v>
      </c>
      <c r="I32">
        <f t="shared" si="6"/>
        <v>0.19391745655256301</v>
      </c>
      <c r="J32">
        <f t="shared" si="15"/>
        <v>-0.77566982621025216</v>
      </c>
      <c r="K32">
        <f t="shared" si="8"/>
        <v>8</v>
      </c>
      <c r="L32">
        <v>0</v>
      </c>
      <c r="M32">
        <f t="shared" si="16"/>
        <v>7.2711087881439376</v>
      </c>
      <c r="N32">
        <f t="shared" si="17"/>
        <v>-0.26529470513382697</v>
      </c>
      <c r="O32">
        <f t="shared" si="18"/>
        <v>267.47517763763739</v>
      </c>
      <c r="P32">
        <f t="shared" si="19"/>
        <v>-13.293948151760553</v>
      </c>
    </row>
    <row r="33" spans="2:16" ht="15" x14ac:dyDescent="0.25">
      <c r="B33">
        <f t="shared" si="2"/>
        <v>2.0000000000000004</v>
      </c>
      <c r="C33">
        <f t="shared" si="0"/>
        <v>252.00000000000006</v>
      </c>
      <c r="D33">
        <f t="shared" si="1"/>
        <v>-21.202053640673313</v>
      </c>
      <c r="F33">
        <f t="shared" si="13"/>
        <v>20</v>
      </c>
      <c r="G33">
        <f t="shared" si="14"/>
        <v>260.32308116222282</v>
      </c>
      <c r="H33">
        <f t="shared" si="5"/>
        <v>167.46200563969947</v>
      </c>
      <c r="I33">
        <f t="shared" si="6"/>
        <v>0.18870667345130171</v>
      </c>
      <c r="J33">
        <f t="shared" si="15"/>
        <v>-0.75482669380520684</v>
      </c>
      <c r="K33">
        <f t="shared" si="8"/>
        <v>8</v>
      </c>
      <c r="L33">
        <v>0</v>
      </c>
      <c r="M33">
        <f t="shared" si="16"/>
        <v>7.2906949258590226</v>
      </c>
      <c r="N33">
        <f t="shared" si="17"/>
        <v>-0.2581659340012975</v>
      </c>
      <c r="O33">
        <f t="shared" si="18"/>
        <v>282.05656748935542</v>
      </c>
      <c r="P33">
        <f t="shared" si="19"/>
        <v>-13.810280019763148</v>
      </c>
    </row>
    <row r="34" spans="2:16" ht="15" x14ac:dyDescent="0.25">
      <c r="B34">
        <f t="shared" si="2"/>
        <v>2.1000000000000005</v>
      </c>
      <c r="C34">
        <f t="shared" si="0"/>
        <v>264.60000000000008</v>
      </c>
      <c r="D34">
        <f t="shared" si="1"/>
        <v>-21.851117142904386</v>
      </c>
      <c r="F34">
        <f t="shared" si="13"/>
        <v>21</v>
      </c>
      <c r="G34">
        <f t="shared" si="14"/>
        <v>273.8886593076702</v>
      </c>
      <c r="H34">
        <f t="shared" si="5"/>
        <v>169.73427763525342</v>
      </c>
      <c r="I34">
        <f t="shared" si="6"/>
        <v>0.18368797339089085</v>
      </c>
      <c r="J34">
        <f t="shared" si="15"/>
        <v>-0.73475189356356341</v>
      </c>
      <c r="K34">
        <f t="shared" si="8"/>
        <v>8</v>
      </c>
      <c r="L34">
        <v>0</v>
      </c>
      <c r="M34">
        <f t="shared" si="16"/>
        <v>7.3095590675098467</v>
      </c>
      <c r="N34">
        <f t="shared" si="17"/>
        <v>-0.25129994794541644</v>
      </c>
      <c r="O34">
        <f t="shared" si="18"/>
        <v>296.67568562437509</v>
      </c>
      <c r="P34">
        <f t="shared" si="19"/>
        <v>-14.312879915653982</v>
      </c>
    </row>
    <row r="35" spans="2:16" ht="15" x14ac:dyDescent="0.25">
      <c r="B35">
        <f t="shared" si="2"/>
        <v>2.2000000000000006</v>
      </c>
      <c r="C35">
        <f t="shared" si="0"/>
        <v>277.2000000000001</v>
      </c>
      <c r="D35">
        <f t="shared" si="1"/>
        <v>-22.476681323227417</v>
      </c>
      <c r="F35">
        <f t="shared" si="13"/>
        <v>22</v>
      </c>
      <c r="G35">
        <f t="shared" si="14"/>
        <v>287.49291863259083</v>
      </c>
      <c r="H35">
        <f t="shared" si="5"/>
        <v>172.01329476368861</v>
      </c>
      <c r="I35">
        <f t="shared" si="6"/>
        <v>0.17885282595674415</v>
      </c>
      <c r="J35">
        <f t="shared" si="15"/>
        <v>-0.7154113038269766</v>
      </c>
      <c r="K35">
        <f t="shared" si="8"/>
        <v>8</v>
      </c>
      <c r="L35">
        <v>0</v>
      </c>
      <c r="M35">
        <f t="shared" si="16"/>
        <v>7.3277332769669643</v>
      </c>
      <c r="N35">
        <f t="shared" si="17"/>
        <v>-0.24468507667170605</v>
      </c>
      <c r="O35">
        <f t="shared" si="18"/>
        <v>311.33115217830903</v>
      </c>
      <c r="P35">
        <f t="shared" si="19"/>
        <v>-14.802250068997393</v>
      </c>
    </row>
    <row r="36" spans="2:16" ht="15" x14ac:dyDescent="0.25">
      <c r="B36">
        <f t="shared" si="2"/>
        <v>2.3000000000000007</v>
      </c>
      <c r="C36">
        <f t="shared" si="0"/>
        <v>289.80000000000007</v>
      </c>
      <c r="D36">
        <f t="shared" si="1"/>
        <v>-23.080001616806641</v>
      </c>
      <c r="F36">
        <f t="shared" si="13"/>
        <v>23</v>
      </c>
      <c r="G36">
        <f t="shared" si="14"/>
        <v>301.13445563131461</v>
      </c>
      <c r="H36">
        <f t="shared" si="5"/>
        <v>174.29881033027527</v>
      </c>
      <c r="I36">
        <f t="shared" si="6"/>
        <v>0.17419311673133989</v>
      </c>
      <c r="J36">
        <f t="shared" si="15"/>
        <v>-0.69677246692535955</v>
      </c>
      <c r="K36">
        <f t="shared" si="8"/>
        <v>8</v>
      </c>
      <c r="L36">
        <v>0</v>
      </c>
      <c r="M36">
        <f t="shared" si="16"/>
        <v>7.345248054463446</v>
      </c>
      <c r="N36">
        <f t="shared" si="17"/>
        <v>-0.23831021900319124</v>
      </c>
      <c r="O36">
        <f t="shared" si="18"/>
        <v>326.02164828723591</v>
      </c>
      <c r="P36">
        <f t="shared" si="19"/>
        <v>-15.278870507003775</v>
      </c>
    </row>
    <row r="37" spans="2:16" ht="15" x14ac:dyDescent="0.25">
      <c r="B37">
        <f t="shared" si="2"/>
        <v>2.4000000000000008</v>
      </c>
      <c r="C37">
        <f t="shared" si="0"/>
        <v>302.40000000000009</v>
      </c>
      <c r="D37">
        <f t="shared" si="1"/>
        <v>-23.662245403910369</v>
      </c>
      <c r="F37">
        <f t="shared" si="13"/>
        <v>24</v>
      </c>
      <c r="G37">
        <f t="shared" si="14"/>
        <v>314.81192854469845</v>
      </c>
      <c r="H37">
        <f t="shared" si="5"/>
        <v>176.59058854606087</v>
      </c>
      <c r="I37">
        <f t="shared" si="6"/>
        <v>0.16970112739883847</v>
      </c>
      <c r="J37">
        <f t="shared" si="15"/>
        <v>-0.67880450959535388</v>
      </c>
      <c r="K37">
        <f t="shared" si="8"/>
        <v>8</v>
      </c>
      <c r="L37">
        <v>0</v>
      </c>
      <c r="M37">
        <f t="shared" si="16"/>
        <v>7.3621324113770488</v>
      </c>
      <c r="N37">
        <f t="shared" si="17"/>
        <v>-0.23216481566191319</v>
      </c>
      <c r="O37">
        <f t="shared" si="18"/>
        <v>340.74591310999</v>
      </c>
      <c r="P37">
        <f t="shared" si="19"/>
        <v>-15.743200138327602</v>
      </c>
    </row>
    <row r="38" spans="2:16" x14ac:dyDescent="0.3">
      <c r="B38">
        <f t="shared" si="2"/>
        <v>2.5000000000000009</v>
      </c>
      <c r="C38">
        <f t="shared" si="0"/>
        <v>315.00000000000011</v>
      </c>
      <c r="D38">
        <f t="shared" si="1"/>
        <v>-24.224499618722426</v>
      </c>
      <c r="F38">
        <f t="shared" si="13"/>
        <v>25</v>
      </c>
      <c r="G38">
        <f t="shared" si="14"/>
        <v>328.52405434501247</v>
      </c>
      <c r="H38">
        <f t="shared" si="5"/>
        <v>178.88840399550935</v>
      </c>
      <c r="I38">
        <f t="shared" si="6"/>
        <v>0.16536951653255946</v>
      </c>
      <c r="J38">
        <f t="shared" si="15"/>
        <v>-0.66147806613023785</v>
      </c>
      <c r="K38">
        <f t="shared" si="8"/>
        <v>8</v>
      </c>
      <c r="L38">
        <v>0</v>
      </c>
      <c r="M38">
        <f t="shared" si="16"/>
        <v>7.3784139424456825</v>
      </c>
      <c r="N38">
        <f t="shared" si="17"/>
        <v>-0.22623882298465012</v>
      </c>
      <c r="O38">
        <f t="shared" si="18"/>
        <v>355.50274099488138</v>
      </c>
      <c r="P38">
        <f t="shared" si="19"/>
        <v>-16.195677784296901</v>
      </c>
    </row>
    <row r="39" spans="2:16" x14ac:dyDescent="0.3">
      <c r="B39">
        <f t="shared" si="2"/>
        <v>2.600000000000001</v>
      </c>
      <c r="C39">
        <f t="shared" si="0"/>
        <v>327.60000000000014</v>
      </c>
      <c r="D39">
        <f t="shared" si="1"/>
        <v>-24.767777579821242</v>
      </c>
      <c r="F39">
        <f t="shared" si="13"/>
        <v>26</v>
      </c>
      <c r="G39">
        <f t="shared" si="14"/>
        <v>342.26960586883962</v>
      </c>
      <c r="H39">
        <f t="shared" si="5"/>
        <v>181.19204112996209</v>
      </c>
      <c r="I39">
        <f t="shared" si="6"/>
        <v>0.16119130109342888</v>
      </c>
      <c r="J39">
        <f t="shared" si="15"/>
        <v>-0.64476520437371554</v>
      </c>
      <c r="K39">
        <f t="shared" si="8"/>
        <v>8</v>
      </c>
      <c r="L39">
        <v>0</v>
      </c>
      <c r="M39">
        <f t="shared" si="16"/>
        <v>7.394118895310501</v>
      </c>
      <c r="N39">
        <f t="shared" si="17"/>
        <v>-0.22052268761130228</v>
      </c>
      <c r="O39">
        <f t="shared" si="18"/>
        <v>370.29097878550238</v>
      </c>
      <c r="P39">
        <f t="shared" si="19"/>
        <v>-16.636723159519505</v>
      </c>
    </row>
    <row r="40" spans="2:16" x14ac:dyDescent="0.3">
      <c r="B40">
        <f t="shared" si="2"/>
        <v>2.7000000000000011</v>
      </c>
      <c r="C40">
        <f t="shared" si="0"/>
        <v>340.20000000000016</v>
      </c>
      <c r="D40">
        <f t="shared" si="1"/>
        <v>-25.293025134044466</v>
      </c>
      <c r="F40">
        <f t="shared" si="13"/>
        <v>27</v>
      </c>
      <c r="G40">
        <f t="shared" si="14"/>
        <v>356.04740909216508</v>
      </c>
      <c r="H40">
        <f t="shared" si="5"/>
        <v>183.50129378596506</v>
      </c>
      <c r="I40">
        <f t="shared" si="6"/>
        <v>0.15715983865613101</v>
      </c>
      <c r="J40">
        <f t="shared" si="15"/>
        <v>-0.62863935462452403</v>
      </c>
      <c r="K40">
        <f t="shared" si="8"/>
        <v>8</v>
      </c>
      <c r="L40">
        <v>0</v>
      </c>
      <c r="M40">
        <f t="shared" si="16"/>
        <v>7.4092722373237194</v>
      </c>
      <c r="N40">
        <f t="shared" si="17"/>
        <v>-0.21500732216883559</v>
      </c>
      <c r="O40">
        <f t="shared" si="18"/>
        <v>385.10952326014979</v>
      </c>
      <c r="P40">
        <f t="shared" si="19"/>
        <v>-17.066737803857176</v>
      </c>
    </row>
    <row r="41" spans="2:16" x14ac:dyDescent="0.3">
      <c r="B41">
        <f t="shared" si="2"/>
        <v>2.8000000000000012</v>
      </c>
      <c r="C41">
        <f t="shared" si="0"/>
        <v>352.80000000000013</v>
      </c>
      <c r="D41">
        <f t="shared" si="1"/>
        <v>-25.801126193251619</v>
      </c>
      <c r="F41">
        <f t="shared" si="13"/>
        <v>28</v>
      </c>
      <c r="G41">
        <f t="shared" si="14"/>
        <v>369.85634054177712</v>
      </c>
      <c r="H41">
        <f t="shared" si="5"/>
        <v>185.81596472748373</v>
      </c>
      <c r="I41">
        <f t="shared" si="6"/>
        <v>0.15326881037031495</v>
      </c>
      <c r="J41">
        <f t="shared" si="15"/>
        <v>-0.6130752414812598</v>
      </c>
      <c r="K41">
        <f t="shared" si="8"/>
        <v>8</v>
      </c>
      <c r="L41">
        <v>0</v>
      </c>
      <c r="M41">
        <f t="shared" si="16"/>
        <v>7.423897719593521</v>
      </c>
      <c r="N41">
        <f t="shared" si="17"/>
        <v>-0.20968408196083943</v>
      </c>
      <c r="O41">
        <f t="shared" si="18"/>
        <v>399.95731869933684</v>
      </c>
      <c r="P41">
        <f t="shared" si="19"/>
        <v>-17.486105967778855</v>
      </c>
    </row>
    <row r="42" spans="2:16" x14ac:dyDescent="0.3">
      <c r="B42">
        <f t="shared" si="2"/>
        <v>2.9000000000000012</v>
      </c>
      <c r="C42">
        <f t="shared" si="0"/>
        <v>365.40000000000015</v>
      </c>
      <c r="D42">
        <f t="shared" si="1"/>
        <v>-26.292907733096701</v>
      </c>
      <c r="F42">
        <f t="shared" si="13"/>
        <v>29</v>
      </c>
      <c r="G42">
        <f t="shared" si="14"/>
        <v>383.69532483709941</v>
      </c>
      <c r="H42">
        <f t="shared" si="5"/>
        <v>188.13586521101857</v>
      </c>
      <c r="I42">
        <f t="shared" si="6"/>
        <v>0.14951220465653292</v>
      </c>
      <c r="J42">
        <f t="shared" si="15"/>
        <v>-0.59804881862613168</v>
      </c>
      <c r="K42">
        <f t="shared" si="8"/>
        <v>8</v>
      </c>
      <c r="L42">
        <v>0</v>
      </c>
      <c r="M42">
        <f t="shared" si="16"/>
        <v>7.4380179382672935</v>
      </c>
      <c r="N42">
        <f t="shared" si="17"/>
        <v>-0.20454474266225642</v>
      </c>
      <c r="O42">
        <f t="shared" si="18"/>
        <v>414.83335457587145</v>
      </c>
      <c r="P42">
        <f t="shared" si="19"/>
        <v>-17.895195453103369</v>
      </c>
    </row>
    <row r="43" spans="2:16" x14ac:dyDescent="0.3">
      <c r="B43">
        <f t="shared" si="2"/>
        <v>3.0000000000000013</v>
      </c>
      <c r="C43">
        <f t="shared" si="0"/>
        <v>378.00000000000017</v>
      </c>
      <c r="D43">
        <f t="shared" si="1"/>
        <v>-26.769144314037678</v>
      </c>
      <c r="F43">
        <f t="shared" si="13"/>
        <v>30</v>
      </c>
      <c r="G43">
        <f t="shared" si="14"/>
        <v>397.56333235663089</v>
      </c>
      <c r="H43">
        <f t="shared" si="5"/>
        <v>190.4608145726327</v>
      </c>
      <c r="I43">
        <f t="shared" si="6"/>
        <v>0.14588430163037749</v>
      </c>
      <c r="J43">
        <f t="shared" si="15"/>
        <v>-0.58353720652150998</v>
      </c>
      <c r="K43">
        <f t="shared" si="8"/>
        <v>8</v>
      </c>
      <c r="L43">
        <v>0</v>
      </c>
      <c r="M43">
        <f t="shared" si="16"/>
        <v>7.4516543930777139</v>
      </c>
      <c r="N43">
        <f t="shared" si="17"/>
        <v>-0.19958147901034717</v>
      </c>
      <c r="O43">
        <f t="shared" si="18"/>
        <v>429.73666336202689</v>
      </c>
      <c r="P43">
        <f t="shared" si="19"/>
        <v>-18.294358411124065</v>
      </c>
    </row>
    <row r="44" spans="2:16" x14ac:dyDescent="0.3">
      <c r="B44">
        <f t="shared" si="2"/>
        <v>3.1000000000000014</v>
      </c>
      <c r="C44">
        <f t="shared" si="0"/>
        <v>390.60000000000019</v>
      </c>
      <c r="D44">
        <f t="shared" si="1"/>
        <v>-27.230562177194269</v>
      </c>
      <c r="F44">
        <f t="shared" si="13"/>
        <v>31</v>
      </c>
      <c r="G44">
        <f t="shared" si="14"/>
        <v>411.45937702325898</v>
      </c>
      <c r="H44">
        <f t="shared" si="5"/>
        <v>192.79063983591399</v>
      </c>
      <c r="I44">
        <f t="shared" si="6"/>
        <v>0.14237965824330803</v>
      </c>
      <c r="J44">
        <f t="shared" si="15"/>
        <v>-0.56951863297323213</v>
      </c>
      <c r="K44">
        <f t="shared" si="8"/>
        <v>8</v>
      </c>
      <c r="L44">
        <v>0</v>
      </c>
      <c r="M44">
        <f t="shared" si="16"/>
        <v>7.4648275431949758</v>
      </c>
      <c r="N44">
        <f t="shared" si="17"/>
        <v>-0.19478684447614378</v>
      </c>
      <c r="O44">
        <f t="shared" si="18"/>
        <v>444.66631844841686</v>
      </c>
      <c r="P44">
        <f t="shared" si="19"/>
        <v>-18.683932100076351</v>
      </c>
    </row>
    <row r="45" spans="2:16" x14ac:dyDescent="0.3">
      <c r="B45">
        <f t="shared" si="2"/>
        <v>3.2000000000000015</v>
      </c>
      <c r="C45">
        <f t="shared" si="0"/>
        <v>403.20000000000022</v>
      </c>
      <c r="D45">
        <f t="shared" si="1"/>
        <v>-27.677842961121637</v>
      </c>
      <c r="F45">
        <f t="shared" si="13"/>
        <v>32</v>
      </c>
      <c r="G45">
        <f t="shared" si="14"/>
        <v>425.38251420283564</v>
      </c>
      <c r="H45">
        <f t="shared" si="5"/>
        <v>195.12517533990751</v>
      </c>
      <c r="I45">
        <f t="shared" si="6"/>
        <v>0.13899309412473754</v>
      </c>
      <c r="J45">
        <f t="shared" si="15"/>
        <v>-0.55597237649895015</v>
      </c>
      <c r="K45">
        <f t="shared" si="8"/>
        <v>8</v>
      </c>
      <c r="L45">
        <v>0</v>
      </c>
      <c r="M45">
        <f t="shared" si="16"/>
        <v>7.4775568604431317</v>
      </c>
      <c r="N45">
        <f t="shared" si="17"/>
        <v>-0.19015375189528358</v>
      </c>
      <c r="O45">
        <f t="shared" si="18"/>
        <v>459.62143216930315</v>
      </c>
      <c r="P45">
        <f t="shared" si="19"/>
        <v>-19.06423960386692</v>
      </c>
    </row>
    <row r="46" spans="2:16" x14ac:dyDescent="0.3">
      <c r="B46">
        <f t="shared" si="2"/>
        <v>3.3000000000000016</v>
      </c>
      <c r="C46">
        <f t="shared" si="0"/>
        <v>415.80000000000018</v>
      </c>
      <c r="D46">
        <f t="shared" si="1"/>
        <v>-28.111627079929786</v>
      </c>
      <c r="F46">
        <f t="shared" si="13"/>
        <v>33</v>
      </c>
      <c r="G46">
        <f t="shared" si="14"/>
        <v>439.33183871055485</v>
      </c>
      <c r="H46">
        <f t="shared" si="5"/>
        <v>197.46426238607637</v>
      </c>
      <c r="I46">
        <f t="shared" si="6"/>
        <v>0.13571967810691518</v>
      </c>
      <c r="J46">
        <f t="shared" si="15"/>
        <v>-0.54287871242766073</v>
      </c>
      <c r="K46">
        <f t="shared" si="8"/>
        <v>8</v>
      </c>
      <c r="L46">
        <v>0</v>
      </c>
      <c r="M46">
        <f t="shared" si="16"/>
        <v>7.4898608799499717</v>
      </c>
      <c r="N46">
        <f t="shared" si="17"/>
        <v>-0.18567545503296301</v>
      </c>
      <c r="O46">
        <f t="shared" si="18"/>
        <v>474.60115392920306</v>
      </c>
      <c r="P46">
        <f t="shared" si="19"/>
        <v>-19.435590513932844</v>
      </c>
    </row>
    <row r="47" spans="2:16" x14ac:dyDescent="0.3">
      <c r="B47">
        <f t="shared" si="2"/>
        <v>3.4000000000000017</v>
      </c>
      <c r="C47">
        <f t="shared" si="0"/>
        <v>428.4000000000002</v>
      </c>
      <c r="D47">
        <f t="shared" si="1"/>
        <v>-28.532516798307498</v>
      </c>
      <c r="F47">
        <f t="shared" si="13"/>
        <v>34</v>
      </c>
      <c r="G47">
        <f t="shared" si="14"/>
        <v>453.30648291983459</v>
      </c>
      <c r="H47">
        <f t="shared" si="5"/>
        <v>199.80774890337324</v>
      </c>
      <c r="I47">
        <f t="shared" si="6"/>
        <v>0.13255471541184827</v>
      </c>
      <c r="J47">
        <f t="shared" si="15"/>
        <v>-0.53021886164739307</v>
      </c>
      <c r="K47">
        <f t="shared" si="8"/>
        <v>8</v>
      </c>
      <c r="L47">
        <v>0</v>
      </c>
      <c r="M47">
        <f t="shared" si="16"/>
        <v>7.50175724830844</v>
      </c>
      <c r="N47">
        <f t="shared" si="17"/>
        <v>-0.18134553105461429</v>
      </c>
      <c r="O47">
        <f t="shared" si="18"/>
        <v>489.60466842581997</v>
      </c>
      <c r="P47">
        <f t="shared" si="19"/>
        <v>-19.798281576042072</v>
      </c>
    </row>
    <row r="48" spans="2:16" x14ac:dyDescent="0.3">
      <c r="B48">
        <f t="shared" si="2"/>
        <v>3.5000000000000018</v>
      </c>
      <c r="C48">
        <f t="shared" si="0"/>
        <v>441.00000000000023</v>
      </c>
      <c r="D48">
        <f t="shared" si="1"/>
        <v>-28.941079034792295</v>
      </c>
      <c r="F48">
        <f t="shared" si="13"/>
        <v>35</v>
      </c>
      <c r="G48">
        <f t="shared" si="14"/>
        <v>467.30561496858638</v>
      </c>
      <c r="H48">
        <f t="shared" si="5"/>
        <v>202.1554891305322</v>
      </c>
      <c r="I48">
        <f t="shared" si="6"/>
        <v>0.12949373547784399</v>
      </c>
      <c r="J48">
        <f t="shared" si="15"/>
        <v>-0.51797494191137594</v>
      </c>
      <c r="K48">
        <f t="shared" si="8"/>
        <v>8</v>
      </c>
      <c r="L48">
        <v>0</v>
      </c>
      <c r="M48">
        <f t="shared" si="16"/>
        <v>7.5132627693338705</v>
      </c>
      <c r="N48">
        <f t="shared" si="17"/>
        <v>-0.17715786387163374</v>
      </c>
      <c r="O48">
        <f t="shared" si="18"/>
        <v>504.63119396448769</v>
      </c>
      <c r="P48">
        <f t="shared" si="19"/>
        <v>-20.152597303785338</v>
      </c>
    </row>
    <row r="49" spans="2:16" x14ac:dyDescent="0.3">
      <c r="B49">
        <f t="shared" si="2"/>
        <v>3.6000000000000019</v>
      </c>
      <c r="C49">
        <f t="shared" si="0"/>
        <v>453.60000000000025</v>
      </c>
      <c r="D49">
        <f t="shared" si="1"/>
        <v>-29.33784792096683</v>
      </c>
      <c r="F49">
        <f t="shared" si="13"/>
        <v>36</v>
      </c>
      <c r="G49">
        <f t="shared" si="14"/>
        <v>481.32843705794414</v>
      </c>
      <c r="H49">
        <f t="shared" si="5"/>
        <v>204.5073433147225</v>
      </c>
      <c r="I49">
        <f t="shared" si="6"/>
        <v>0.12653248040209963</v>
      </c>
      <c r="J49">
        <f t="shared" si="15"/>
        <v>-0.50612992160839854</v>
      </c>
      <c r="K49">
        <f t="shared" si="8"/>
        <v>8</v>
      </c>
      <c r="L49">
        <v>0</v>
      </c>
      <c r="M49">
        <f t="shared" si="16"/>
        <v>7.5243934475056378</v>
      </c>
      <c r="N49">
        <f t="shared" si="17"/>
        <v>-0.17310662832991394</v>
      </c>
      <c r="O49">
        <f t="shared" si="18"/>
        <v>519.67998085949898</v>
      </c>
      <c r="P49">
        <f t="shared" si="19"/>
        <v>-20.498810560445165</v>
      </c>
    </row>
    <row r="50" spans="2:16" x14ac:dyDescent="0.3">
      <c r="B50">
        <f t="shared" si="2"/>
        <v>3.700000000000002</v>
      </c>
      <c r="C50">
        <f t="shared" si="0"/>
        <v>466.20000000000027</v>
      </c>
      <c r="D50">
        <f t="shared" si="1"/>
        <v>-29.723327141076478</v>
      </c>
      <c r="F50">
        <f t="shared" si="13"/>
        <v>37</v>
      </c>
      <c r="G50">
        <f t="shared" si="14"/>
        <v>495.37418383871818</v>
      </c>
      <c r="H50">
        <f t="shared" si="5"/>
        <v>206.86317742573462</v>
      </c>
      <c r="I50">
        <f t="shared" si="6"/>
        <v>0.12366689397505695</v>
      </c>
      <c r="J50">
        <f t="shared" si="15"/>
        <v>-0.49466757590022781</v>
      </c>
      <c r="K50">
        <f t="shared" si="8"/>
        <v>8</v>
      </c>
      <c r="L50">
        <v>0</v>
      </c>
      <c r="M50">
        <f t="shared" si="16"/>
        <v>7.5351645291845024</v>
      </c>
      <c r="N50">
        <f t="shared" si="17"/>
        <v>-0.16918627520795701</v>
      </c>
      <c r="O50">
        <f t="shared" si="18"/>
        <v>534.75030991786798</v>
      </c>
      <c r="P50">
        <f t="shared" si="19"/>
        <v>-20.83718311086108</v>
      </c>
    </row>
    <row r="51" spans="2:16" x14ac:dyDescent="0.3">
      <c r="B51">
        <f t="shared" si="2"/>
        <v>3.800000000000002</v>
      </c>
      <c r="C51">
        <f t="shared" si="0"/>
        <v>478.80000000000024</v>
      </c>
      <c r="D51">
        <f t="shared" si="1"/>
        <v>-30.097992073786248</v>
      </c>
      <c r="F51">
        <f t="shared" si="13"/>
        <v>38</v>
      </c>
      <c r="G51">
        <f t="shared" si="14"/>
        <v>509.44212088103785</v>
      </c>
      <c r="H51">
        <f t="shared" si="5"/>
        <v>209.22286288490466</v>
      </c>
      <c r="I51">
        <f t="shared" si="6"/>
        <v>0.12089311128186726</v>
      </c>
      <c r="J51">
        <f t="shared" si="15"/>
        <v>-0.48357244512746905</v>
      </c>
      <c r="K51">
        <f t="shared" si="8"/>
        <v>8</v>
      </c>
      <c r="L51">
        <v>0</v>
      </c>
      <c r="M51">
        <f t="shared" si="16"/>
        <v>7.5455905416983189</v>
      </c>
      <c r="N51">
        <f t="shared" si="17"/>
        <v>-0.16539151699084104</v>
      </c>
      <c r="O51">
        <f t="shared" si="18"/>
        <v>549.84149100126467</v>
      </c>
      <c r="P51">
        <f t="shared" si="19"/>
        <v>-21.167966144842762</v>
      </c>
    </row>
    <row r="52" spans="2:16" x14ac:dyDescent="0.3">
      <c r="B52">
        <f t="shared" si="2"/>
        <v>3.9000000000000021</v>
      </c>
      <c r="C52">
        <f t="shared" si="0"/>
        <v>491.40000000000026</v>
      </c>
      <c r="D52">
        <f t="shared" si="1"/>
        <v>-30.462291755367506</v>
      </c>
      <c r="F52">
        <f t="shared" si="13"/>
        <v>39</v>
      </c>
      <c r="G52">
        <f t="shared" si="14"/>
        <v>523.53154322284252</v>
      </c>
      <c r="H52">
        <f t="shared" si="5"/>
        <v>211.58627630801436</v>
      </c>
      <c r="I52">
        <f t="shared" si="6"/>
        <v>0.11820744884624075</v>
      </c>
      <c r="J52">
        <f t="shared" si="15"/>
        <v>-0.47282979538496295</v>
      </c>
      <c r="K52">
        <f t="shared" si="8"/>
        <v>8</v>
      </c>
      <c r="L52">
        <v>0</v>
      </c>
      <c r="M52">
        <f t="shared" si="16"/>
        <v>7.5556853303890392</v>
      </c>
      <c r="N52">
        <f t="shared" si="17"/>
        <v>-0.16171731438621165</v>
      </c>
      <c r="O52">
        <f t="shared" si="18"/>
        <v>564.95286166204278</v>
      </c>
      <c r="P52">
        <f t="shared" si="19"/>
        <v>-21.491400773615187</v>
      </c>
    </row>
    <row r="53" spans="2:16" x14ac:dyDescent="0.3">
      <c r="B53">
        <f t="shared" si="2"/>
        <v>4.0000000000000018</v>
      </c>
      <c r="C53">
        <f t="shared" si="0"/>
        <v>504.00000000000023</v>
      </c>
      <c r="D53">
        <f t="shared" si="1"/>
        <v>-30.816650681480088</v>
      </c>
      <c r="F53">
        <f t="shared" si="13"/>
        <v>40</v>
      </c>
      <c r="G53">
        <f t="shared" si="14"/>
        <v>537.64177399308016</v>
      </c>
      <c r="H53">
        <f t="shared" si="5"/>
        <v>213.95329926143756</v>
      </c>
      <c r="I53">
        <f t="shared" si="6"/>
        <v>0.11560639529210982</v>
      </c>
      <c r="J53">
        <f t="shared" si="15"/>
        <v>-0.46242558116843929</v>
      </c>
      <c r="K53">
        <f t="shared" si="8"/>
        <v>8</v>
      </c>
      <c r="L53">
        <v>0</v>
      </c>
      <c r="M53">
        <f t="shared" si="16"/>
        <v>7.5654620937133821</v>
      </c>
      <c r="N53">
        <f t="shared" si="17"/>
        <v>-0.15815886354868525</v>
      </c>
      <c r="O53">
        <f t="shared" si="18"/>
        <v>580.08378584946956</v>
      </c>
      <c r="P53">
        <f t="shared" si="19"/>
        <v>-21.807718500712557</v>
      </c>
    </row>
    <row r="54" spans="2:16" x14ac:dyDescent="0.3">
      <c r="B54">
        <f t="shared" si="2"/>
        <v>4.1000000000000014</v>
      </c>
      <c r="C54">
        <f t="shared" si="0"/>
        <v>516.60000000000014</v>
      </c>
      <c r="D54">
        <f t="shared" si="1"/>
        <v>-31.161470462850989</v>
      </c>
      <c r="F54">
        <f t="shared" si="13"/>
        <v>41</v>
      </c>
      <c r="G54">
        <f t="shared" si="14"/>
        <v>551.77216310566371</v>
      </c>
      <c r="H54">
        <f t="shared" si="5"/>
        <v>216.32381803083746</v>
      </c>
      <c r="I54">
        <f t="shared" si="6"/>
        <v>0.11308660249888008</v>
      </c>
      <c r="J54">
        <f t="shared" si="15"/>
        <v>-0.45234640999552034</v>
      </c>
      <c r="K54">
        <f t="shared" si="8"/>
        <v>8</v>
      </c>
      <c r="L54">
        <v>0</v>
      </c>
      <c r="M54">
        <f t="shared" si="16"/>
        <v>7.5749334164882125</v>
      </c>
      <c r="N54">
        <f t="shared" si="17"/>
        <v>-0.15471158397951956</v>
      </c>
      <c r="O54">
        <f t="shared" si="18"/>
        <v>595.23365268244595</v>
      </c>
      <c r="P54">
        <f t="shared" si="19"/>
        <v>-22.117141668671596</v>
      </c>
    </row>
    <row r="55" spans="2:16" x14ac:dyDescent="0.3">
      <c r="B55">
        <f t="shared" si="2"/>
        <v>4.2000000000000011</v>
      </c>
      <c r="C55">
        <f t="shared" si="0"/>
        <v>529.20000000000016</v>
      </c>
      <c r="D55">
        <f t="shared" si="1"/>
        <v>-31.497131348511115</v>
      </c>
      <c r="F55">
        <f t="shared" si="13"/>
        <v>42</v>
      </c>
      <c r="G55">
        <f t="shared" si="14"/>
        <v>565.92208602042592</v>
      </c>
      <c r="H55">
        <f t="shared" si="5"/>
        <v>218.69772340175149</v>
      </c>
      <c r="I55">
        <f t="shared" si="6"/>
        <v>0.11064487722653313</v>
      </c>
      <c r="J55">
        <f t="shared" si="15"/>
        <v>-0.44257950890613251</v>
      </c>
      <c r="K55">
        <f t="shared" si="8"/>
        <v>8</v>
      </c>
      <c r="L55">
        <v>0</v>
      </c>
      <c r="M55">
        <f t="shared" si="16"/>
        <v>7.5841113013698562</v>
      </c>
      <c r="N55">
        <f t="shared" si="17"/>
        <v>-0.15137110706907952</v>
      </c>
      <c r="O55">
        <f t="shared" si="18"/>
        <v>610.40187528518561</v>
      </c>
      <c r="P55">
        <f t="shared" si="19"/>
        <v>-22.419883882809756</v>
      </c>
    </row>
    <row r="56" spans="2:16" x14ac:dyDescent="0.3">
      <c r="B56">
        <f t="shared" si="2"/>
        <v>4.3000000000000007</v>
      </c>
      <c r="C56">
        <f t="shared" si="0"/>
        <v>541.80000000000007</v>
      </c>
      <c r="D56">
        <f t="shared" si="1"/>
        <v>-31.823993628808346</v>
      </c>
      <c r="F56">
        <f t="shared" si="13"/>
        <v>43</v>
      </c>
      <c r="G56">
        <f t="shared" si="14"/>
        <v>580.09094256750075</v>
      </c>
      <c r="H56">
        <f t="shared" si="5"/>
        <v>221.07491045143155</v>
      </c>
      <c r="I56">
        <f t="shared" si="6"/>
        <v>0.10827817318745221</v>
      </c>
      <c r="J56">
        <f t="shared" si="15"/>
        <v>-0.43311269274980885</v>
      </c>
      <c r="K56">
        <f t="shared" si="8"/>
        <v>8</v>
      </c>
      <c r="L56">
        <v>0</v>
      </c>
      <c r="M56">
        <f t="shared" si="16"/>
        <v>7.5930071986542904</v>
      </c>
      <c r="N56">
        <f t="shared" si="17"/>
        <v>-0.14813326525045595</v>
      </c>
      <c r="O56">
        <f t="shared" si="18"/>
        <v>625.58788968249416</v>
      </c>
      <c r="P56">
        <f t="shared" si="19"/>
        <v>-22.716150413310668</v>
      </c>
    </row>
    <row r="57" spans="2:16" x14ac:dyDescent="0.3">
      <c r="B57">
        <f t="shared" si="2"/>
        <v>4.4000000000000004</v>
      </c>
      <c r="C57">
        <f t="shared" si="0"/>
        <v>554.40000000000009</v>
      </c>
      <c r="D57">
        <f t="shared" si="1"/>
        <v>-32.142398929140867</v>
      </c>
      <c r="F57">
        <f t="shared" si="13"/>
        <v>44</v>
      </c>
      <c r="G57">
        <f t="shared" si="14"/>
        <v>594.27815583173492</v>
      </c>
      <c r="H57">
        <f t="shared" si="5"/>
        <v>223.45527835134013</v>
      </c>
      <c r="I57">
        <f t="shared" si="6"/>
        <v>0.10598358354253185</v>
      </c>
      <c r="J57">
        <f t="shared" si="15"/>
        <v>-0.42393433417012738</v>
      </c>
      <c r="K57">
        <f t="shared" si="8"/>
        <v>8</v>
      </c>
      <c r="L57">
        <v>0</v>
      </c>
      <c r="M57">
        <f t="shared" si="16"/>
        <v>7.6016320344825443</v>
      </c>
      <c r="N57">
        <f t="shared" si="17"/>
        <v>-0.14499408173353889</v>
      </c>
      <c r="O57">
        <f t="shared" si="18"/>
        <v>640.79115375145921</v>
      </c>
      <c r="P57">
        <f t="shared" si="19"/>
        <v>-23.006138576777747</v>
      </c>
    </row>
    <row r="58" spans="2:16" x14ac:dyDescent="0.3">
      <c r="B58">
        <f t="shared" si="2"/>
        <v>4.5</v>
      </c>
      <c r="C58">
        <f t="shared" si="0"/>
        <v>567</v>
      </c>
      <c r="D58">
        <f t="shared" si="1"/>
        <v>-32.452671404228738</v>
      </c>
      <c r="F58">
        <f t="shared" si="13"/>
        <v>45</v>
      </c>
      <c r="G58">
        <f t="shared" si="14"/>
        <v>608.48317109391041</v>
      </c>
      <c r="H58">
        <f t="shared" si="5"/>
        <v>225.83873017973147</v>
      </c>
      <c r="I58">
        <f t="shared" si="6"/>
        <v>0.10375833379988815</v>
      </c>
      <c r="J58">
        <f t="shared" si="15"/>
        <v>-0.4150333351995526</v>
      </c>
      <c r="K58">
        <f t="shared" si="8"/>
        <v>8</v>
      </c>
      <c r="L58">
        <v>0</v>
      </c>
      <c r="M58">
        <f t="shared" si="16"/>
        <v>7.6099962375328163</v>
      </c>
      <c r="N58">
        <f t="shared" si="17"/>
        <v>-0.14194976078988128</v>
      </c>
      <c r="O58">
        <f t="shared" si="18"/>
        <v>656.01114622652483</v>
      </c>
      <c r="P58">
        <f t="shared" si="19"/>
        <v>-23.29003809835751</v>
      </c>
    </row>
    <row r="59" spans="2:16" x14ac:dyDescent="0.3">
      <c r="B59">
        <f t="shared" si="2"/>
        <v>4.5999999999999996</v>
      </c>
      <c r="C59">
        <f t="shared" si="0"/>
        <v>579.59999999999991</v>
      </c>
      <c r="D59">
        <f t="shared" si="1"/>
        <v>-32.755118841744675</v>
      </c>
      <c r="F59">
        <f t="shared" si="13"/>
        <v>46</v>
      </c>
      <c r="G59">
        <f t="shared" si="14"/>
        <v>622.70545482572265</v>
      </c>
      <c r="H59">
        <f t="shared" si="5"/>
        <v>228.22517274377697</v>
      </c>
      <c r="I59">
        <f t="shared" si="6"/>
        <v>0.10159977509528652</v>
      </c>
      <c r="J59">
        <f t="shared" si="15"/>
        <v>-0.40639910038114607</v>
      </c>
      <c r="K59">
        <f t="shared" si="8"/>
        <v>8</v>
      </c>
      <c r="L59">
        <v>0</v>
      </c>
      <c r="M59">
        <f t="shared" si="16"/>
        <v>7.6181097642778051</v>
      </c>
      <c r="N59">
        <f t="shared" si="17"/>
        <v>-0.1389966785597824</v>
      </c>
      <c r="O59">
        <f t="shared" si="18"/>
        <v>671.24736575508041</v>
      </c>
      <c r="P59">
        <f t="shared" si="19"/>
        <v>-23.568031455477076</v>
      </c>
    </row>
    <row r="60" spans="2:16" x14ac:dyDescent="0.3">
      <c r="B60">
        <f t="shared" si="2"/>
        <v>4.6999999999999993</v>
      </c>
      <c r="C60">
        <f t="shared" si="0"/>
        <v>592.19999999999993</v>
      </c>
      <c r="D60">
        <f t="shared" si="1"/>
        <v>-33.0500336832404</v>
      </c>
      <c r="F60">
        <f t="shared" si="13"/>
        <v>47</v>
      </c>
      <c r="G60">
        <f t="shared" si="14"/>
        <v>636.94449373562327</v>
      </c>
      <c r="H60">
        <f t="shared" si="5"/>
        <v>230.61451641072142</v>
      </c>
      <c r="I60">
        <f t="shared" si="6"/>
        <v>9.9505377834229719E-2</v>
      </c>
      <c r="J60">
        <f t="shared" si="15"/>
        <v>-0.39802151133691888</v>
      </c>
      <c r="K60">
        <f t="shared" si="8"/>
        <v>8</v>
      </c>
      <c r="L60">
        <v>0</v>
      </c>
      <c r="M60">
        <f t="shared" si="16"/>
        <v>7.6259821228826423</v>
      </c>
      <c r="N60">
        <f t="shared" si="17"/>
        <v>-0.13613137435415226</v>
      </c>
      <c r="O60">
        <f t="shared" si="18"/>
        <v>686.4993300008457</v>
      </c>
      <c r="P60">
        <f t="shared" si="19"/>
        <v>-23.84029420418538</v>
      </c>
    </row>
    <row r="61" spans="2:16" x14ac:dyDescent="0.3">
      <c r="B61">
        <f t="shared" si="2"/>
        <v>4.7999999999999989</v>
      </c>
      <c r="C61">
        <f t="shared" si="0"/>
        <v>604.79999999999984</v>
      </c>
      <c r="D61">
        <f t="shared" si="1"/>
        <v>-33.337693969519549</v>
      </c>
      <c r="F61">
        <f t="shared" si="13"/>
        <v>48</v>
      </c>
      <c r="G61">
        <f t="shared" si="14"/>
        <v>651.1997938627859</v>
      </c>
      <c r="H61">
        <f t="shared" si="5"/>
        <v>233.00667494758471</v>
      </c>
      <c r="I61">
        <f t="shared" si="6"/>
        <v>9.7472725676492067E-2</v>
      </c>
      <c r="J61">
        <f t="shared" si="15"/>
        <v>-0.38989090270596827</v>
      </c>
      <c r="K61">
        <f t="shared" si="8"/>
        <v>8</v>
      </c>
      <c r="L61">
        <v>0</v>
      </c>
      <c r="M61">
        <f t="shared" si="16"/>
        <v>7.6336223958156451</v>
      </c>
      <c r="N61">
        <f t="shared" si="17"/>
        <v>-0.13335054242486963</v>
      </c>
      <c r="O61">
        <f t="shared" si="18"/>
        <v>701.76657479247694</v>
      </c>
      <c r="P61">
        <f t="shared" si="19"/>
        <v>-24.106995289035119</v>
      </c>
    </row>
    <row r="62" spans="2:16" x14ac:dyDescent="0.3">
      <c r="B62">
        <f t="shared" si="2"/>
        <v>4.8999999999999986</v>
      </c>
      <c r="C62">
        <f t="shared" si="0"/>
        <v>617.39999999999986</v>
      </c>
      <c r="D62">
        <f t="shared" si="1"/>
        <v>-33.618364216908759</v>
      </c>
      <c r="F62">
        <f t="shared" si="13"/>
        <v>49</v>
      </c>
      <c r="G62">
        <f t="shared" si="14"/>
        <v>665.47087971660244</v>
      </c>
      <c r="H62">
        <f t="shared" si="5"/>
        <v>235.40156536894804</v>
      </c>
      <c r="I62">
        <f t="shared" si="6"/>
        <v>9.5499509844733654E-2</v>
      </c>
      <c r="J62">
        <f t="shared" si="15"/>
        <v>-0.38199803937893462</v>
      </c>
      <c r="K62">
        <f t="shared" si="8"/>
        <v>8</v>
      </c>
      <c r="L62">
        <v>0</v>
      </c>
      <c r="M62">
        <f t="shared" si="16"/>
        <v>7.6410392612409304</v>
      </c>
      <c r="N62">
        <f t="shared" si="17"/>
        <v>-0.13065102417850766</v>
      </c>
      <c r="O62">
        <f t="shared" si="18"/>
        <v>717.04865331495876</v>
      </c>
      <c r="P62">
        <f t="shared" si="19"/>
        <v>-24.368297337392136</v>
      </c>
    </row>
    <row r="63" spans="2:16" x14ac:dyDescent="0.3">
      <c r="B63">
        <f t="shared" si="2"/>
        <v>4.9999999999999982</v>
      </c>
      <c r="C63">
        <f t="shared" si="0"/>
        <v>629.99999999999977</v>
      </c>
      <c r="D63">
        <f t="shared" si="1"/>
        <v>-33.892296230255837</v>
      </c>
      <c r="F63">
        <f t="shared" si="13"/>
        <v>50</v>
      </c>
      <c r="G63">
        <f t="shared" si="14"/>
        <v>679.75729345925959</v>
      </c>
      <c r="H63">
        <f t="shared" si="5"/>
        <v>237.79910779238924</v>
      </c>
      <c r="I63">
        <f t="shared" si="6"/>
        <v>9.3583523739670341E-2</v>
      </c>
      <c r="J63">
        <f t="shared" si="15"/>
        <v>-0.37433409495868136</v>
      </c>
      <c r="K63">
        <f t="shared" si="8"/>
        <v>8</v>
      </c>
      <c r="L63">
        <v>0</v>
      </c>
      <c r="M63">
        <f t="shared" si="16"/>
        <v>7.6482410132587555</v>
      </c>
      <c r="N63">
        <f t="shared" si="17"/>
        <v>-0.12802980080945267</v>
      </c>
      <c r="O63">
        <f t="shared" si="18"/>
        <v>732.34513534147629</v>
      </c>
      <c r="P63">
        <f t="shared" si="19"/>
        <v>-24.62435693901104</v>
      </c>
    </row>
    <row r="64" spans="2:16" x14ac:dyDescent="0.3">
      <c r="B64">
        <f t="shared" si="2"/>
        <v>5.0999999999999979</v>
      </c>
      <c r="C64">
        <f t="shared" si="0"/>
        <v>642.59999999999968</v>
      </c>
      <c r="D64">
        <f t="shared" si="1"/>
        <v>-34.159729857927736</v>
      </c>
      <c r="F64">
        <f t="shared" si="13"/>
        <v>51</v>
      </c>
      <c r="G64">
        <f t="shared" si="14"/>
        <v>694.05859412907341</v>
      </c>
      <c r="H64">
        <f t="shared" si="5"/>
        <v>240.19922530115562</v>
      </c>
      <c r="I64">
        <f t="shared" si="6"/>
        <v>9.1722657845108635E-2</v>
      </c>
      <c r="J64">
        <f t="shared" si="15"/>
        <v>-0.36689063138043454</v>
      </c>
      <c r="K64">
        <f t="shared" si="8"/>
        <v>8</v>
      </c>
      <c r="L64">
        <v>0</v>
      </c>
      <c r="M64">
        <f t="shared" si="16"/>
        <v>7.6552355810563224</v>
      </c>
      <c r="N64">
        <f t="shared" si="17"/>
        <v>-0.1254839863295813</v>
      </c>
      <c r="O64">
        <f t="shared" si="18"/>
        <v>747.65560650358896</v>
      </c>
      <c r="P64">
        <f t="shared" si="19"/>
        <v>-24.875324911670202</v>
      </c>
    </row>
    <row r="65" spans="2:16" x14ac:dyDescent="0.3">
      <c r="B65">
        <f t="shared" si="2"/>
        <v>5.1999999999999975</v>
      </c>
      <c r="C65">
        <f t="shared" si="0"/>
        <v>655.1999999999997</v>
      </c>
      <c r="D65">
        <f t="shared" si="1"/>
        <v>-34.420893693584148</v>
      </c>
      <c r="F65">
        <f t="shared" si="13"/>
        <v>52</v>
      </c>
      <c r="G65">
        <f t="shared" si="14"/>
        <v>708.37435690239215</v>
      </c>
      <c r="H65">
        <f t="shared" si="5"/>
        <v>242.60184381368435</v>
      </c>
      <c r="I65">
        <f t="shared" si="6"/>
        <v>8.9914894906969856E-2</v>
      </c>
      <c r="J65">
        <f t="shared" si="15"/>
        <v>-0.35965957962787942</v>
      </c>
      <c r="K65">
        <f t="shared" si="8"/>
        <v>8</v>
      </c>
      <c r="L65">
        <v>0</v>
      </c>
      <c r="M65">
        <f t="shared" si="16"/>
        <v>7.6620305470287198</v>
      </c>
      <c r="N65">
        <f t="shared" si="17"/>
        <v>-0.12301082097277707</v>
      </c>
      <c r="O65">
        <f t="shared" si="18"/>
        <v>762.97966759764643</v>
      </c>
      <c r="P65">
        <f t="shared" si="19"/>
        <v>-25.121346553615755</v>
      </c>
    </row>
    <row r="66" spans="2:16" x14ac:dyDescent="0.3">
      <c r="B66">
        <f t="shared" si="2"/>
        <v>5.2999999999999972</v>
      </c>
      <c r="C66">
        <f t="shared" si="0"/>
        <v>667.79999999999961</v>
      </c>
      <c r="D66">
        <f t="shared" si="1"/>
        <v>-34.676005729057877</v>
      </c>
      <c r="F66">
        <f t="shared" si="13"/>
        <v>53</v>
      </c>
      <c r="G66">
        <f t="shared" si="14"/>
        <v>722.70417239199696</v>
      </c>
      <c r="H66">
        <f t="shared" si="5"/>
        <v>245.00689195960189</v>
      </c>
      <c r="I66">
        <f t="shared" si="6"/>
        <v>8.8158305371224585E-2</v>
      </c>
      <c r="J66">
        <f t="shared" si="15"/>
        <v>-0.35263322148489834</v>
      </c>
      <c r="K66">
        <f t="shared" si="8"/>
        <v>8</v>
      </c>
      <c r="L66">
        <v>0</v>
      </c>
      <c r="M66">
        <f t="shared" si="16"/>
        <v>7.6686331639266783</v>
      </c>
      <c r="N66">
        <f t="shared" si="17"/>
        <v>-0.12060766495365721</v>
      </c>
      <c r="O66">
        <f t="shared" si="18"/>
        <v>778.31693392549982</v>
      </c>
      <c r="P66">
        <f t="shared" si="19"/>
        <v>-25.362561883523071</v>
      </c>
    </row>
    <row r="67" spans="2:16" x14ac:dyDescent="0.3">
      <c r="B67">
        <f t="shared" si="2"/>
        <v>5.3999999999999968</v>
      </c>
      <c r="C67">
        <f t="shared" si="0"/>
        <v>680.39999999999964</v>
      </c>
      <c r="D67">
        <f t="shared" si="1"/>
        <v>-34.925273962274403</v>
      </c>
      <c r="F67">
        <f t="shared" si="13"/>
        <v>54</v>
      </c>
      <c r="G67">
        <f t="shared" si="14"/>
        <v>737.04764598003999</v>
      </c>
      <c r="H67">
        <f t="shared" si="5"/>
        <v>247.4143009618555</v>
      </c>
      <c r="I67">
        <f t="shared" si="6"/>
        <v>8.6451043066428881E-2</v>
      </c>
      <c r="J67">
        <f t="shared" si="15"/>
        <v>-0.34580417226571553</v>
      </c>
      <c r="K67">
        <f t="shared" si="8"/>
        <v>8</v>
      </c>
      <c r="L67">
        <v>0</v>
      </c>
      <c r="M67">
        <f t="shared" si="16"/>
        <v>7.6750503710849278</v>
      </c>
      <c r="N67">
        <f t="shared" si="17"/>
        <v>-0.11827199256093426</v>
      </c>
      <c r="O67">
        <f t="shared" si="18"/>
        <v>793.66703466766967</v>
      </c>
      <c r="P67">
        <f t="shared" si="19"/>
        <v>-25.599105868644941</v>
      </c>
    </row>
    <row r="68" spans="2:16" x14ac:dyDescent="0.3">
      <c r="B68">
        <f t="shared" si="2"/>
        <v>5.4999999999999964</v>
      </c>
      <c r="C68">
        <f t="shared" si="0"/>
        <v>692.99999999999955</v>
      </c>
      <c r="D68">
        <f t="shared" si="1"/>
        <v>-35.16889696378513</v>
      </c>
      <c r="F68">
        <f t="shared" si="13"/>
        <v>55</v>
      </c>
      <c r="G68">
        <f t="shared" si="14"/>
        <v>751.40439718367622</v>
      </c>
      <c r="H68">
        <f t="shared" si="5"/>
        <v>249.82400452464674</v>
      </c>
      <c r="I68">
        <f t="shared" si="6"/>
        <v>8.4791341117301619E-2</v>
      </c>
      <c r="J68">
        <f t="shared" si="15"/>
        <v>-0.33916536446920648</v>
      </c>
      <c r="K68">
        <f t="shared" si="8"/>
        <v>8</v>
      </c>
      <c r="L68">
        <v>0</v>
      </c>
      <c r="M68">
        <f t="shared" si="16"/>
        <v>7.6812888097821235</v>
      </c>
      <c r="N68">
        <f t="shared" si="17"/>
        <v>-0.11600138656686067</v>
      </c>
      <c r="O68">
        <f t="shared" si="18"/>
        <v>809.02961228723393</v>
      </c>
      <c r="P68">
        <f t="shared" si="19"/>
        <v>-25.831108641778663</v>
      </c>
    </row>
    <row r="69" spans="2:16" x14ac:dyDescent="0.3">
      <c r="B69">
        <f t="shared" si="2"/>
        <v>5.5999999999999961</v>
      </c>
      <c r="C69">
        <f t="shared" si="0"/>
        <v>705.59999999999945</v>
      </c>
      <c r="D69">
        <f t="shared" si="1"/>
        <v>-35.407064405167802</v>
      </c>
      <c r="F69">
        <f t="shared" si="13"/>
        <v>56</v>
      </c>
      <c r="G69">
        <f t="shared" si="14"/>
        <v>765.77405905163869</v>
      </c>
      <c r="H69">
        <f t="shared" si="5"/>
        <v>252.23593872685763</v>
      </c>
      <c r="I69">
        <f t="shared" si="6"/>
        <v>8.3177508076498374E-2</v>
      </c>
      <c r="J69">
        <f t="shared" si="15"/>
        <v>-0.3327100323059935</v>
      </c>
      <c r="K69">
        <f t="shared" si="8"/>
        <v>8</v>
      </c>
      <c r="L69">
        <v>0</v>
      </c>
      <c r="M69">
        <f t="shared" si="16"/>
        <v>7.6873548377806165</v>
      </c>
      <c r="N69">
        <f t="shared" si="17"/>
        <v>-0.11379353293518377</v>
      </c>
      <c r="O69">
        <f t="shared" si="18"/>
        <v>824.40432196279517</v>
      </c>
      <c r="P69">
        <f t="shared" si="19"/>
        <v>-26.058695707649029</v>
      </c>
    </row>
    <row r="70" spans="2:16" x14ac:dyDescent="0.3">
      <c r="B70">
        <f t="shared" si="2"/>
        <v>5.6999999999999957</v>
      </c>
      <c r="C70">
        <f t="shared" si="0"/>
        <v>718.19999999999948</v>
      </c>
      <c r="D70">
        <f t="shared" si="1"/>
        <v>-35.639957552257371</v>
      </c>
      <c r="F70">
        <f t="shared" si="13"/>
        <v>57</v>
      </c>
      <c r="G70">
        <f t="shared" si="14"/>
        <v>780.15627759011386</v>
      </c>
      <c r="H70">
        <f t="shared" si="5"/>
        <v>254.65004192067531</v>
      </c>
      <c r="I70">
        <f t="shared" si="6"/>
        <v>8.1607924262429479E-2</v>
      </c>
      <c r="J70">
        <f t="shared" si="15"/>
        <v>-0.32643169704971792</v>
      </c>
      <c r="K70">
        <f t="shared" si="8"/>
        <v>8</v>
      </c>
      <c r="L70">
        <v>0</v>
      </c>
      <c r="M70">
        <f t="shared" si="16"/>
        <v>7.6932545430917587</v>
      </c>
      <c r="N70">
        <f t="shared" si="17"/>
        <v>-0.11164621581098579</v>
      </c>
      <c r="O70">
        <f t="shared" si="18"/>
        <v>839.7908310489787</v>
      </c>
      <c r="P70">
        <f t="shared" si="19"/>
        <v>-26.281988139271</v>
      </c>
    </row>
    <row r="71" spans="2:16" x14ac:dyDescent="0.3">
      <c r="B71">
        <f t="shared" si="2"/>
        <v>5.7999999999999954</v>
      </c>
      <c r="C71">
        <f t="shared" si="0"/>
        <v>730.79999999999939</v>
      </c>
      <c r="D71">
        <f t="shared" si="1"/>
        <v>-35.867749725911082</v>
      </c>
      <c r="F71">
        <f t="shared" si="13"/>
        <v>58</v>
      </c>
      <c r="G71">
        <f t="shared" si="14"/>
        <v>794.55071121635535</v>
      </c>
      <c r="H71">
        <f t="shared" si="5"/>
        <v>257.0662546351391</v>
      </c>
      <c r="I71">
        <f t="shared" si="6"/>
        <v>8.0081038291627687E-2</v>
      </c>
      <c r="J71">
        <f t="shared" si="15"/>
        <v>-0.32032415316651075</v>
      </c>
      <c r="K71">
        <f t="shared" si="8"/>
        <v>8</v>
      </c>
      <c r="L71">
        <v>0</v>
      </c>
      <c r="M71">
        <f t="shared" si="16"/>
        <v>7.6989937570099345</v>
      </c>
      <c r="N71">
        <f t="shared" si="17"/>
        <v>-0.10955731277668346</v>
      </c>
      <c r="O71">
        <f t="shared" si="18"/>
        <v>855.18881856299856</v>
      </c>
      <c r="P71">
        <f t="shared" si="19"/>
        <v>-26.501102764824367</v>
      </c>
    </row>
    <row r="72" spans="2:16" x14ac:dyDescent="0.3">
      <c r="B72">
        <f t="shared" si="2"/>
        <v>5.899999999999995</v>
      </c>
      <c r="C72">
        <f t="shared" si="0"/>
        <v>743.39999999999941</v>
      </c>
      <c r="D72">
        <f t="shared" si="1"/>
        <v>-36.090606732775406</v>
      </c>
      <c r="F72">
        <f t="shared" si="13"/>
        <v>59</v>
      </c>
      <c r="G72">
        <f t="shared" si="14"/>
        <v>808.95703023857152</v>
      </c>
      <c r="H72">
        <f t="shared" si="5"/>
        <v>259.48451948434774</v>
      </c>
      <c r="I72">
        <f t="shared" si="6"/>
        <v>7.8595363794803919E-2</v>
      </c>
      <c r="J72">
        <f t="shared" si="15"/>
        <v>-0.31438145517921567</v>
      </c>
      <c r="K72">
        <f t="shared" si="8"/>
        <v>8</v>
      </c>
      <c r="L72">
        <v>0</v>
      </c>
      <c r="M72">
        <f t="shared" si="16"/>
        <v>7.704578066456155</v>
      </c>
      <c r="N72">
        <f t="shared" si="17"/>
        <v>-0.10752479035932765</v>
      </c>
      <c r="O72">
        <f t="shared" si="18"/>
        <v>870.59797469591092</v>
      </c>
      <c r="P72">
        <f t="shared" si="19"/>
        <v>-26.716152345543023</v>
      </c>
    </row>
    <row r="73" spans="2:16" x14ac:dyDescent="0.3">
      <c r="B73">
        <f t="shared" si="2"/>
        <v>5.9999999999999947</v>
      </c>
      <c r="C73">
        <f t="shared" si="0"/>
        <v>755.99999999999932</v>
      </c>
      <c r="D73">
        <f t="shared" si="1"/>
        <v>-36.308687268310806</v>
      </c>
      <c r="F73">
        <f t="shared" si="13"/>
        <v>60</v>
      </c>
      <c r="G73">
        <f t="shared" si="14"/>
        <v>823.37491636069535</v>
      </c>
      <c r="H73">
        <f t="shared" si="5"/>
        <v>261.90478108008006</v>
      </c>
      <c r="I73">
        <f t="shared" si="6"/>
        <v>7.7149476306330511E-2</v>
      </c>
      <c r="J73">
        <f t="shared" si="15"/>
        <v>-0.30859790522532204</v>
      </c>
      <c r="K73">
        <f t="shared" si="8"/>
        <v>8</v>
      </c>
      <c r="L73">
        <v>0</v>
      </c>
      <c r="M73">
        <f t="shared" si="16"/>
        <v>7.710012825669776</v>
      </c>
      <c r="N73">
        <f t="shared" si="17"/>
        <v>-0.10554669977516577</v>
      </c>
      <c r="O73">
        <f t="shared" si="18"/>
        <v>886.01800034725045</v>
      </c>
      <c r="P73">
        <f t="shared" si="19"/>
        <v>-26.927245745093355</v>
      </c>
    </row>
    <row r="74" spans="2:16" x14ac:dyDescent="0.3">
      <c r="B74">
        <f t="shared" si="2"/>
        <v>6.0999999999999943</v>
      </c>
      <c r="C74">
        <f t="shared" si="0"/>
        <v>768.59999999999923</v>
      </c>
      <c r="D74">
        <f t="shared" si="1"/>
        <v>-36.522143294137976</v>
      </c>
      <c r="F74">
        <f t="shared" si="13"/>
        <v>61</v>
      </c>
      <c r="G74">
        <f t="shared" si="14"/>
        <v>837.80406221073019</v>
      </c>
      <c r="H74">
        <f t="shared" si="5"/>
        <v>264.32698594859681</v>
      </c>
      <c r="I74">
        <f t="shared" si="6"/>
        <v>7.5742010317462652E-2</v>
      </c>
      <c r="J74">
        <f t="shared" si="15"/>
        <v>-0.30296804126985061</v>
      </c>
      <c r="K74">
        <f t="shared" si="8"/>
        <v>8</v>
      </c>
      <c r="L74">
        <v>0</v>
      </c>
      <c r="M74">
        <f t="shared" si="16"/>
        <v>7.7153031672847607</v>
      </c>
      <c r="N74">
        <f t="shared" si="17"/>
        <v>-0.10362117289821142</v>
      </c>
      <c r="O74">
        <f t="shared" si="18"/>
        <v>901.44860668182002</v>
      </c>
      <c r="P74">
        <f t="shared" si="19"/>
        <v>-27.134488090889779</v>
      </c>
    </row>
    <row r="75" spans="2:16" x14ac:dyDescent="0.3">
      <c r="B75">
        <f t="shared" si="2"/>
        <v>6.199999999999994</v>
      </c>
      <c r="C75">
        <f t="shared" si="0"/>
        <v>781.19999999999925</v>
      </c>
      <c r="D75">
        <f t="shared" si="1"/>
        <v>-36.731120391595702</v>
      </c>
      <c r="F75">
        <f t="shared" si="13"/>
        <v>62</v>
      </c>
      <c r="G75">
        <f t="shared" si="14"/>
        <v>852.24417089143151</v>
      </c>
      <c r="H75">
        <f t="shared" si="5"/>
        <v>266.75108245140268</v>
      </c>
      <c r="I75">
        <f t="shared" si="6"/>
        <v>7.4371656484155224E-2</v>
      </c>
      <c r="J75">
        <f t="shared" si="15"/>
        <v>-0.2974866259366209</v>
      </c>
      <c r="K75">
        <f t="shared" si="8"/>
        <v>8</v>
      </c>
      <c r="L75">
        <v>0</v>
      </c>
      <c r="M75">
        <f t="shared" si="16"/>
        <v>7.7204540128248595</v>
      </c>
      <c r="N75">
        <f t="shared" si="17"/>
        <v>-0.10174641844031268</v>
      </c>
      <c r="O75">
        <f t="shared" si="18"/>
        <v>916.88951470746974</v>
      </c>
      <c r="P75">
        <f t="shared" si="19"/>
        <v>-27.337980927770403</v>
      </c>
    </row>
    <row r="76" spans="2:16" x14ac:dyDescent="0.3">
      <c r="B76">
        <f t="shared" si="2"/>
        <v>6.2999999999999936</v>
      </c>
      <c r="C76">
        <f t="shared" si="0"/>
        <v>793.79999999999916</v>
      </c>
      <c r="D76">
        <f t="shared" si="1"/>
        <v>-36.935758093242818</v>
      </c>
      <c r="F76">
        <f t="shared" si="13"/>
        <v>63</v>
      </c>
      <c r="G76">
        <f t="shared" si="14"/>
        <v>866.69495555215929</v>
      </c>
      <c r="H76">
        <f t="shared" si="5"/>
        <v>269.17702070976054</v>
      </c>
      <c r="I76">
        <f t="shared" si="6"/>
        <v>7.3037158980847339E-2</v>
      </c>
      <c r="J76">
        <f t="shared" si="15"/>
        <v>-0.29214863592338935</v>
      </c>
      <c r="K76">
        <f t="shared" si="8"/>
        <v>8</v>
      </c>
      <c r="L76">
        <v>0</v>
      </c>
      <c r="M76">
        <f t="shared" si="16"/>
        <v>7.7254700826501219</v>
      </c>
      <c r="N76">
        <f t="shared" si="17"/>
        <v>-9.9920718330916231E-2</v>
      </c>
      <c r="O76">
        <f t="shared" si="18"/>
        <v>932.34045487277001</v>
      </c>
      <c r="P76">
        <f t="shared" si="19"/>
        <v>-27.537822364432234</v>
      </c>
    </row>
    <row r="77" spans="2:16" x14ac:dyDescent="0.3">
      <c r="B77">
        <f t="shared" si="2"/>
        <v>6.3999999999999932</v>
      </c>
      <c r="C77">
        <f t="shared" si="0"/>
        <v>806.39999999999918</v>
      </c>
      <c r="D77">
        <f t="shared" si="1"/>
        <v>-37.136190193893967</v>
      </c>
      <c r="F77">
        <f t="shared" si="13"/>
        <v>64</v>
      </c>
      <c r="G77">
        <f t="shared" si="14"/>
        <v>881.15613898079732</v>
      </c>
      <c r="H77">
        <f t="shared" si="5"/>
        <v>271.60475253276275</v>
      </c>
      <c r="I77">
        <f t="shared" si="6"/>
        <v>7.1737312992076058E-2</v>
      </c>
      <c r="J77">
        <f t="shared" si="15"/>
        <v>-0.28694925196830423</v>
      </c>
      <c r="K77">
        <f t="shared" si="8"/>
        <v>8</v>
      </c>
      <c r="L77">
        <v>0</v>
      </c>
      <c r="M77">
        <f t="shared" si="16"/>
        <v>7.7303559053853483</v>
      </c>
      <c r="N77">
        <f t="shared" si="17"/>
        <v>-9.814242428539284E-2</v>
      </c>
      <c r="O77">
        <f t="shared" si="18"/>
        <v>947.80116668354071</v>
      </c>
      <c r="P77">
        <f t="shared" si="19"/>
        <v>-27.734107213003021</v>
      </c>
    </row>
    <row r="78" spans="2:16" x14ac:dyDescent="0.3">
      <c r="B78">
        <f t="shared" si="2"/>
        <v>6.4999999999999929</v>
      </c>
      <c r="C78">
        <f t="shared" ref="C78:C113" si="20">B78*$C$5</f>
        <v>818.99999999999909</v>
      </c>
      <c r="D78">
        <f t="shared" ref="D78:D113" si="21">$C$7*(15*(2*$C$8*B78+1)^4+$C$7^2)/((30*$C$8/$C$5)*(2*$C$8*B78+1)^5)-$C$7*$C$5*(15+$C$7^2)/(30*$C$8)</f>
        <v>-37.332545042649144</v>
      </c>
      <c r="F78">
        <f t="shared" si="13"/>
        <v>65</v>
      </c>
      <c r="G78">
        <f t="shared" si="14"/>
        <v>895.62745321469777</v>
      </c>
      <c r="H78">
        <f t="shared" si="5"/>
        <v>274.03423134877397</v>
      </c>
      <c r="I78">
        <f t="shared" si="6"/>
        <v>7.0470962334245157E-2</v>
      </c>
      <c r="J78">
        <f t="shared" si="15"/>
        <v>-0.28188384933698063</v>
      </c>
      <c r="K78">
        <f t="shared" si="8"/>
        <v>8</v>
      </c>
      <c r="L78">
        <v>0</v>
      </c>
      <c r="M78">
        <f t="shared" si="16"/>
        <v>7.7351158268593121</v>
      </c>
      <c r="N78">
        <f t="shared" si="17"/>
        <v>-9.6409954551425314E-2</v>
      </c>
      <c r="O78">
        <f t="shared" si="18"/>
        <v>963.27139833725937</v>
      </c>
      <c r="P78">
        <f t="shared" si="19"/>
        <v>-27.926927122105873</v>
      </c>
    </row>
    <row r="79" spans="2:16" x14ac:dyDescent="0.3">
      <c r="B79">
        <f t="shared" ref="B79:B113" si="22">B78+0.1</f>
        <v>6.5999999999999925</v>
      </c>
      <c r="C79">
        <f t="shared" si="20"/>
        <v>831.59999999999911</v>
      </c>
      <c r="D79">
        <f t="shared" si="21"/>
        <v>-37.524945817259294</v>
      </c>
      <c r="F79">
        <f t="shared" si="13"/>
        <v>66</v>
      </c>
      <c r="G79">
        <f t="shared" si="14"/>
        <v>910.1086391696698</v>
      </c>
      <c r="H79">
        <f t="shared" ref="H79:H113" si="23">($C$5+2*$C$9*G78)</f>
        <v>276.46541214006925</v>
      </c>
      <c r="I79">
        <f t="shared" ref="I79:I113" si="24">$C$4*($C$5/H79)^2</f>
        <v>6.9236997200314301E-2</v>
      </c>
      <c r="J79">
        <f t="shared" si="15"/>
        <v>-0.27694798880125721</v>
      </c>
      <c r="K79">
        <f t="shared" ref="K79:K113" si="25">$C$2</f>
        <v>8</v>
      </c>
      <c r="L79">
        <v>0</v>
      </c>
      <c r="M79">
        <f t="shared" si="16"/>
        <v>7.7397540185819604</v>
      </c>
      <c r="N79">
        <f t="shared" si="17"/>
        <v>-9.4721790823561677E-2</v>
      </c>
      <c r="O79">
        <f t="shared" si="18"/>
        <v>978.75090637442327</v>
      </c>
      <c r="P79">
        <f t="shared" si="19"/>
        <v>-28.116370703752995</v>
      </c>
    </row>
    <row r="80" spans="2:16" x14ac:dyDescent="0.3">
      <c r="B80">
        <f t="shared" si="22"/>
        <v>6.6999999999999922</v>
      </c>
      <c r="C80">
        <f t="shared" si="20"/>
        <v>844.19999999999902</v>
      </c>
      <c r="D80">
        <f t="shared" si="21"/>
        <v>-37.713510782062357</v>
      </c>
      <c r="F80">
        <f t="shared" si="13"/>
        <v>67</v>
      </c>
      <c r="G80">
        <f t="shared" si="14"/>
        <v>924.59944628607968</v>
      </c>
      <c r="H80">
        <f t="shared" si="23"/>
        <v>278.89825138050458</v>
      </c>
      <c r="I80">
        <f t="shared" si="24"/>
        <v>6.8034352020585331E-2</v>
      </c>
      <c r="J80">
        <f t="shared" si="15"/>
        <v>-0.27213740808234133</v>
      </c>
      <c r="K80">
        <f t="shared" si="25"/>
        <v>8</v>
      </c>
      <c r="L80">
        <v>0</v>
      </c>
      <c r="M80">
        <f t="shared" si="16"/>
        <v>7.7442744857852208</v>
      </c>
      <c r="N80">
        <f t="shared" si="17"/>
        <v>-9.3076475316598378E-2</v>
      </c>
      <c r="O80">
        <f t="shared" si="18"/>
        <v>994.23945534599375</v>
      </c>
      <c r="P80">
        <f t="shared" si="19"/>
        <v>-28.302523654386192</v>
      </c>
    </row>
    <row r="81" spans="2:16" x14ac:dyDescent="0.3">
      <c r="B81">
        <f t="shared" si="22"/>
        <v>6.7999999999999918</v>
      </c>
      <c r="C81">
        <f t="shared" si="20"/>
        <v>856.79999999999893</v>
      </c>
      <c r="D81">
        <f t="shared" si="21"/>
        <v>-37.898353530627347</v>
      </c>
      <c r="F81">
        <f t="shared" si="13"/>
        <v>68</v>
      </c>
      <c r="G81">
        <f t="shared" si="14"/>
        <v>939.09963219118902</v>
      </c>
      <c r="H81">
        <f t="shared" si="23"/>
        <v>281.33270697606139</v>
      </c>
      <c r="I81">
        <f t="shared" si="24"/>
        <v>6.6862003433158484E-2</v>
      </c>
      <c r="J81">
        <f t="shared" si="15"/>
        <v>-0.26744801373263394</v>
      </c>
      <c r="K81">
        <f t="shared" si="25"/>
        <v>8</v>
      </c>
      <c r="L81">
        <v>0</v>
      </c>
      <c r="M81">
        <f t="shared" si="16"/>
        <v>7.7486810750515955</v>
      </c>
      <c r="N81">
        <f t="shared" si="17"/>
        <v>-9.1472607989000879E-2</v>
      </c>
      <c r="O81">
        <f t="shared" si="18"/>
        <v>1009.7368174960969</v>
      </c>
      <c r="P81">
        <f t="shared" si="19"/>
        <v>-28.485468870364194</v>
      </c>
    </row>
    <row r="82" spans="2:16" x14ac:dyDescent="0.3">
      <c r="B82">
        <f t="shared" si="22"/>
        <v>6.8999999999999915</v>
      </c>
      <c r="C82">
        <f t="shared" si="20"/>
        <v>869.39999999999895</v>
      </c>
      <c r="D82">
        <f t="shared" si="21"/>
        <v>-38.07958321415375</v>
      </c>
      <c r="F82">
        <f t="shared" si="13"/>
        <v>69</v>
      </c>
      <c r="G82">
        <f t="shared" si="14"/>
        <v>953.60896237689951</v>
      </c>
      <c r="H82">
        <f t="shared" si="23"/>
        <v>283.76873820811977</v>
      </c>
      <c r="I82">
        <f t="shared" si="24"/>
        <v>6.5718968357996871E-2</v>
      </c>
      <c r="J82">
        <f t="shared" si="15"/>
        <v>-0.26287587343198748</v>
      </c>
      <c r="K82">
        <f t="shared" si="25"/>
        <v>8</v>
      </c>
      <c r="L82">
        <v>0</v>
      </c>
      <c r="M82">
        <f t="shared" si="16"/>
        <v>7.7529774815533106</v>
      </c>
      <c r="N82">
        <f t="shared" si="17"/>
        <v>-8.9908843908068706E-2</v>
      </c>
      <c r="O82">
        <f t="shared" si="18"/>
        <v>1025.2427724592035</v>
      </c>
      <c r="P82">
        <f t="shared" si="19"/>
        <v>-28.66528655818033</v>
      </c>
    </row>
    <row r="83" spans="2:16" x14ac:dyDescent="0.3">
      <c r="B83">
        <f t="shared" si="22"/>
        <v>6.9999999999999911</v>
      </c>
      <c r="C83">
        <f t="shared" si="20"/>
        <v>881.99999999999886</v>
      </c>
      <c r="D83">
        <f t="shared" si="21"/>
        <v>-38.257304756593527</v>
      </c>
      <c r="F83">
        <f t="shared" si="13"/>
        <v>70</v>
      </c>
      <c r="G83">
        <f t="shared" si="14"/>
        <v>968.12720989212289</v>
      </c>
      <c r="H83">
        <f t="shared" si="23"/>
        <v>286.20630567931914</v>
      </c>
      <c r="I83">
        <f t="shared" si="24"/>
        <v>6.4604302168889516E-2</v>
      </c>
      <c r="J83">
        <f t="shared" si="15"/>
        <v>-0.25841720867555806</v>
      </c>
      <c r="K83">
        <f t="shared" si="25"/>
        <v>8</v>
      </c>
      <c r="L83">
        <v>0</v>
      </c>
      <c r="M83">
        <f t="shared" si="16"/>
        <v>7.7571672559234859</v>
      </c>
      <c r="N83">
        <f t="shared" si="17"/>
        <v>-8.8383890749033606E-2</v>
      </c>
      <c r="O83">
        <f t="shared" si="18"/>
        <v>1040.7571069710505</v>
      </c>
      <c r="P83">
        <f t="shared" si="19"/>
        <v>-28.842054339678398</v>
      </c>
    </row>
    <row r="84" spans="2:16" x14ac:dyDescent="0.3">
      <c r="B84">
        <f t="shared" si="22"/>
        <v>7.0999999999999908</v>
      </c>
      <c r="C84">
        <f t="shared" si="20"/>
        <v>894.59999999999889</v>
      </c>
      <c r="D84">
        <f t="shared" si="21"/>
        <v>-38.431619057387451</v>
      </c>
      <c r="F84">
        <f t="shared" si="13"/>
        <v>71</v>
      </c>
      <c r="G84">
        <f t="shared" si="14"/>
        <v>982.65415504903388</v>
      </c>
      <c r="H84">
        <f t="shared" si="23"/>
        <v>288.64537126187668</v>
      </c>
      <c r="I84">
        <f t="shared" si="24"/>
        <v>6.3517096957929869E-2</v>
      </c>
      <c r="J84">
        <f t="shared" si="15"/>
        <v>-0.25406838783171948</v>
      </c>
      <c r="K84">
        <f t="shared" si="25"/>
        <v>8</v>
      </c>
      <c r="L84">
        <v>0</v>
      </c>
      <c r="M84">
        <f t="shared" si="16"/>
        <v>7.7612538107795608</v>
      </c>
      <c r="N84">
        <f t="shared" si="17"/>
        <v>-8.6896506420726286E-2</v>
      </c>
      <c r="O84">
        <f t="shared" si="18"/>
        <v>1056.2796145926095</v>
      </c>
      <c r="P84">
        <f t="shared" si="19"/>
        <v>-29.015847352519852</v>
      </c>
    </row>
    <row r="85" spans="2:16" x14ac:dyDescent="0.3">
      <c r="B85">
        <f t="shared" si="22"/>
        <v>7.1999999999999904</v>
      </c>
      <c r="C85">
        <f t="shared" si="20"/>
        <v>907.19999999999879</v>
      </c>
      <c r="D85">
        <f t="shared" si="21"/>
        <v>-38.602623182640563</v>
      </c>
      <c r="F85">
        <f t="shared" si="13"/>
        <v>72</v>
      </c>
      <c r="G85">
        <f t="shared" si="14"/>
        <v>997.18958514250892</v>
      </c>
      <c r="H85">
        <f t="shared" si="23"/>
        <v>291.08589804823771</v>
      </c>
      <c r="I85">
        <f t="shared" si="24"/>
        <v>6.2456479887438306E-2</v>
      </c>
      <c r="J85">
        <f t="shared" si="15"/>
        <v>-0.24982591954975319</v>
      </c>
      <c r="K85">
        <f t="shared" si="25"/>
        <v>8</v>
      </c>
      <c r="L85">
        <v>0</v>
      </c>
      <c r="M85">
        <f t="shared" si="16"/>
        <v>7.7652404269180426</v>
      </c>
      <c r="N85">
        <f t="shared" si="17"/>
        <v>-8.5445496810873572E-2</v>
      </c>
      <c r="O85">
        <f t="shared" si="18"/>
        <v>1071.8100954464455</v>
      </c>
      <c r="P85">
        <f t="shared" si="19"/>
        <v>-29.186738346141599</v>
      </c>
    </row>
    <row r="86" spans="2:16" x14ac:dyDescent="0.3">
      <c r="B86">
        <f t="shared" si="22"/>
        <v>7.2999999999999901</v>
      </c>
      <c r="C86">
        <f t="shared" si="20"/>
        <v>919.7999999999987</v>
      </c>
      <c r="D86">
        <f t="shared" si="21"/>
        <v>-38.770410545498819</v>
      </c>
      <c r="F86">
        <f t="shared" si="13"/>
        <v>73</v>
      </c>
      <c r="G86">
        <f t="shared" si="14"/>
        <v>1011.733294182087</v>
      </c>
      <c r="H86">
        <f t="shared" si="23"/>
        <v>293.52785030394148</v>
      </c>
      <c r="I86">
        <f t="shared" si="24"/>
        <v>6.1421611624548504E-2</v>
      </c>
      <c r="J86">
        <f t="shared" si="15"/>
        <v>-0.24568644649819402</v>
      </c>
      <c r="K86">
        <f t="shared" si="25"/>
        <v>8</v>
      </c>
      <c r="L86">
        <v>0</v>
      </c>
      <c r="M86">
        <f t="shared" si="16"/>
        <v>7.7691302591985352</v>
      </c>
      <c r="N86">
        <f t="shared" si="17"/>
        <v>-8.4029713644486553E-2</v>
      </c>
      <c r="O86">
        <f t="shared" si="18"/>
        <v>1087.3483559648425</v>
      </c>
      <c r="P86">
        <f t="shared" si="19"/>
        <v>-29.354797773430573</v>
      </c>
    </row>
    <row r="87" spans="2:16" x14ac:dyDescent="0.3">
      <c r="B87">
        <f t="shared" si="22"/>
        <v>7.3999999999999897</v>
      </c>
      <c r="C87">
        <f t="shared" si="20"/>
        <v>932.39999999999873</v>
      </c>
      <c r="D87">
        <f t="shared" si="21"/>
        <v>-38.935071076432251</v>
      </c>
      <c r="F87">
        <f t="shared" si="13"/>
        <v>74</v>
      </c>
      <c r="G87">
        <f t="shared" si="14"/>
        <v>1026.2850826358301</v>
      </c>
      <c r="H87">
        <f t="shared" si="23"/>
        <v>295.97119342259066</v>
      </c>
      <c r="I87">
        <f t="shared" si="24"/>
        <v>6.0411684853952888E-2</v>
      </c>
      <c r="J87">
        <f t="shared" si="15"/>
        <v>-0.24164673941581155</v>
      </c>
      <c r="K87">
        <f t="shared" si="25"/>
        <v>8</v>
      </c>
      <c r="L87">
        <v>0</v>
      </c>
      <c r="M87">
        <f t="shared" si="16"/>
        <v>7.7729263421339869</v>
      </c>
      <c r="N87">
        <f t="shared" si="17"/>
        <v>-8.264805244917639E-2</v>
      </c>
      <c r="O87">
        <f t="shared" si="18"/>
        <v>1102.8942086491106</v>
      </c>
      <c r="P87">
        <f t="shared" si="19"/>
        <v>-29.520093878328925</v>
      </c>
    </row>
    <row r="88" spans="2:16" x14ac:dyDescent="0.3">
      <c r="B88">
        <f t="shared" si="22"/>
        <v>7.4999999999999893</v>
      </c>
      <c r="C88">
        <f t="shared" si="20"/>
        <v>944.99999999999864</v>
      </c>
      <c r="D88">
        <f t="shared" si="21"/>
        <v>-39.096691384077822</v>
      </c>
      <c r="F88">
        <f t="shared" si="13"/>
        <v>75</v>
      </c>
      <c r="G88">
        <f t="shared" si="14"/>
        <v>1040.8447571854879</v>
      </c>
      <c r="H88">
        <f t="shared" si="23"/>
        <v>298.41589388281943</v>
      </c>
      <c r="I88">
        <f t="shared" si="24"/>
        <v>5.9425922864561796E-2</v>
      </c>
      <c r="J88">
        <f t="shared" si="15"/>
        <v>-0.23770369145824718</v>
      </c>
      <c r="K88">
        <f t="shared" si="25"/>
        <v>8</v>
      </c>
      <c r="L88">
        <v>0</v>
      </c>
      <c r="M88">
        <f t="shared" si="16"/>
        <v>7.7766315952031144</v>
      </c>
      <c r="N88">
        <f t="shared" si="17"/>
        <v>-8.1299450621590233E-2</v>
      </c>
      <c r="O88">
        <f t="shared" si="18"/>
        <v>1118.4474718395168</v>
      </c>
      <c r="P88">
        <f t="shared" si="19"/>
        <v>-29.682692779572104</v>
      </c>
    </row>
    <row r="89" spans="2:16" x14ac:dyDescent="0.3">
      <c r="B89">
        <f t="shared" si="22"/>
        <v>7.599999999999989</v>
      </c>
      <c r="C89">
        <f t="shared" si="20"/>
        <v>957.59999999999866</v>
      </c>
      <c r="D89">
        <f t="shared" si="21"/>
        <v>-39.255354907247131</v>
      </c>
      <c r="F89">
        <f t="shared" si="13"/>
        <v>76</v>
      </c>
      <c r="G89">
        <f t="shared" si="14"/>
        <v>1055.412130492414</v>
      </c>
      <c r="H89">
        <f t="shared" si="23"/>
        <v>300.86191920716198</v>
      </c>
      <c r="I89">
        <f t="shared" si="24"/>
        <v>5.8463578206074243E-2</v>
      </c>
      <c r="J89">
        <f t="shared" si="15"/>
        <v>-0.23385431282429697</v>
      </c>
      <c r="K89">
        <f t="shared" si="25"/>
        <v>8</v>
      </c>
      <c r="L89">
        <v>0</v>
      </c>
      <c r="M89">
        <f t="shared" si="16"/>
        <v>7.7802488279000483</v>
      </c>
      <c r="N89">
        <f t="shared" si="17"/>
        <v>-7.998288558949182E-2</v>
      </c>
      <c r="O89">
        <f t="shared" si="18"/>
        <v>1134.007969495317</v>
      </c>
      <c r="P89">
        <f t="shared" si="19"/>
        <v>-29.842658550751089</v>
      </c>
    </row>
    <row r="90" spans="2:16" x14ac:dyDescent="0.3">
      <c r="B90">
        <f t="shared" si="22"/>
        <v>7.6999999999999886</v>
      </c>
      <c r="C90">
        <f t="shared" si="20"/>
        <v>970.19999999999857</v>
      </c>
      <c r="D90">
        <f t="shared" si="21"/>
        <v>-39.411142058660346</v>
      </c>
      <c r="F90">
        <f t="shared" ref="F90:F113" si="26">F89+1</f>
        <v>77</v>
      </c>
      <c r="G90">
        <f t="shared" ref="G90:G113" si="27">O90*COS($C$6)+P90*SIN($C$6)</f>
        <v>1069.9870209736953</v>
      </c>
      <c r="H90">
        <f t="shared" si="23"/>
        <v>303.30923792272557</v>
      </c>
      <c r="I90">
        <f t="shared" si="24"/>
        <v>5.7523931411688926E-2</v>
      </c>
      <c r="J90">
        <f t="shared" ref="J90:J113" si="28">(-$C$2*2*I90*H90^2)/(2*H90)^2</f>
        <v>-0.23009572564675573</v>
      </c>
      <c r="K90">
        <f t="shared" si="25"/>
        <v>8</v>
      </c>
      <c r="L90">
        <v>0</v>
      </c>
      <c r="M90">
        <f t="shared" ref="M90:M113" si="29">K90+J90*COS($C$6)</f>
        <v>7.7837807445353651</v>
      </c>
      <c r="N90">
        <f t="shared" ref="N90:N113" si="30">L90+J90*SIN($C$6)</f>
        <v>-7.8697373064327142E-2</v>
      </c>
      <c r="O90">
        <f t="shared" ref="O90:O113" si="31">O89+M90*$G$2</f>
        <v>1149.5755309843878</v>
      </c>
      <c r="P90">
        <f t="shared" ref="P90:P113" si="32">P89+N90*$G$2</f>
        <v>-30.000053296879745</v>
      </c>
    </row>
    <row r="91" spans="2:16" x14ac:dyDescent="0.3">
      <c r="B91">
        <f t="shared" si="22"/>
        <v>7.7999999999999883</v>
      </c>
      <c r="C91">
        <f t="shared" si="20"/>
        <v>982.79999999999848</v>
      </c>
      <c r="D91">
        <f t="shared" si="21"/>
        <v>-39.564130360927138</v>
      </c>
      <c r="F91">
        <f t="shared" si="26"/>
        <v>78</v>
      </c>
      <c r="G91">
        <f t="shared" si="27"/>
        <v>1084.5692525880024</v>
      </c>
      <c r="H91">
        <f t="shared" si="23"/>
        <v>305.75781952358079</v>
      </c>
      <c r="I91">
        <f t="shared" si="24"/>
        <v>5.6606289783399384E-2</v>
      </c>
      <c r="J91">
        <f t="shared" si="28"/>
        <v>-0.22642515913359751</v>
      </c>
      <c r="K91">
        <f t="shared" si="25"/>
        <v>8</v>
      </c>
      <c r="L91">
        <v>0</v>
      </c>
      <c r="M91">
        <f t="shared" si="29"/>
        <v>7.7872299488018832</v>
      </c>
      <c r="N91">
        <f t="shared" si="30"/>
        <v>-7.7441965379410366E-2</v>
      </c>
      <c r="O91">
        <f t="shared" si="31"/>
        <v>1165.1499908819915</v>
      </c>
      <c r="P91">
        <f t="shared" si="32"/>
        <v>-30.154937227638566</v>
      </c>
    </row>
    <row r="92" spans="2:16" x14ac:dyDescent="0.3">
      <c r="B92">
        <f t="shared" si="22"/>
        <v>7.8999999999999879</v>
      </c>
      <c r="C92">
        <f t="shared" si="20"/>
        <v>995.3999999999985</v>
      </c>
      <c r="D92">
        <f t="shared" si="21"/>
        <v>-39.714394575258389</v>
      </c>
      <c r="F92">
        <f t="shared" si="26"/>
        <v>79</v>
      </c>
      <c r="G92">
        <f t="shared" si="27"/>
        <v>1099.1586546306846</v>
      </c>
      <c r="H92">
        <f t="shared" si="23"/>
        <v>308.20763443478438</v>
      </c>
      <c r="I92">
        <f t="shared" si="24"/>
        <v>5.5709986236520792E-2</v>
      </c>
      <c r="J92">
        <f t="shared" si="28"/>
        <v>-0.22283994494608317</v>
      </c>
      <c r="K92">
        <f t="shared" si="25"/>
        <v>8</v>
      </c>
      <c r="L92">
        <v>0</v>
      </c>
      <c r="M92">
        <f t="shared" si="29"/>
        <v>7.7905989481178279</v>
      </c>
      <c r="N92">
        <f t="shared" si="30"/>
        <v>-7.6215749909143496E-2</v>
      </c>
      <c r="O92">
        <f t="shared" si="31"/>
        <v>1180.7311887782271</v>
      </c>
      <c r="P92">
        <f t="shared" si="32"/>
        <v>-30.307368727456854</v>
      </c>
    </row>
    <row r="93" spans="2:16" x14ac:dyDescent="0.3">
      <c r="B93">
        <f t="shared" si="22"/>
        <v>7.9999999999999876</v>
      </c>
      <c r="C93">
        <f t="shared" si="20"/>
        <v>1007.9999999999984</v>
      </c>
      <c r="D93">
        <f t="shared" si="21"/>
        <v>-39.8620068233582</v>
      </c>
      <c r="F93">
        <f t="shared" si="26"/>
        <v>80</v>
      </c>
      <c r="G93">
        <f t="shared" si="27"/>
        <v>1113.7550615376572</v>
      </c>
      <c r="H93">
        <f t="shared" si="23"/>
        <v>310.65865397795505</v>
      </c>
      <c r="I93">
        <f t="shared" si="24"/>
        <v>5.4834378200287678E-2</v>
      </c>
      <c r="J93">
        <f t="shared" si="28"/>
        <v>-0.21933751280115069</v>
      </c>
      <c r="K93">
        <f t="shared" si="25"/>
        <v>8</v>
      </c>
      <c r="L93">
        <v>0</v>
      </c>
      <c r="M93">
        <f t="shared" si="29"/>
        <v>7.7938901577592237</v>
      </c>
      <c r="N93">
        <f t="shared" si="30"/>
        <v>-7.5017847564945256E-2</v>
      </c>
      <c r="O93">
        <f t="shared" si="31"/>
        <v>1196.3189690937456</v>
      </c>
      <c r="P93">
        <f t="shared" si="32"/>
        <v>-30.457404422586745</v>
      </c>
    </row>
    <row r="94" spans="2:16" x14ac:dyDescent="0.3">
      <c r="B94">
        <f t="shared" si="22"/>
        <v>8.0999999999999872</v>
      </c>
      <c r="C94">
        <f t="shared" si="20"/>
        <v>1020.5999999999984</v>
      </c>
      <c r="D94">
        <f t="shared" si="21"/>
        <v>-40.007036702914149</v>
      </c>
      <c r="F94">
        <f t="shared" si="26"/>
        <v>81</v>
      </c>
      <c r="G94">
        <f t="shared" si="27"/>
        <v>1128.3583126976594</v>
      </c>
      <c r="H94">
        <f t="shared" si="23"/>
        <v>313.11085033832643</v>
      </c>
      <c r="I94">
        <f t="shared" si="24"/>
        <v>5.3978846571541811E-2</v>
      </c>
      <c r="J94">
        <f t="shared" si="28"/>
        <v>-0.21591538628616724</v>
      </c>
      <c r="K94">
        <f t="shared" si="25"/>
        <v>8</v>
      </c>
      <c r="L94">
        <v>0</v>
      </c>
      <c r="M94">
        <f t="shared" si="29"/>
        <v>7.7971059047927493</v>
      </c>
      <c r="N94">
        <f t="shared" si="30"/>
        <v>-7.3847411363812052E-2</v>
      </c>
      <c r="O94">
        <f t="shared" si="31"/>
        <v>1211.9131809033311</v>
      </c>
      <c r="P94">
        <f t="shared" si="32"/>
        <v>-30.605099245314367</v>
      </c>
    </row>
    <row r="95" spans="2:16" x14ac:dyDescent="0.3">
      <c r="B95">
        <f t="shared" si="22"/>
        <v>8.1999999999999869</v>
      </c>
      <c r="C95">
        <f t="shared" si="20"/>
        <v>1033.1999999999985</v>
      </c>
      <c r="D95">
        <f t="shared" si="21"/>
        <v>-40.149551397074845</v>
      </c>
      <c r="F95">
        <f t="shared" si="26"/>
        <v>82</v>
      </c>
      <c r="G95">
        <f t="shared" si="27"/>
        <v>1142.9682522724841</v>
      </c>
      <c r="H95">
        <f t="shared" si="23"/>
        <v>315.56419653320677</v>
      </c>
      <c r="I95">
        <f t="shared" si="24"/>
        <v>5.3142794718698302E-2</v>
      </c>
      <c r="J95">
        <f t="shared" si="28"/>
        <v>-0.21257117887479321</v>
      </c>
      <c r="K95">
        <f t="shared" si="25"/>
        <v>8</v>
      </c>
      <c r="L95">
        <v>0</v>
      </c>
      <c r="M95">
        <f t="shared" si="29"/>
        <v>7.800248431819595</v>
      </c>
      <c r="N95">
        <f t="shared" si="30"/>
        <v>-7.2703625065663136E-2</v>
      </c>
      <c r="O95">
        <f t="shared" si="31"/>
        <v>1227.5136777669702</v>
      </c>
      <c r="P95">
        <f t="shared" si="32"/>
        <v>-30.750506495445695</v>
      </c>
    </row>
    <row r="96" spans="2:16" x14ac:dyDescent="0.3">
      <c r="B96">
        <f t="shared" si="22"/>
        <v>8.2999999999999865</v>
      </c>
      <c r="C96">
        <f t="shared" si="20"/>
        <v>1045.7999999999984</v>
      </c>
      <c r="D96">
        <f t="shared" si="21"/>
        <v>-40.289615778276854</v>
      </c>
      <c r="F96">
        <f t="shared" si="26"/>
        <v>83</v>
      </c>
      <c r="G96">
        <f t="shared" si="27"/>
        <v>1157.5847290247918</v>
      </c>
      <c r="H96">
        <f t="shared" si="23"/>
        <v>318.01866638177734</v>
      </c>
      <c r="I96">
        <f t="shared" si="24"/>
        <v>5.2325647533338501E-2</v>
      </c>
      <c r="J96">
        <f t="shared" si="28"/>
        <v>-0.20930259013335401</v>
      </c>
      <c r="K96">
        <f t="shared" si="25"/>
        <v>8</v>
      </c>
      <c r="L96">
        <v>0</v>
      </c>
      <c r="M96">
        <f t="shared" si="29"/>
        <v>7.80331990054031</v>
      </c>
      <c r="N96">
        <f t="shared" si="30"/>
        <v>-7.1585701875843427E-2</v>
      </c>
      <c r="O96">
        <f t="shared" si="31"/>
        <v>1243.1203175680507</v>
      </c>
      <c r="P96">
        <f t="shared" si="32"/>
        <v>-30.893677899197382</v>
      </c>
    </row>
    <row r="97" spans="2:16" x14ac:dyDescent="0.3">
      <c r="B97">
        <f t="shared" si="22"/>
        <v>8.3999999999999861</v>
      </c>
      <c r="C97">
        <f t="shared" si="20"/>
        <v>1058.3999999999983</v>
      </c>
      <c r="D97">
        <f t="shared" si="21"/>
        <v>-40.42729250675864</v>
      </c>
      <c r="F97">
        <f t="shared" si="26"/>
        <v>84</v>
      </c>
      <c r="G97">
        <f t="shared" si="27"/>
        <v>1172.2075961531507</v>
      </c>
      <c r="H97">
        <f t="shared" si="23"/>
        <v>320.47423447616507</v>
      </c>
      <c r="I97">
        <f t="shared" si="24"/>
        <v>5.152685052692741E-2</v>
      </c>
      <c r="J97">
        <f t="shared" si="28"/>
        <v>-0.20610740210770967</v>
      </c>
      <c r="K97">
        <f t="shared" si="25"/>
        <v>8</v>
      </c>
      <c r="L97">
        <v>0</v>
      </c>
      <c r="M97">
        <f t="shared" si="29"/>
        <v>7.8063223951500316</v>
      </c>
      <c r="N97">
        <f t="shared" si="30"/>
        <v>-7.0492883209360091E-2</v>
      </c>
      <c r="O97">
        <f t="shared" si="31"/>
        <v>1258.7329623583507</v>
      </c>
      <c r="P97">
        <f t="shared" si="32"/>
        <v>-31.034663665616101</v>
      </c>
    </row>
    <row r="98" spans="2:16" x14ac:dyDescent="0.3">
      <c r="B98">
        <f t="shared" si="22"/>
        <v>8.4999999999999858</v>
      </c>
      <c r="C98">
        <f t="shared" si="20"/>
        <v>1070.9999999999982</v>
      </c>
      <c r="D98">
        <f t="shared" si="21"/>
        <v>-40.562642124075879</v>
      </c>
      <c r="F98">
        <f t="shared" si="26"/>
        <v>85</v>
      </c>
      <c r="G98">
        <f t="shared" si="27"/>
        <v>1186.836711133963</v>
      </c>
      <c r="H98">
        <f t="shared" si="23"/>
        <v>322.93087615372929</v>
      </c>
      <c r="I98">
        <f t="shared" si="24"/>
        <v>5.0745868970294879E-2</v>
      </c>
      <c r="J98">
        <f t="shared" si="28"/>
        <v>-0.20298347588117951</v>
      </c>
      <c r="K98">
        <f t="shared" si="25"/>
        <v>8</v>
      </c>
      <c r="L98">
        <v>0</v>
      </c>
      <c r="M98">
        <f t="shared" si="29"/>
        <v>7.8092579255729815</v>
      </c>
      <c r="N98">
        <f t="shared" si="30"/>
        <v>-6.9424437513623441E-2</v>
      </c>
      <c r="O98">
        <f t="shared" si="31"/>
        <v>1274.3514782094967</v>
      </c>
      <c r="P98">
        <f t="shared" si="32"/>
        <v>-31.173512540643348</v>
      </c>
    </row>
    <row r="99" spans="2:16" x14ac:dyDescent="0.3">
      <c r="B99">
        <f t="shared" si="22"/>
        <v>8.5999999999999854</v>
      </c>
      <c r="C99">
        <f t="shared" si="20"/>
        <v>1083.5999999999981</v>
      </c>
      <c r="D99">
        <f t="shared" si="21"/>
        <v>-40.695723141911856</v>
      </c>
      <c r="F99">
        <f t="shared" si="26"/>
        <v>86</v>
      </c>
      <c r="G99">
        <f t="shared" si="27"/>
        <v>1201.4719355699485</v>
      </c>
      <c r="H99">
        <f t="shared" si="23"/>
        <v>325.38856747050579</v>
      </c>
      <c r="I99">
        <f t="shared" si="24"/>
        <v>4.9982187073652158E-2</v>
      </c>
      <c r="J99">
        <f t="shared" si="28"/>
        <v>-0.19992874829460863</v>
      </c>
      <c r="K99">
        <f t="shared" si="25"/>
        <v>8</v>
      </c>
      <c r="L99">
        <v>0</v>
      </c>
      <c r="M99">
        <f t="shared" si="29"/>
        <v>7.8121284305445933</v>
      </c>
      <c r="N99">
        <f t="shared" si="30"/>
        <v>-6.8379659146643595E-2</v>
      </c>
      <c r="O99">
        <f t="shared" si="31"/>
        <v>1289.9757350705859</v>
      </c>
      <c r="P99">
        <f t="shared" si="32"/>
        <v>-31.310271858936634</v>
      </c>
    </row>
    <row r="100" spans="2:16" x14ac:dyDescent="0.3">
      <c r="B100">
        <f t="shared" si="22"/>
        <v>8.6999999999999851</v>
      </c>
      <c r="C100">
        <f t="shared" si="20"/>
        <v>1096.1999999999982</v>
      </c>
      <c r="D100">
        <f t="shared" si="21"/>
        <v>-40.82659212645676</v>
      </c>
      <c r="F100">
        <f t="shared" si="26"/>
        <v>87</v>
      </c>
      <c r="G100">
        <f t="shared" si="27"/>
        <v>1216.1131350448825</v>
      </c>
      <c r="H100">
        <f t="shared" si="23"/>
        <v>327.84728517575138</v>
      </c>
      <c r="I100">
        <f t="shared" si="24"/>
        <v>4.9235307205041517E-2</v>
      </c>
      <c r="J100">
        <f t="shared" si="28"/>
        <v>-0.19694122882016607</v>
      </c>
      <c r="K100">
        <f t="shared" si="25"/>
        <v>8</v>
      </c>
      <c r="L100">
        <v>0</v>
      </c>
      <c r="M100">
        <f t="shared" si="29"/>
        <v>7.814935780549181</v>
      </c>
      <c r="N100">
        <f t="shared" si="30"/>
        <v>-6.7357867307806518E-2</v>
      </c>
      <c r="O100">
        <f t="shared" si="31"/>
        <v>1305.6056066316842</v>
      </c>
      <c r="P100">
        <f t="shared" si="32"/>
        <v>-31.444987593552248</v>
      </c>
    </row>
    <row r="101" spans="2:16" x14ac:dyDescent="0.3">
      <c r="B101">
        <f t="shared" si="22"/>
        <v>8.7999999999999847</v>
      </c>
      <c r="C101">
        <f t="shared" si="20"/>
        <v>1108.7999999999981</v>
      </c>
      <c r="D101">
        <f t="shared" si="21"/>
        <v>-40.955303778611814</v>
      </c>
      <c r="F101">
        <f t="shared" si="26"/>
        <v>88</v>
      </c>
      <c r="G101">
        <f t="shared" si="27"/>
        <v>1230.7601789842952</v>
      </c>
      <c r="H101">
        <f t="shared" si="23"/>
        <v>330.30700668754025</v>
      </c>
      <c r="I101">
        <f t="shared" si="24"/>
        <v>4.850474914523227E-2</v>
      </c>
      <c r="J101">
        <f t="shared" si="28"/>
        <v>-0.19401899658092905</v>
      </c>
      <c r="K101">
        <f t="shared" si="25"/>
        <v>8</v>
      </c>
      <c r="L101">
        <v>0</v>
      </c>
      <c r="M101">
        <f t="shared" si="29"/>
        <v>7.8176817806206147</v>
      </c>
      <c r="N101">
        <f t="shared" si="30"/>
        <v>-6.6358405018511785E-2</v>
      </c>
      <c r="O101">
        <f t="shared" si="31"/>
        <v>1321.2409701929255</v>
      </c>
      <c r="P101">
        <f t="shared" si="32"/>
        <v>-31.577704403589273</v>
      </c>
    </row>
    <row r="102" spans="2:16" x14ac:dyDescent="0.3">
      <c r="B102">
        <f t="shared" si="22"/>
        <v>8.8999999999999844</v>
      </c>
      <c r="C102">
        <f t="shared" si="20"/>
        <v>1121.399999999998</v>
      </c>
      <c r="D102">
        <f t="shared" si="21"/>
        <v>-41.081911010257336</v>
      </c>
      <c r="F102">
        <f t="shared" si="26"/>
        <v>89</v>
      </c>
      <c r="G102">
        <f t="shared" si="27"/>
        <v>1245.4129405218523</v>
      </c>
      <c r="H102">
        <f t="shared" si="23"/>
        <v>332.76771006936161</v>
      </c>
      <c r="I102">
        <f t="shared" si="24"/>
        <v>4.7790049377189121E-2</v>
      </c>
      <c r="J102">
        <f t="shared" si="28"/>
        <v>-0.19116019750875649</v>
      </c>
      <c r="K102">
        <f t="shared" si="25"/>
        <v>8</v>
      </c>
      <c r="L102">
        <v>0</v>
      </c>
      <c r="M102">
        <f t="shared" si="29"/>
        <v>7.820368173013045</v>
      </c>
      <c r="N102">
        <f t="shared" si="30"/>
        <v>-6.5380638150108028E-2</v>
      </c>
      <c r="O102">
        <f t="shared" si="31"/>
        <v>1336.8817065389517</v>
      </c>
      <c r="P102">
        <f t="shared" si="32"/>
        <v>-31.708465679889489</v>
      </c>
    </row>
    <row r="103" spans="2:16" x14ac:dyDescent="0.3">
      <c r="B103">
        <f t="shared" si="22"/>
        <v>8.999999999999984</v>
      </c>
      <c r="C103">
        <f t="shared" si="20"/>
        <v>1133.999999999998</v>
      </c>
      <c r="D103">
        <f t="shared" si="21"/>
        <v>-41.206465016808266</v>
      </c>
      <c r="F103">
        <f t="shared" si="26"/>
        <v>90</v>
      </c>
      <c r="G103">
        <f t="shared" si="27"/>
        <v>1260.0712963711603</v>
      </c>
      <c r="H103">
        <f t="shared" si="23"/>
        <v>335.2293740076712</v>
      </c>
      <c r="I103">
        <f t="shared" si="24"/>
        <v>4.7090760408341995E-2</v>
      </c>
      <c r="J103">
        <f t="shared" si="28"/>
        <v>-0.18836304163336795</v>
      </c>
      <c r="K103">
        <f t="shared" si="25"/>
        <v>8</v>
      </c>
      <c r="L103">
        <v>0</v>
      </c>
      <c r="M103">
        <f t="shared" si="29"/>
        <v>7.822996639748335</v>
      </c>
      <c r="N103">
        <f t="shared" si="30"/>
        <v>-6.4423954496703406E-2</v>
      </c>
      <c r="O103">
        <f t="shared" si="31"/>
        <v>1352.5276998184484</v>
      </c>
      <c r="P103">
        <f t="shared" si="32"/>
        <v>-31.837313588882896</v>
      </c>
    </row>
    <row r="104" spans="2:16" x14ac:dyDescent="0.3">
      <c r="B104">
        <f t="shared" si="22"/>
        <v>9.0999999999999837</v>
      </c>
      <c r="C104">
        <f t="shared" si="20"/>
        <v>1146.5999999999979</v>
      </c>
      <c r="D104">
        <f t="shared" si="21"/>
        <v>-41.329015346266445</v>
      </c>
      <c r="F104">
        <f t="shared" si="26"/>
        <v>91</v>
      </c>
      <c r="G104">
        <f t="shared" si="27"/>
        <v>1274.7351267027427</v>
      </c>
      <c r="H104">
        <f t="shared" si="23"/>
        <v>337.69197779035494</v>
      </c>
      <c r="I104">
        <f t="shared" si="24"/>
        <v>4.6406450123984311E-2</v>
      </c>
      <c r="J104">
        <f t="shared" si="28"/>
        <v>-0.18562580049593724</v>
      </c>
      <c r="K104">
        <f t="shared" si="25"/>
        <v>8</v>
      </c>
      <c r="L104">
        <v>0</v>
      </c>
      <c r="M104">
        <f t="shared" si="29"/>
        <v>7.8255688050464904</v>
      </c>
      <c r="N104">
        <f t="shared" si="30"/>
        <v>-6.3487762890562446E-2</v>
      </c>
      <c r="O104">
        <f t="shared" si="31"/>
        <v>1368.1788374285413</v>
      </c>
      <c r="P104">
        <f t="shared" si="32"/>
        <v>-31.96428911466402</v>
      </c>
    </row>
    <row r="105" spans="2:16" x14ac:dyDescent="0.3">
      <c r="B105">
        <f t="shared" si="22"/>
        <v>9.1999999999999833</v>
      </c>
      <c r="C105">
        <f t="shared" si="20"/>
        <v>1159.199999999998</v>
      </c>
      <c r="D105">
        <f t="shared" si="21"/>
        <v>-41.449609964965376</v>
      </c>
      <c r="F105">
        <f t="shared" si="26"/>
        <v>92</v>
      </c>
      <c r="G105">
        <f t="shared" si="27"/>
        <v>1289.4043150259556</v>
      </c>
      <c r="H105">
        <f t="shared" si="23"/>
        <v>340.15550128606083</v>
      </c>
      <c r="I105">
        <f t="shared" si="24"/>
        <v>4.5736701170219517E-2</v>
      </c>
      <c r="J105">
        <f t="shared" si="28"/>
        <v>-0.18294680468087807</v>
      </c>
      <c r="K105">
        <f t="shared" si="25"/>
        <v>8</v>
      </c>
      <c r="L105">
        <v>0</v>
      </c>
      <c r="M105">
        <f t="shared" si="29"/>
        <v>7.8280862376450182</v>
      </c>
      <c r="N105">
        <f t="shared" si="30"/>
        <v>-6.2571492357927042E-2</v>
      </c>
      <c r="O105">
        <f t="shared" si="31"/>
        <v>1383.8350099038314</v>
      </c>
      <c r="P105">
        <f t="shared" si="32"/>
        <v>-32.089432099379877</v>
      </c>
    </row>
    <row r="106" spans="2:16" x14ac:dyDescent="0.3">
      <c r="B106">
        <f t="shared" si="22"/>
        <v>9.2999999999999829</v>
      </c>
      <c r="C106">
        <f t="shared" si="20"/>
        <v>1171.7999999999979</v>
      </c>
      <c r="D106">
        <f t="shared" si="21"/>
        <v>-41.56829532019092</v>
      </c>
      <c r="F106">
        <f t="shared" si="26"/>
        <v>93</v>
      </c>
      <c r="G106">
        <f t="shared" si="27"/>
        <v>1304.0787480756105</v>
      </c>
      <c r="H106">
        <f t="shared" si="23"/>
        <v>342.61992492436059</v>
      </c>
      <c r="I106">
        <f t="shared" si="24"/>
        <v>4.5081110364962367E-2</v>
      </c>
      <c r="J106">
        <f t="shared" si="28"/>
        <v>-0.18032444145984947</v>
      </c>
      <c r="K106">
        <f t="shared" si="25"/>
        <v>8</v>
      </c>
      <c r="L106">
        <v>0</v>
      </c>
      <c r="M106">
        <f t="shared" si="29"/>
        <v>7.8305504530128385</v>
      </c>
      <c r="N106">
        <f t="shared" si="30"/>
        <v>-6.1674591313218875E-2</v>
      </c>
      <c r="O106">
        <f t="shared" si="31"/>
        <v>1399.4961108098571</v>
      </c>
      <c r="P106">
        <f t="shared" si="32"/>
        <v>-32.212781282006318</v>
      </c>
    </row>
    <row r="107" spans="2:16" x14ac:dyDescent="0.3">
      <c r="B107">
        <f t="shared" si="22"/>
        <v>9.3999999999999826</v>
      </c>
      <c r="C107">
        <f t="shared" si="20"/>
        <v>1184.3999999999978</v>
      </c>
      <c r="D107">
        <f t="shared" si="21"/>
        <v>-41.685116399849747</v>
      </c>
      <c r="F107">
        <f t="shared" si="26"/>
        <v>94</v>
      </c>
      <c r="G107">
        <f t="shared" si="27"/>
        <v>1318.7583157031004</v>
      </c>
      <c r="H107">
        <f t="shared" si="23"/>
        <v>345.08522967670257</v>
      </c>
      <c r="I107">
        <f t="shared" si="24"/>
        <v>4.4439288135583198E-2</v>
      </c>
      <c r="J107">
        <f t="shared" si="28"/>
        <v>-0.17775715254233279</v>
      </c>
      <c r="K107">
        <f t="shared" si="25"/>
        <v>8</v>
      </c>
      <c r="L107">
        <v>0</v>
      </c>
      <c r="M107">
        <f t="shared" si="29"/>
        <v>7.832962915464055</v>
      </c>
      <c r="N107">
        <f t="shared" si="30"/>
        <v>-6.079652678969142E-2</v>
      </c>
      <c r="O107">
        <f t="shared" si="31"/>
        <v>1415.1620366407851</v>
      </c>
      <c r="P107">
        <f t="shared" si="32"/>
        <v>-32.3343743355857</v>
      </c>
    </row>
    <row r="108" spans="2:16" x14ac:dyDescent="0.3">
      <c r="B108">
        <f t="shared" si="22"/>
        <v>9.4999999999999822</v>
      </c>
      <c r="C108">
        <f t="shared" si="20"/>
        <v>1196.9999999999977</v>
      </c>
      <c r="D108">
        <f t="shared" si="21"/>
        <v>-41.800116789346731</v>
      </c>
      <c r="F108">
        <f t="shared" si="26"/>
        <v>95</v>
      </c>
      <c r="G108">
        <f t="shared" si="27"/>
        <v>1333.4429107718202</v>
      </c>
      <c r="H108">
        <f t="shared" si="23"/>
        <v>347.55139703812085</v>
      </c>
      <c r="I108">
        <f t="shared" si="24"/>
        <v>4.3810857981860414E-2</v>
      </c>
      <c r="J108">
        <f t="shared" si="28"/>
        <v>-0.17524343192744166</v>
      </c>
      <c r="K108">
        <f t="shared" si="25"/>
        <v>8</v>
      </c>
      <c r="L108">
        <v>0</v>
      </c>
      <c r="M108">
        <f t="shared" si="29"/>
        <v>7.8353250401765857</v>
      </c>
      <c r="N108">
        <f t="shared" si="30"/>
        <v>-5.9936783704705662E-2</v>
      </c>
      <c r="O108">
        <f t="shared" si="31"/>
        <v>1430.8326867211383</v>
      </c>
      <c r="P108">
        <f t="shared" si="32"/>
        <v>-32.454247902995114</v>
      </c>
    </row>
    <row r="109" spans="2:16" x14ac:dyDescent="0.3">
      <c r="B109">
        <f t="shared" si="22"/>
        <v>9.5999999999999819</v>
      </c>
      <c r="C109">
        <f t="shared" si="20"/>
        <v>1209.5999999999976</v>
      </c>
      <c r="D109">
        <f t="shared" si="21"/>
        <v>-41.913338725822477</v>
      </c>
      <c r="F109">
        <f t="shared" si="26"/>
        <v>96</v>
      </c>
      <c r="G109">
        <f t="shared" si="27"/>
        <v>1348.1324290566906</v>
      </c>
      <c r="H109">
        <f t="shared" si="23"/>
        <v>350.01840900966579</v>
      </c>
      <c r="I109">
        <f t="shared" si="24"/>
        <v>4.319545596297944E-2</v>
      </c>
      <c r="J109">
        <f t="shared" si="28"/>
        <v>-0.17278182385191776</v>
      </c>
      <c r="K109">
        <f t="shared" si="25"/>
        <v>8</v>
      </c>
      <c r="L109">
        <v>0</v>
      </c>
      <c r="M109">
        <f t="shared" si="29"/>
        <v>7.8376381951204221</v>
      </c>
      <c r="N109">
        <f t="shared" si="30"/>
        <v>-5.9094864157903354E-2</v>
      </c>
      <c r="O109">
        <f t="shared" si="31"/>
        <v>1446.5079631113792</v>
      </c>
      <c r="P109">
        <f t="shared" si="32"/>
        <v>-32.572437631310919</v>
      </c>
    </row>
    <row r="110" spans="2:16" x14ac:dyDescent="0.3">
      <c r="B110">
        <f t="shared" si="22"/>
        <v>9.6999999999999815</v>
      </c>
      <c r="C110">
        <f t="shared" si="20"/>
        <v>1222.1999999999978</v>
      </c>
      <c r="D110">
        <f t="shared" si="21"/>
        <v>-42.024823149892754</v>
      </c>
      <c r="F110">
        <f t="shared" si="26"/>
        <v>97</v>
      </c>
      <c r="G110">
        <f t="shared" si="27"/>
        <v>1362.8267691476062</v>
      </c>
      <c r="H110">
        <f t="shared" si="23"/>
        <v>352.48624808152408</v>
      </c>
      <c r="I110">
        <f t="shared" si="24"/>
        <v>4.2592730207384057E-2</v>
      </c>
      <c r="J110">
        <f t="shared" si="28"/>
        <v>-0.17037092082953623</v>
      </c>
      <c r="K110">
        <f t="shared" si="25"/>
        <v>8</v>
      </c>
      <c r="L110">
        <v>0</v>
      </c>
      <c r="M110">
        <f t="shared" si="29"/>
        <v>7.8399037028999849</v>
      </c>
      <c r="N110">
        <f t="shared" si="30"/>
        <v>-5.8270286760644135E-2</v>
      </c>
      <c r="O110">
        <f t="shared" si="31"/>
        <v>1462.1877705171792</v>
      </c>
      <c r="P110">
        <f t="shared" si="32"/>
        <v>-32.68897820483221</v>
      </c>
    </row>
    <row r="111" spans="2:16" x14ac:dyDescent="0.3">
      <c r="B111">
        <f t="shared" si="22"/>
        <v>9.7999999999999812</v>
      </c>
      <c r="C111">
        <f t="shared" si="20"/>
        <v>1234.7999999999977</v>
      </c>
      <c r="D111">
        <f t="shared" si="21"/>
        <v>-42.134609755023213</v>
      </c>
      <c r="F111">
        <f t="shared" si="26"/>
        <v>98</v>
      </c>
      <c r="G111">
        <f t="shared" si="27"/>
        <v>1377.5258323566259</v>
      </c>
      <c r="H111">
        <f t="shared" si="23"/>
        <v>354.95489721679786</v>
      </c>
      <c r="I111">
        <f t="shared" si="24"/>
        <v>4.2002340444351159E-2</v>
      </c>
      <c r="J111">
        <f t="shared" si="28"/>
        <v>-0.16800936177740464</v>
      </c>
      <c r="K111">
        <f t="shared" si="25"/>
        <v>8</v>
      </c>
      <c r="L111">
        <v>0</v>
      </c>
      <c r="M111">
        <f t="shared" si="29"/>
        <v>7.8421228425148231</v>
      </c>
      <c r="N111">
        <f t="shared" si="30"/>
        <v>-5.746258599516206E-2</v>
      </c>
      <c r="O111">
        <f t="shared" si="31"/>
        <v>1477.8720162022089</v>
      </c>
      <c r="P111">
        <f t="shared" si="32"/>
        <v>-32.803903376822532</v>
      </c>
    </row>
    <row r="112" spans="2:16" x14ac:dyDescent="0.3">
      <c r="B112">
        <f t="shared" si="22"/>
        <v>9.8999999999999808</v>
      </c>
      <c r="C112">
        <f t="shared" si="20"/>
        <v>1247.3999999999976</v>
      </c>
      <c r="D112">
        <f t="shared" si="21"/>
        <v>-42.242737034664415</v>
      </c>
      <c r="F112">
        <f t="shared" si="26"/>
        <v>99</v>
      </c>
      <c r="G112">
        <f t="shared" si="27"/>
        <v>1392.2295226287508</v>
      </c>
      <c r="H112">
        <f t="shared" si="23"/>
        <v>357.4243398359132</v>
      </c>
      <c r="I112">
        <f t="shared" si="24"/>
        <v>4.1423957556220137E-2</v>
      </c>
      <c r="J112">
        <f t="shared" si="28"/>
        <v>-0.16569583022488055</v>
      </c>
      <c r="K112">
        <f t="shared" si="25"/>
        <v>8</v>
      </c>
      <c r="L112">
        <v>0</v>
      </c>
      <c r="M112">
        <f t="shared" si="29"/>
        <v>7.8442968510426851</v>
      </c>
      <c r="N112">
        <f t="shared" si="30"/>
        <v>-5.6671311601979316E-2</v>
      </c>
      <c r="O112">
        <f t="shared" si="31"/>
        <v>1493.5606099042943</v>
      </c>
      <c r="P112">
        <f t="shared" si="32"/>
        <v>-32.917246000026488</v>
      </c>
    </row>
    <row r="113" spans="2:16" x14ac:dyDescent="0.3">
      <c r="B113">
        <f t="shared" si="22"/>
        <v>9.9999999999999805</v>
      </c>
      <c r="C113">
        <f t="shared" si="20"/>
        <v>1259.9999999999975</v>
      </c>
      <c r="D113">
        <f t="shared" si="21"/>
        <v>-42.349242327264932</v>
      </c>
      <c r="F113">
        <f t="shared" si="26"/>
        <v>100</v>
      </c>
      <c r="G113">
        <f t="shared" si="27"/>
        <v>1406.937746456123</v>
      </c>
      <c r="H113">
        <f t="shared" si="23"/>
        <v>359.89455980163018</v>
      </c>
      <c r="I113">
        <f t="shared" si="24"/>
        <v>4.0857263150265888E-2</v>
      </c>
      <c r="J113">
        <f t="shared" si="28"/>
        <v>-0.16342905260106355</v>
      </c>
      <c r="K113">
        <f t="shared" si="25"/>
        <v>8</v>
      </c>
      <c r="L113">
        <v>0</v>
      </c>
      <c r="M113">
        <f t="shared" si="29"/>
        <v>7.8464269252487489</v>
      </c>
      <c r="N113">
        <f t="shared" si="30"/>
        <v>-5.5896027994194006E-2</v>
      </c>
      <c r="O113">
        <f t="shared" si="31"/>
        <v>1509.2534637547917</v>
      </c>
      <c r="P113">
        <f t="shared" si="32"/>
        <v>-33.029038056014876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0"/>
  <sheetViews>
    <sheetView workbookViewId="0">
      <selection activeCell="A16" sqref="A16:XFD16"/>
    </sheetView>
  </sheetViews>
  <sheetFormatPr defaultRowHeight="14.4" x14ac:dyDescent="0.3"/>
  <sheetData>
    <row r="2" spans="2:5" x14ac:dyDescent="0.25">
      <c r="B2" s="1" t="s">
        <v>143</v>
      </c>
    </row>
    <row r="3" spans="2:5" x14ac:dyDescent="0.25">
      <c r="B3" s="33"/>
      <c r="C3" t="s">
        <v>142</v>
      </c>
    </row>
    <row r="4" spans="2:5" x14ac:dyDescent="0.25">
      <c r="B4" s="33"/>
      <c r="C4" t="s">
        <v>149</v>
      </c>
    </row>
    <row r="5" spans="2:5" x14ac:dyDescent="0.25">
      <c r="B5" s="33">
        <v>700</v>
      </c>
      <c r="C5" t="s">
        <v>134</v>
      </c>
    </row>
    <row r="6" spans="2:5" x14ac:dyDescent="0.25">
      <c r="B6" s="33">
        <v>1</v>
      </c>
      <c r="C6" t="s">
        <v>133</v>
      </c>
    </row>
    <row r="7" spans="2:5" x14ac:dyDescent="0.25">
      <c r="B7" s="1" t="s">
        <v>95</v>
      </c>
    </row>
    <row r="8" spans="2:5" x14ac:dyDescent="0.25">
      <c r="B8" s="33"/>
      <c r="C8" t="s">
        <v>141</v>
      </c>
    </row>
    <row r="9" spans="2:5" x14ac:dyDescent="0.25">
      <c r="B9" s="36" t="s">
        <v>147</v>
      </c>
      <c r="C9" s="7"/>
      <c r="D9" s="7"/>
    </row>
    <row r="10" spans="2:5" x14ac:dyDescent="0.25">
      <c r="B10" s="34"/>
      <c r="C10" s="7" t="s">
        <v>122</v>
      </c>
      <c r="D10" s="7"/>
    </row>
    <row r="11" spans="2:5" x14ac:dyDescent="0.25">
      <c r="B11" s="34"/>
      <c r="C11" s="7" t="s">
        <v>123</v>
      </c>
      <c r="D11" s="7"/>
    </row>
    <row r="12" spans="2:5" x14ac:dyDescent="0.25">
      <c r="B12" s="1" t="s">
        <v>145</v>
      </c>
    </row>
    <row r="13" spans="2:5" x14ac:dyDescent="0.25">
      <c r="B13" s="33">
        <v>50</v>
      </c>
      <c r="C13" t="s">
        <v>128</v>
      </c>
    </row>
    <row r="14" spans="2:5" x14ac:dyDescent="0.25">
      <c r="B14" s="32" t="s">
        <v>124</v>
      </c>
      <c r="C14" t="s">
        <v>125</v>
      </c>
      <c r="D14" t="s">
        <v>126</v>
      </c>
      <c r="E14" t="s">
        <v>136</v>
      </c>
    </row>
    <row r="15" spans="2:5" x14ac:dyDescent="0.25">
      <c r="B15" s="33"/>
      <c r="C15" s="35"/>
      <c r="D15" s="33"/>
      <c r="E15" s="33"/>
    </row>
    <row r="16" spans="2:5" x14ac:dyDescent="0.25">
      <c r="B16" s="1" t="s">
        <v>146</v>
      </c>
    </row>
    <row r="17" spans="2:3" x14ac:dyDescent="0.25">
      <c r="B17" s="33"/>
      <c r="C17" t="s">
        <v>132</v>
      </c>
    </row>
    <row r="18" spans="2:3" x14ac:dyDescent="0.25">
      <c r="B18" s="33">
        <v>60</v>
      </c>
      <c r="C18" t="s">
        <v>127</v>
      </c>
    </row>
    <row r="19" spans="2:3" x14ac:dyDescent="0.25">
      <c r="B19" s="33">
        <v>500</v>
      </c>
      <c r="C19" t="s">
        <v>129</v>
      </c>
    </row>
    <row r="20" spans="2:3" x14ac:dyDescent="0.25">
      <c r="B20" s="33"/>
      <c r="C20" t="s">
        <v>130</v>
      </c>
    </row>
    <row r="21" spans="2:3" x14ac:dyDescent="0.25">
      <c r="B21" s="33"/>
      <c r="C21" t="s">
        <v>131</v>
      </c>
    </row>
    <row r="22" spans="2:3" x14ac:dyDescent="0.25">
      <c r="B22" s="33"/>
      <c r="C22" t="s">
        <v>150</v>
      </c>
    </row>
    <row r="23" spans="2:3" x14ac:dyDescent="0.25">
      <c r="B23" s="33"/>
      <c r="C23" t="s">
        <v>151</v>
      </c>
    </row>
    <row r="24" spans="2:3" x14ac:dyDescent="0.25">
      <c r="B24" s="1" t="s">
        <v>144</v>
      </c>
    </row>
    <row r="25" spans="2:3" x14ac:dyDescent="0.25">
      <c r="B25" s="33"/>
      <c r="C25" t="s">
        <v>148</v>
      </c>
    </row>
    <row r="26" spans="2:3" x14ac:dyDescent="0.25">
      <c r="B26" s="33"/>
      <c r="C26" t="s">
        <v>135</v>
      </c>
    </row>
    <row r="27" spans="2:3" x14ac:dyDescent="0.25">
      <c r="B27" s="33"/>
      <c r="C27" t="s">
        <v>137</v>
      </c>
    </row>
    <row r="28" spans="2:3" x14ac:dyDescent="0.25">
      <c r="B28" s="33"/>
      <c r="C28" t="s">
        <v>138</v>
      </c>
    </row>
    <row r="29" spans="2:3" x14ac:dyDescent="0.25">
      <c r="B29" s="33"/>
      <c r="C29" t="s">
        <v>139</v>
      </c>
    </row>
    <row r="30" spans="2:3" x14ac:dyDescent="0.25">
      <c r="B30" s="33"/>
      <c r="C30" t="s">
        <v>140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Software Name</vt:lpstr>
      <vt:lpstr>CurrentThoughts</vt:lpstr>
      <vt:lpstr>ThrustVersusInduction</vt:lpstr>
      <vt:lpstr>LowPassFilter</vt:lpstr>
      <vt:lpstr>DoesKatijcViolatConsOfMmntm=Yes</vt:lpstr>
      <vt:lpstr>RSS@Point</vt:lpstr>
      <vt:lpstr>RSS@Point2</vt:lpstr>
      <vt:lpstr>WakeDeflection</vt:lpstr>
      <vt:lpstr>FAST.FarmInputFile</vt:lpstr>
      <vt:lpstr>FAST.FarmModuleIO</vt:lpstr>
      <vt:lpstr>FAST.FarmGlueCodeAlgorithm</vt:lpstr>
      <vt:lpstr>Ambient Wind Memory</vt:lpstr>
      <vt:lpstr>Wake Deficit Memory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Churchfield</dc:creator>
  <cp:lastModifiedBy>Greg Hayman</cp:lastModifiedBy>
  <dcterms:created xsi:type="dcterms:W3CDTF">2015-12-01T20:19:34Z</dcterms:created>
  <dcterms:modified xsi:type="dcterms:W3CDTF">2016-05-13T18:33:50Z</dcterms:modified>
</cp:coreProperties>
</file>