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0.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8.xml" ContentType="application/vnd.openxmlformats-officedocument.spreadsheetml.revisionLog+xml"/>
  <Override PartName="/xl/revisions/revisionLog3.xml" ContentType="application/vnd.openxmlformats-officedocument.spreadsheetml.revisionLog+xml"/>
  <Override PartName="/xl/revisions/revisionLog7.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Google Drive\Documents\04 - Github\Eustathios-Spider-V2.5\BOM\"/>
    </mc:Choice>
  </mc:AlternateContent>
  <xr:revisionPtr revIDLastSave="0" documentId="13_ncr:81_{DA344A2D-159A-4B78-9CD1-03C0F865D620}" xr6:coauthVersionLast="45" xr6:coauthVersionMax="45" xr10:uidLastSave="{00000000-0000-0000-0000-000000000000}"/>
  <bookViews>
    <workbookView xWindow="28680" yWindow="-120" windowWidth="29040" windowHeight="15840" xr2:uid="{00000000-000D-0000-FFFF-FFFF00000000}"/>
  </bookViews>
  <sheets>
    <sheet name="Sheet1" sheetId="1" r:id="rId1"/>
  </sheets>
  <definedNames>
    <definedName name="_xlnm._FilterDatabase" localSheetId="0" hidden="1">Sheet1!$A$1:$H$1</definedName>
    <definedName name="Z_558925EA_5CF7_4433_B1B3_D7D45C0B5112_.wvu.FilterData" localSheetId="0" hidden="1">Sheet1!$A$1:$H$1</definedName>
  </definedNames>
  <calcPr calcId="191029"/>
  <customWorkbookViews>
    <customWorkbookView name="eclsnowman - Personal View" guid="{558925EA-5CF7-4433-B1B3-D7D45C0B5112}" mergeInterval="0" personalView="1" maximized="1" xWindow="1912" yWindow="-8" windowWidth="1936" windowHeight="1056" activeSheetId="1"/>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0" i="1" l="1"/>
  <c r="E26" i="1" l="1"/>
  <c r="F26" i="1"/>
  <c r="E27" i="1"/>
  <c r="E28" i="1"/>
  <c r="F29" i="1"/>
  <c r="E30" i="1"/>
  <c r="F32" i="1"/>
  <c r="F33" i="1"/>
  <c r="F36" i="1"/>
  <c r="F37" i="1"/>
  <c r="F38" i="1"/>
  <c r="F39" i="1"/>
  <c r="F40" i="1"/>
  <c r="E41" i="1"/>
  <c r="F41" i="1"/>
  <c r="F42" i="1"/>
  <c r="E43" i="1"/>
  <c r="F43" i="1"/>
  <c r="E44" i="1"/>
  <c r="F44" i="1"/>
  <c r="E45" i="1"/>
  <c r="F45" i="1"/>
  <c r="E46" i="1"/>
  <c r="F47" i="1"/>
  <c r="E48" i="1"/>
  <c r="F49" i="1"/>
  <c r="F50" i="1"/>
  <c r="E51" i="1"/>
  <c r="F51" i="1"/>
  <c r="E52" i="1"/>
  <c r="E53" i="1"/>
  <c r="E54" i="1"/>
  <c r="E55" i="1"/>
  <c r="E56" i="1"/>
  <c r="F57" i="1"/>
  <c r="F58" i="1"/>
  <c r="F59" i="1"/>
  <c r="F60" i="1"/>
  <c r="F61" i="1"/>
  <c r="F62" i="1"/>
  <c r="F63" i="1"/>
  <c r="F64" i="1"/>
  <c r="F65" i="1"/>
  <c r="F66" i="1"/>
  <c r="F67" i="1"/>
  <c r="F68" i="1"/>
  <c r="F69" i="1"/>
  <c r="F70" i="1"/>
  <c r="F71" i="1"/>
  <c r="F72" i="1"/>
  <c r="F73" i="1"/>
  <c r="E74" i="1"/>
  <c r="F74" i="1"/>
  <c r="E75" i="1"/>
  <c r="F76" i="1"/>
  <c r="F77" i="1"/>
  <c r="F78" i="1"/>
  <c r="E79" i="1"/>
  <c r="E80" i="1"/>
  <c r="E81" i="1"/>
  <c r="E82" i="1"/>
  <c r="E83" i="1"/>
  <c r="E84" i="1"/>
  <c r="E85" i="1"/>
  <c r="E86" i="1"/>
  <c r="E87" i="1"/>
  <c r="E88" i="1"/>
  <c r="E89" i="1"/>
  <c r="E90" i="1"/>
  <c r="E91" i="1"/>
  <c r="E92" i="1"/>
  <c r="F92" i="1"/>
  <c r="E93" i="1"/>
  <c r="F93" i="1"/>
  <c r="E94" i="1"/>
  <c r="E95" i="1"/>
  <c r="E96" i="1"/>
  <c r="E97" i="1"/>
  <c r="E98" i="1"/>
  <c r="E99" i="1"/>
  <c r="E100" i="1"/>
  <c r="E101" i="1"/>
  <c r="E102" i="1"/>
  <c r="E103" i="1"/>
  <c r="E104" i="1"/>
  <c r="E105" i="1"/>
  <c r="F107" i="1"/>
  <c r="F109" i="1"/>
</calcChain>
</file>

<file path=xl/sharedStrings.xml><?xml version="1.0" encoding="utf-8"?>
<sst xmlns="http://schemas.openxmlformats.org/spreadsheetml/2006/main" count="454" uniqueCount="334">
  <si>
    <t>DESCRIPTION</t>
  </si>
  <si>
    <t>QTY.</t>
  </si>
  <si>
    <t>5mm x 10mm SST BSC</t>
  </si>
  <si>
    <t>2020 M5 Solid Tslot Nut</t>
  </si>
  <si>
    <t>5mm x 16mm SST BSC</t>
  </si>
  <si>
    <t>Panel_Bottom_Plate</t>
  </si>
  <si>
    <t>Panel_Right_Bottom</t>
  </si>
  <si>
    <t>Panel_Back_Bottom</t>
  </si>
  <si>
    <t>Panel_Left_Bottom</t>
  </si>
  <si>
    <t>Panel_Front_Bottom</t>
  </si>
  <si>
    <t>3mm x 20mm SST BSC</t>
  </si>
  <si>
    <t>M3 Nylock Nut</t>
  </si>
  <si>
    <t>LM10LUU</t>
  </si>
  <si>
    <t>TR8x8 POM Lead Nut</t>
  </si>
  <si>
    <t>M5 Jam Nut</t>
  </si>
  <si>
    <t>5mm x 14mm SST BSC</t>
  </si>
  <si>
    <t>3mm x 14mm SST SCS</t>
  </si>
  <si>
    <t>SFJ10-435</t>
  </si>
  <si>
    <t>M5 Nylock Nut</t>
  </si>
  <si>
    <t>5mm x 12mm SST BSC</t>
  </si>
  <si>
    <t>92125A226</t>
  </si>
  <si>
    <t>9002T427</t>
  </si>
  <si>
    <t>94545A225</t>
  </si>
  <si>
    <t>M5 Flat Fender Washer</t>
  </si>
  <si>
    <t>M5 Flat Washer</t>
  </si>
  <si>
    <t>5mm x 25mm SST BSC</t>
  </si>
  <si>
    <t>Bed Mount Block</t>
  </si>
  <si>
    <t>Spider Logo 2</t>
  </si>
  <si>
    <t>2032N24</t>
  </si>
  <si>
    <t>3mm x 16mm SST BSC</t>
  </si>
  <si>
    <t>94180A333</t>
  </si>
  <si>
    <t>3mm x 25mm SST BSC</t>
  </si>
  <si>
    <t>3mm x 08mm SST BSC</t>
  </si>
  <si>
    <t>3mm x 10mm SST BSC</t>
  </si>
  <si>
    <t>SFJ10-458</t>
  </si>
  <si>
    <t>6900-2RS</t>
  </si>
  <si>
    <t>10mm_ID x 32T GT2 Pulley</t>
  </si>
  <si>
    <t>SFJ10-483</t>
  </si>
  <si>
    <t>2032N25</t>
  </si>
  <si>
    <t>3mm x 35mm SST SCS</t>
  </si>
  <si>
    <t>M3 Flat Washer</t>
  </si>
  <si>
    <t>92605A102</t>
  </si>
  <si>
    <t>3mm x 04mm SST SCS</t>
  </si>
  <si>
    <t>SFJ8-410</t>
  </si>
  <si>
    <t>BMG Mount</t>
  </si>
  <si>
    <t>Bondtech_BMG</t>
  </si>
  <si>
    <t>Micro Switch Button</t>
  </si>
  <si>
    <t>3mm x 12mm SST BSC</t>
  </si>
  <si>
    <t>TFT 3.5 V3 +WIFI</t>
  </si>
  <si>
    <t>3mm x 06mm SST BSC</t>
  </si>
  <si>
    <t>BTT_SKR_V1.4</t>
  </si>
  <si>
    <t>TMC2209</t>
  </si>
  <si>
    <t>4mm x 16mm SST BSC</t>
  </si>
  <si>
    <t>4mm x 08mm SST BSC</t>
  </si>
  <si>
    <t>M4 Nylock Nut</t>
  </si>
  <si>
    <t>PART</t>
  </si>
  <si>
    <t>Link</t>
  </si>
  <si>
    <t>Vendor</t>
  </si>
  <si>
    <t>Digikey</t>
  </si>
  <si>
    <t>8 position Male Molex Microfit 3.0 Connector</t>
  </si>
  <si>
    <t>https://www.digikey.com/product-detail/en/molex/0430200801/WM2763-ND/1132439</t>
  </si>
  <si>
    <t>0430200801</t>
  </si>
  <si>
    <t>https://www.digikey.com/product-detail/en/molex/0430250808/WM13210-ND/3310166</t>
  </si>
  <si>
    <t>0430250808</t>
  </si>
  <si>
    <t>0430300002</t>
  </si>
  <si>
    <t>8 position Female Molex Microfit 3.0 Connector</t>
  </si>
  <si>
    <t>Female Molex Microfit 3.0 Crimp Pins</t>
  </si>
  <si>
    <t>https://www.digikey.com/product-detail/en/molex/0430300002/WM1125CT-ND/467811</t>
  </si>
  <si>
    <t>Price/EA</t>
  </si>
  <si>
    <t>Price (Lot)</t>
  </si>
  <si>
    <t>0430310002</t>
  </si>
  <si>
    <t>Male Molex Microfit 3.0 Crimp Pins</t>
  </si>
  <si>
    <t>https://www.digikey.com/product-detail/en/molex/0430310002/WM1127CT-ND/467813</t>
  </si>
  <si>
    <t>Link 2</t>
  </si>
  <si>
    <t>Robotdigg</t>
  </si>
  <si>
    <t>https://www.robotdigg.com/product/149/10mm-bore-32-teeth-gt2-pulley</t>
  </si>
  <si>
    <t>https://www.mcmaster.com/90214A422/</t>
  </si>
  <si>
    <t>Stainless 10mm ID x 16mm OD x 0.5mm Shim (Comes in 10pack)</t>
  </si>
  <si>
    <t>90214A422</t>
  </si>
  <si>
    <t>McMaster Carr</t>
  </si>
  <si>
    <t>https://www.robotdigg.com/product/317/Pre-assembly-T-nuts-for-2020-or-3030-alu-profile</t>
  </si>
  <si>
    <t>https://www.amazon.com/KOOTANS-Assembly-Fastener-Aluminum-Extrusion/dp/B07PQ13LCQ/ref=sr_1_6?dchild=1&amp;keywords=m5+tee+nut&amp;qid=1593032692&amp;sr=8-6</t>
  </si>
  <si>
    <t>8mm ID x 15.9mm OD Bronze Misalignment Bushing.</t>
  </si>
  <si>
    <t>https://www.mcmaster.com/2032N24/</t>
  </si>
  <si>
    <t>10mm ID x 15.9mm OD Bronze Misalignment Bushing.</t>
  </si>
  <si>
    <t>https://www.mcmaster.com/2032N25/</t>
  </si>
  <si>
    <t>https://www.robotdigg.com/product/371/Connect-Fittings-for-2020-or-3030-alu-profile</t>
  </si>
  <si>
    <t>HBLFSNB5</t>
  </si>
  <si>
    <t>20x20 Corner Bracket</t>
  </si>
  <si>
    <t>Misumi</t>
  </si>
  <si>
    <t>HFSB5-2020-425-TPW</t>
  </si>
  <si>
    <t>HFSB5-2020-562-LTP-RCP-FR-AH470-AP80</t>
  </si>
  <si>
    <t>https://us.misumi-ec.com/vona2/detail/110302683830/?ProductCode=HFSB5-2020-562-LTP-RCP-FR-AH470-AP80</t>
  </si>
  <si>
    <t>https://us.misumi-ec.com/vona2/detail/110302683830/?ProductCode=HFSB5-2020-425-TPW</t>
  </si>
  <si>
    <t>https://us.misumi-ec.com/vona2/detail/110300437260/?ProductCode=HBLFSNB5</t>
  </si>
  <si>
    <t>20x20x562 Black Extrusion With Cross Holes</t>
  </si>
  <si>
    <t>Alirubber</t>
  </si>
  <si>
    <t>https://alirubber.en.alibaba.com/</t>
  </si>
  <si>
    <t>https://keenovo.store/</t>
  </si>
  <si>
    <t>Banggood</t>
  </si>
  <si>
    <t>https://usa.banggood.com/Machifit-Nema17-42mm-Stepper-Motor-with-T8-380mm-Lead-Screw-for-CNC-Engraving-Machine-p-1409514.html?rmmds=search&amp;cur_warehouse=CN</t>
  </si>
  <si>
    <t>https://www.amazon.com/Befenybay-Trapezoidal-Delrin-Printer-Accessory/dp/B07RJT1GD8/ref=sr_1_1?dchild=1&amp;keywords=tr8x8+nut&amp;qid=1594444704&amp;sr=8-1</t>
  </si>
  <si>
    <t>TR8x8 POM Nut</t>
  </si>
  <si>
    <t>Amazon</t>
  </si>
  <si>
    <t>http://www.trimcraftaviationrc.com/index.php?route=product/product&amp;path=24_18_37&amp;product_id=433</t>
  </si>
  <si>
    <t>3mm x 04mm SST SCS (25pk)</t>
  </si>
  <si>
    <t>Trimcraft Aviation RC</t>
  </si>
  <si>
    <t>http://www.trimcraftaviationrc.com/index.php?route=product/product&amp;path=24_2_27&amp;product_id=24</t>
  </si>
  <si>
    <t>3mm x 6mm SST BSC (25pk)</t>
  </si>
  <si>
    <t>http://www.trimcraftaviationrc.com/index.php?route=product/product&amp;path=24_2_27&amp;product_id=25</t>
  </si>
  <si>
    <t>3mm x 8mm SST BSC (25pk)</t>
  </si>
  <si>
    <t>http://www.trimcraftaviationrc.com/index.php?route=product/product&amp;path=24_2_27&amp;product_id=37</t>
  </si>
  <si>
    <t>3mm x 10mm SST BSC (25pk)</t>
  </si>
  <si>
    <t>http://www.trimcraftaviationrc.com/index.php?route=product/product&amp;path=24_2_27&amp;product_id=23</t>
  </si>
  <si>
    <t>3mm x 12mm SST BSC (25pk)</t>
  </si>
  <si>
    <t>http://www.trimcraftaviationrc.com/index.php?route=product/product&amp;path=24_2_27&amp;product_id=508</t>
  </si>
  <si>
    <t>http://www.trimcraftaviationrc.com/index.php?route=product/product&amp;path=24_18_37&amp;product_id=190</t>
  </si>
  <si>
    <t>3mm x 14mm SST BSC (25pk)</t>
  </si>
  <si>
    <t>3mm x 14mm SST SCS (25pk)</t>
  </si>
  <si>
    <t>http://www.trimcraftaviationrc.com/index.php?route=product/product&amp;path=24_2_27&amp;product_id=26</t>
  </si>
  <si>
    <t>http://www.trimcraftaviationrc.com/index.php?route=product/product&amp;path=24_2_27&amp;product_id=27</t>
  </si>
  <si>
    <t>3mm x 16mm SST BSC (25pk)</t>
  </si>
  <si>
    <t>3mm x 20mm SST BSC (25pk)</t>
  </si>
  <si>
    <t>http://www.trimcraftaviationrc.com/index.php?route=product/product&amp;path=24_2_27&amp;product_id=502</t>
  </si>
  <si>
    <t>3mm x 25mm SST BSC (25pk)</t>
  </si>
  <si>
    <t>http://www.trimcraftaviationrc.com/index.php?route=product/product&amp;path=24_18_37&amp;product_id=194</t>
  </si>
  <si>
    <t>3mm x 35mm SST SCS (12pk)</t>
  </si>
  <si>
    <t>4020 Blower Fan 24V</t>
  </si>
  <si>
    <t>https://www.amazon.com/WINSINN-40x20mm-Brushless-Cooling-Extruder/dp/B07L2YH79Y/ref=sr_1_3?dchild=1&amp;keywords=4020+blower+fan+24v&amp;qid=1594470122&amp;sr=8-3</t>
  </si>
  <si>
    <t>4020 Blower Fan, 24V</t>
  </si>
  <si>
    <t>https://www.amazon.com/WINSINN-40x40x10mm-Brushless-Extruder-Makerbot/dp/B07DB5H6K1/ref=sr_1_3?dchild=1&amp;keywords=4010+fan+24v&amp;qid=1594470202&amp;sr=8-3</t>
  </si>
  <si>
    <t>4010 Axial Fan, 24V</t>
  </si>
  <si>
    <t>3D Printed</t>
  </si>
  <si>
    <t>3D Printed Insert for Spool Holder, Various Lengths and Diameters Availible</t>
  </si>
  <si>
    <t>http://www.trimcraftaviationrc.com/index.php?route=product/product&amp;path=24_2_27&amp;product_id=28</t>
  </si>
  <si>
    <t>4mm x 08mm SST BSC (25pk)</t>
  </si>
  <si>
    <t>4mm x 16mm SST BSC (25pk)</t>
  </si>
  <si>
    <t>http://www.trimcraftaviationrc.com/index.php?route=product/product&amp;path=24_2_27&amp;product_id=30</t>
  </si>
  <si>
    <t>http://www.trimcraftaviationrc.com/index.php?route=product/product&amp;path=24_2_27&amp;product_id=456</t>
  </si>
  <si>
    <t>5mm x 10mm SST BSC (12pk)</t>
  </si>
  <si>
    <t>http://www.trimcraftaviationrc.com/index.php?route=product/product&amp;path=24_2_27&amp;product_id=457</t>
  </si>
  <si>
    <t>5mm x 12mm SST BSC (12pk)</t>
  </si>
  <si>
    <t>http://www.trimcraftaviationrc.com/index.php?route=product/product&amp;path=24_2_27&amp;product_id=50</t>
  </si>
  <si>
    <t>5mm x 14mm SST BSC (12pk)</t>
  </si>
  <si>
    <t>http://www.trimcraftaviationrc.com/index.php?route=product/product&amp;path=24_2_27&amp;product_id=52</t>
  </si>
  <si>
    <t>5mm x 16mm SST BSC (12pk)</t>
  </si>
  <si>
    <t>http://www.trimcraftaviationrc.com/index.php?route=product/product&amp;path=24_2_27&amp;product_id=484</t>
  </si>
  <si>
    <t>http://www.trimcraftaviationrc.com/index.php?route=product/product&amp;path=24_2_27&amp;product_id=467</t>
  </si>
  <si>
    <t>5mm x 25mm SST BSC (12pk)</t>
  </si>
  <si>
    <t>5mm x 08mm SST BSC</t>
  </si>
  <si>
    <t>http://www.trimcraftaviationrc.com/index.php?route=product/product&amp;path=24_2_27&amp;product_id=487</t>
  </si>
  <si>
    <t>5mm x 8mm SST BSC (12pk)</t>
  </si>
  <si>
    <t>https://www.fasteddybearings.com/10-units-10x22x6-rubber-sealed-bearing-6900-2rs/</t>
  </si>
  <si>
    <t>Fast Eddy Bearings</t>
  </si>
  <si>
    <t>10x22x6 2RS Bearing (10pk)</t>
  </si>
  <si>
    <t>20x20 M5 Pre-Assebly Tslot Nuts (100pk)</t>
  </si>
  <si>
    <t>https://www.robotdigg.com/product/10/Open-Ended-6mm-Width-GT2-Belt</t>
  </si>
  <si>
    <t>https://www.mcmaster.com/9002T427/</t>
  </si>
  <si>
    <t>https://www.mcmaster.com/92125A226/</t>
  </si>
  <si>
    <t>Compression Spring (3pk)(1" Long, 0.3" OD, 0.216" ID, 302 Stainless Steel)</t>
  </si>
  <si>
    <t>https://www.mcmaster.com/92605A102/</t>
  </si>
  <si>
    <t>https://www.mcmaster.com/94180A333/</t>
  </si>
  <si>
    <t>3mm x 6.4mm D Heat Set Insert (100pk)</t>
  </si>
  <si>
    <t>https://www.mcmaster.com/94545A225/</t>
  </si>
  <si>
    <t>5mm SST Wing Nut</t>
  </si>
  <si>
    <t>3mm x 8mm SST Flat Tip Set Screw</t>
  </si>
  <si>
    <t>5mm x 45mm SST Hex Drive Flat Head</t>
  </si>
  <si>
    <t>9540k28</t>
  </si>
  <si>
    <t>Rubber Feet 1.5" OD x 0.75in H</t>
  </si>
  <si>
    <t>https://www.mcmaster.com/9540K28/</t>
  </si>
  <si>
    <t>https://www.howardprecision.com/aluminum/aluminum-cast-tool-jig-plate-stock-list/mic-6-aluminum/</t>
  </si>
  <si>
    <t>https://www.midweststeelsupply.com/store/castaluminumplateatp5</t>
  </si>
  <si>
    <t>Howard Precision Metals or Midwest Steel and Aluminum</t>
  </si>
  <si>
    <t>358mm x 346mm - Custom Fabricated 0.25in Cast Aluminum Build Plate</t>
  </si>
  <si>
    <t>IEC Fused Switched Plug</t>
  </si>
  <si>
    <t>https://www.amazon.com/URBEST-Rocker-Switch-IEC320-Module/dp/B00NWO68JI/ref=sr_1_5?dchild=1&amp;keywords=fused+power+socket+switch&amp;qid=1594473159&amp;sr=8-5</t>
  </si>
  <si>
    <t>IEC 10A 250V Fused Receptical with Switch</t>
  </si>
  <si>
    <t>3D Printed 6900-2RS Bearing Holder</t>
  </si>
  <si>
    <t>Bed Mount Block (Mirrored)</t>
  </si>
  <si>
    <t>BLTouch or 3DTouch</t>
  </si>
  <si>
    <t>BLTouch Bed Leveling Touch Probe</t>
  </si>
  <si>
    <t>https://www.printedsolid.com/products/bltouch-automatic-bed-leveling-probe</t>
  </si>
  <si>
    <t>https://www.aliexpress.com/item/32832887426.html</t>
  </si>
  <si>
    <t>Printed Solid or Trianglelab</t>
  </si>
  <si>
    <t>3D Printed Bed Mounting Corner Block</t>
  </si>
  <si>
    <t>3D Printed Belt Guard A</t>
  </si>
  <si>
    <t>3D Printed Belt Guard B</t>
  </si>
  <si>
    <t>3D Printed Bondtech BMG Mount</t>
  </si>
  <si>
    <t>https://www.bondtech.se/en/product/bmg-extruder/</t>
  </si>
  <si>
    <t>Bondtech BMG (Needs Motor)</t>
  </si>
  <si>
    <t>Bondtech</t>
  </si>
  <si>
    <t>Extruder Motor</t>
  </si>
  <si>
    <t>Nema17 Extruder Stepper Motor for BMG</t>
  </si>
  <si>
    <t>Robotdigg or Printed Solid</t>
  </si>
  <si>
    <t>https://www.printedsolid.com/collections/motors/products/ldo-nema-17-motor-high-temp-180c-ldo-42sth40-1004ah</t>
  </si>
  <si>
    <t>https://www.robotdigg.com/product/7/NEMA17-40mm-long-17hs3001-20b-Stepper-Motor</t>
  </si>
  <si>
    <t>SKR V1.4 Turbo w/ TMC2209 and TFT35 V3.0 (Buy Individually or in kit with Display)</t>
  </si>
  <si>
    <t>https://www.biqu.equipment/products/btt-skr-v1-4-skr-v1-4-pro?variant=31220354416738</t>
  </si>
  <si>
    <t>https://www.amazon.com/BIGTREETECH-Direct-5pcsTMC2209-LPC1769-120MHz-Frequency/dp/B082X998S2/ref=sr_1_5?dchild=1&amp;keywords=skr+v1.4+turbo&amp;qid=1594474555&amp;sr=8-5</t>
  </si>
  <si>
    <t>3D Gantry Center Carriage</t>
  </si>
  <si>
    <t>E3D V6 24V with Sock</t>
  </si>
  <si>
    <t>E3D V6 24</t>
  </si>
  <si>
    <t>https://www.printedsolid.com/products/e3d-hot-end-kit-v6?variant=22124029083733</t>
  </si>
  <si>
    <t>https://www.aliexpress.com/item/32844028127.html?spm=2114.12010610.8148356.6.510d6ff02qrX5f</t>
  </si>
  <si>
    <t>3D Printed Cooling Duct V2</t>
  </si>
  <si>
    <t>3D printed Threaded Spool Holder Flange for Eustathios</t>
  </si>
  <si>
    <t>Bowden Tube</t>
  </si>
  <si>
    <t>Bowden Tube for 1.75mm Filament (1M)</t>
  </si>
  <si>
    <t>https://www.printedsolid.com/products/capricorn-xs-reduced-friction-bowden-tubing?variant=47610453836</t>
  </si>
  <si>
    <t>https://www.aliexpress.com/item/32811240720.html?spm=2114.12010610.8148356.3.510d6ff09MSsfJ</t>
  </si>
  <si>
    <t>3D printed X / Y Motor Mount</t>
  </si>
  <si>
    <t>G3NA_220B</t>
  </si>
  <si>
    <t>Omron G3NA_220B SSR</t>
  </si>
  <si>
    <t>Newark</t>
  </si>
  <si>
    <t>https://www.newark.com/omron-industrial-automation/g3na-220b-dc5-24/ssr-panel-mount-264vac-24vdc-20a/dp/17M6661</t>
  </si>
  <si>
    <t>https://www.amazon.com/Omron-G3NA-220B-AC100-120-Indicator-Photocoupler-Isolation/dp/B005T786P0/ref=sr_1_2?dchild=1&amp;keywords=G3NA-220B&amp;qid=1594477448&amp;s=industrial&amp;sr=1-2</t>
  </si>
  <si>
    <t>https://www.robotdigg.com/product/280/180mm-or-186mm-2GT-endless-belt</t>
  </si>
  <si>
    <t>GT2 180mm (90 tooth) GT2 x 6mm Closed Loop Belt</t>
  </si>
  <si>
    <t>https://us.misumi-ec.com/vona2/detail/110302652060/?ProductCode=GBN1802GT-60</t>
  </si>
  <si>
    <t>https://us.misumi-ec.com/vona2/detail/110302652060/?ProductCode=GBN9002GT-60</t>
  </si>
  <si>
    <t>https://us.misumi-ec.com/vona2/detail/110302193470/?ProductCode=GPA32GT2060-A-P10</t>
  </si>
  <si>
    <t>20x20x425 Black Extrusion (Both Ends Tapped)</t>
  </si>
  <si>
    <t>20x20 Extrusion End Caps (Can 3d Print Instead, see Thingiverse for examples)</t>
  </si>
  <si>
    <t>HFC5-2020-B</t>
  </si>
  <si>
    <t>https://us.misumi-ec.com/vona2/detail/110300440510/?ProductCode=HFC5-2020-B</t>
  </si>
  <si>
    <t>https://www.thingiverse.com/thing:813368</t>
  </si>
  <si>
    <t>HFSB5-2020-296.5-TPW</t>
  </si>
  <si>
    <t>20x20 Black Extrusion 296.5mm (Both Ends Tapped)</t>
  </si>
  <si>
    <t>https://us.misumi-ec.com/vona2/detail/110302683830/?ProductCode=HFSB5-2020-296.5-TPW</t>
  </si>
  <si>
    <t>HFSB5-2020-321</t>
  </si>
  <si>
    <t>20x20 Black Extrusion 321mm</t>
  </si>
  <si>
    <t>https://us.misumi-ec.com/vona2/detail/110302683830/?ProductCode=HFSB5-2020-321</t>
  </si>
  <si>
    <t>3D printed LCD Cover for BBT TFT35 V3</t>
  </si>
  <si>
    <t>Linear Bearing (Long) (10mm ID x 19mm OD x 55mm Long)</t>
  </si>
  <si>
    <t>https://www.robotdigg.com/product/362/LM10LUU-Linear-Bearing</t>
  </si>
  <si>
    <t>https://us.misumi-ec.com/vona2/detail/110300026540/?ProductCode=LMUW10</t>
  </si>
  <si>
    <t>http://www.trimcraftaviationrc.com/index.php?route=product/product&amp;path=6_52_57&amp;product_id=230</t>
  </si>
  <si>
    <t>http://www.trimcraftaviationrc.com/index.php?route=product/product&amp;path=7_29&amp;product_id=235</t>
  </si>
  <si>
    <t>http://www.trimcraftaviationrc.com/index.php?route=product/product&amp;path=7_29&amp;product_id=234</t>
  </si>
  <si>
    <t>http://www.trimcraftaviationrc.com/index.php?route=product/product&amp;path=6_52_57&amp;product_id=459</t>
  </si>
  <si>
    <t>http://www.trimcraftaviationrc.com/index.php?route=product/product&amp;path=6_52_57&amp;product_id=231</t>
  </si>
  <si>
    <t>M3 Flat Washer SST (25pk)</t>
  </si>
  <si>
    <t>M3 Nylock Nut SST (25pk)</t>
  </si>
  <si>
    <t>M4 Nylock Nut SST (25pk)</t>
  </si>
  <si>
    <t>M5 Flat Fender Washer SST (25pk)</t>
  </si>
  <si>
    <t>M5 Flat Washer SST (25pk)</t>
  </si>
  <si>
    <t>https://www.trimcraftaviationrc.com/index.php?route=product/product&amp;product_id=466&amp;search=jam</t>
  </si>
  <si>
    <t>M5 Jam Nut SST (25pk)</t>
  </si>
  <si>
    <t>http://www.trimcraftaviationrc.com/index.php?route=product/product&amp;path=7_29&amp;product_id=236</t>
  </si>
  <si>
    <t>M5 Nylock Nut SST (25pk)</t>
  </si>
  <si>
    <t>https://www.amazon.com/MEAN-WELL-LRS-200-24-211-2W-Switchable/dp/B00YMA7I7C/ref=sr_1_1?dchild=1&amp;keywords=Meanwell_LRS-200-24&amp;qid=1594483453&amp;s=industrial&amp;sr=1-1</t>
  </si>
  <si>
    <t>https://www.mouser.com/ProductDetail/MEAN-WELL/LRS-200-24?qs=ah3jBNVE1PQukNhKX3jUsA%3D%3D</t>
  </si>
  <si>
    <t>Mouser Electronics</t>
  </si>
  <si>
    <t>https://www.amazon.com/Switch-Action-250VAC-Terminals-Momentary/dp/B0778GPX39/ref=sr_1_8?dchild=1&amp;keywords=micro+switch&amp;qid=1594483598&amp;sr=8-8</t>
  </si>
  <si>
    <t>Microwitch (Drill mounting holes out to 3mm)</t>
  </si>
  <si>
    <t>3D printed IEC Fused Switched Mount</t>
  </si>
  <si>
    <t>https://www.amazon.com/24-Black-Acrylic-Plexiglass-Opaque/dp/B00IWACJ3Q</t>
  </si>
  <si>
    <t>Black Acrylic 1/4" (or 6mm) Panels</t>
  </si>
  <si>
    <t xml:space="preserve">Black Acrylic 1/4" (or 6mm) Panels </t>
  </si>
  <si>
    <t>Fabricated (laser cut or 1:1 template cutour by hand)</t>
  </si>
  <si>
    <t>https://us.misumi-ec.com/vona2/detail/110302634310/?PNSearch=SFJ10-435&amp;HissuCode=SFJ10-435&amp;searchFlow=suggest2products&amp;Keyword=SFJ10-435</t>
  </si>
  <si>
    <t>https://us.misumi-ec.com/vona2/detail/110302634310/?PNSearch=SFJ10-458&amp;HissuCode=SFJ10-458&amp;searchFlow=suggest2products&amp;Keyword=SFJ10-458</t>
  </si>
  <si>
    <t>https://us.misumi-ec.com/vona2/detail/110302634310/?PNSearch=SFJ10-483&amp;HissuCode=SFJ10-483&amp;searchFlow=suggest2products&amp;Keyword=SFJ10-483</t>
  </si>
  <si>
    <t>https://us.misumi-ec.com/vona2/detail/110302634310/?PNSearch=SFJ8-410&amp;HissuCode=SFJ8-410&amp;searchFlow=suggest2products&amp;Keyword=SFJ8-410</t>
  </si>
  <si>
    <t>8mm x 410mm Precision Linear Shaft (G6 Fit)</t>
  </si>
  <si>
    <t>10mm x 483mm Precision Linear Shaft (G6 Fit)</t>
  </si>
  <si>
    <t>10mm x 458mm Precision Linear Shaft (G6 Fit)</t>
  </si>
  <si>
    <t>10mm x 435mm Precision Linear Shaft (G6 Fit)</t>
  </si>
  <si>
    <t>3D printed SKR Controller Mount</t>
  </si>
  <si>
    <t>3D Printed Spider Logo (Visual Only, Not Required)</t>
  </si>
  <si>
    <t>BigTreeTech TFT35 V3.0 (Recommended to get it in a bundle for cheaper pricing.</t>
  </si>
  <si>
    <t>See SKR 1.3 / 1.4 Bundle Above</t>
  </si>
  <si>
    <t>TMC 2209 Drivers (Recommended to get it in a bundle for cheaper pricing)</t>
  </si>
  <si>
    <t>BigTreeTech</t>
  </si>
  <si>
    <t>3D Printed  X Axis Endstop Mount (Not needed if Endstopless Homeing is Enabled on TMC 2209)</t>
  </si>
  <si>
    <t>3D Printed X and Y Axis Gantry Side Carriages</t>
  </si>
  <si>
    <t>3D Printed  Y Axis Endstop Mount (Not needed if Endstopless Homeing is Enabled on TMC 2209)</t>
  </si>
  <si>
    <t>3D Printed  Z Axis Endstop Mount (Not needed if BLTouch is wired as Z Probe)</t>
  </si>
  <si>
    <t>3D Printed Z Axis Bed Support</t>
  </si>
  <si>
    <t>3D Printed Z Axis Shaft Mount A</t>
  </si>
  <si>
    <t>3D Printed Z Axis Integrated Lead Screw Motor Mount</t>
  </si>
  <si>
    <t>Total</t>
  </si>
  <si>
    <r>
      <t>Threa</t>
    </r>
    <r>
      <rPr>
        <sz val="10"/>
        <color indexed="8"/>
        <rFont val="Century Gothic"/>
        <family val="2"/>
      </rPr>
      <t>ded Spool Holder Insert</t>
    </r>
  </si>
  <si>
    <r>
      <t xml:space="preserve">Center Carriage With </t>
    </r>
    <r>
      <rPr>
        <sz val="10"/>
        <color indexed="8"/>
        <rFont val="Century Gothic"/>
        <family val="2"/>
      </rPr>
      <t>BLTouch</t>
    </r>
  </si>
  <si>
    <r>
      <t>Spool Holder Threaded Fl</t>
    </r>
    <r>
      <rPr>
        <sz val="10"/>
        <color indexed="8"/>
        <rFont val="Century Gothic"/>
        <family val="2"/>
      </rPr>
      <t>ange</t>
    </r>
  </si>
  <si>
    <r>
      <t xml:space="preserve">LCD Cover BBT TFT35 </t>
    </r>
    <r>
      <rPr>
        <sz val="10"/>
        <color indexed="8"/>
        <rFont val="Century Gothic"/>
        <family val="2"/>
      </rPr>
      <t>V3</t>
    </r>
  </si>
  <si>
    <r>
      <t>320x320 120VAC 50</t>
    </r>
    <r>
      <rPr>
        <sz val="10"/>
        <color indexed="8"/>
        <rFont val="Century Gothic"/>
        <family val="2"/>
      </rPr>
      <t>0W Heated Bed</t>
    </r>
  </si>
  <si>
    <r>
      <t xml:space="preserve">Purchase From Alirubber On </t>
    </r>
    <r>
      <rPr>
        <sz val="10"/>
        <color indexed="8"/>
        <rFont val="SWGDT"/>
      </rPr>
      <t xml:space="preserve">
</t>
    </r>
    <r>
      <rPr>
        <sz val="10"/>
        <color indexed="8"/>
        <rFont val="Century Gothic"/>
        <family val="2"/>
      </rPr>
      <t xml:space="preserve">Alibaba, $22.50 USD + $25 </t>
    </r>
    <r>
      <rPr>
        <sz val="10"/>
        <color indexed="8"/>
        <rFont val="SWGDT"/>
      </rPr>
      <t xml:space="preserve">
</t>
    </r>
    <r>
      <rPr>
        <sz val="10"/>
        <color indexed="8"/>
        <rFont val="Century Gothic"/>
        <family val="2"/>
      </rPr>
      <t>Shiping To USA</t>
    </r>
  </si>
  <si>
    <r>
      <t xml:space="preserve">40x40x10 Axial 24V </t>
    </r>
    <r>
      <rPr>
        <sz val="10"/>
        <color indexed="8"/>
        <rFont val="Century Gothic"/>
        <family val="2"/>
      </rPr>
      <t>Fan</t>
    </r>
  </si>
  <si>
    <r>
      <t xml:space="preserve">380mm TR8x8 Integrated Leadscrew </t>
    </r>
    <r>
      <rPr>
        <sz val="10"/>
        <color indexed="8"/>
        <rFont val="SWGDT"/>
      </rPr>
      <t xml:space="preserve">
</t>
    </r>
    <r>
      <rPr>
        <sz val="10"/>
        <color indexed="8"/>
        <rFont val="Century Gothic"/>
        <family val="2"/>
      </rPr>
      <t>Stepper</t>
    </r>
  </si>
  <si>
    <r>
      <t>Aluminum Heat Sprea</t>
    </r>
    <r>
      <rPr>
        <sz val="10"/>
        <color indexed="8"/>
        <rFont val="Century Gothic"/>
        <family val="2"/>
      </rPr>
      <t>der Build Plate</t>
    </r>
    <r>
      <rPr>
        <sz val="10"/>
        <color indexed="8"/>
        <rFont val="Century Gothic"/>
        <family val="2"/>
      </rPr>
      <t xml:space="preserve"> (358mm x 346mm)</t>
    </r>
  </si>
  <si>
    <r>
      <t>Meanwell LRS-200-</t>
    </r>
    <r>
      <rPr>
        <sz val="10"/>
        <color indexed="8"/>
        <rFont val="Century Gothic"/>
        <family val="2"/>
      </rPr>
      <t>24</t>
    </r>
  </si>
  <si>
    <r>
      <t>Meanwell 24V 200W PSU (LRS-200-</t>
    </r>
    <r>
      <rPr>
        <sz val="10"/>
        <color indexed="8"/>
        <rFont val="Century Gothic"/>
        <family val="2"/>
      </rPr>
      <t>24)</t>
    </r>
  </si>
  <si>
    <r>
      <t xml:space="preserve">10mm_ID x 32T GT2 </t>
    </r>
    <r>
      <rPr>
        <sz val="10"/>
        <color indexed="8"/>
        <rFont val="Century Gothic"/>
        <family val="2"/>
      </rPr>
      <t>Pulley</t>
    </r>
  </si>
  <si>
    <r>
      <t xml:space="preserve">850mm GT2 6mm Wide </t>
    </r>
    <r>
      <rPr>
        <sz val="10"/>
        <color indexed="8"/>
        <rFont val="Century Gothic"/>
        <family val="2"/>
      </rPr>
      <t>Belt Open Loop</t>
    </r>
  </si>
  <si>
    <r>
      <t xml:space="preserve">GT2 6mm Wide Belt Open </t>
    </r>
    <r>
      <rPr>
        <sz val="10"/>
        <color indexed="8"/>
        <rFont val="Century Gothic"/>
        <family val="2"/>
      </rPr>
      <t>Loop (5m Pk)</t>
    </r>
  </si>
  <si>
    <r>
      <t xml:space="preserve">GT2 XY Drive Belts </t>
    </r>
    <r>
      <rPr>
        <sz val="10"/>
        <color indexed="8"/>
        <rFont val="SWGDT"/>
      </rPr>
      <t xml:space="preserve">
</t>
    </r>
    <r>
      <rPr>
        <sz val="10"/>
        <color indexed="8"/>
        <rFont val="Century Gothic"/>
        <family val="2"/>
      </rPr>
      <t>(180mm 90tooth)</t>
    </r>
  </si>
  <si>
    <r>
      <t xml:space="preserve">3mm x 14mm SST </t>
    </r>
    <r>
      <rPr>
        <sz val="10"/>
        <color indexed="8"/>
        <rFont val="Century Gothic"/>
        <family val="2"/>
      </rPr>
      <t>BSC</t>
    </r>
  </si>
  <si>
    <r>
      <t xml:space="preserve">5mm x 20mm SST </t>
    </r>
    <r>
      <rPr>
        <sz val="10"/>
        <color indexed="8"/>
        <rFont val="Century Gothic"/>
        <family val="2"/>
      </rPr>
      <t>BSC</t>
    </r>
  </si>
  <si>
    <r>
      <t xml:space="preserve">5mm x 20mm SST </t>
    </r>
    <r>
      <rPr>
        <sz val="10"/>
        <color indexed="8"/>
        <rFont val="Century Gothic"/>
        <family val="2"/>
      </rPr>
      <t>BSC</t>
    </r>
    <r>
      <rPr>
        <sz val="10"/>
        <color indexed="8"/>
        <rFont val="Century Gothic"/>
        <family val="2"/>
      </rPr>
      <t xml:space="preserve"> (12pk)</t>
    </r>
  </si>
  <si>
    <t>https://www.printedsolid.com/products/ldo-2gt-pulley-with-5mm-bore</t>
  </si>
  <si>
    <t>Printed Solid or Robotdigg</t>
  </si>
  <si>
    <r>
      <t>GT2_Aluminum_Timing_</t>
    </r>
    <r>
      <rPr>
        <sz val="10"/>
        <color indexed="8"/>
        <rFont val="Century Gothic"/>
        <family val="2"/>
      </rPr>
      <t>Pulley_20_Tooth</t>
    </r>
  </si>
  <si>
    <t>20 Tooth GT2 Pulley (5mm Bore)</t>
  </si>
  <si>
    <t>https://www.robotdigg.com/product/226/20-Tooth-2GT-Pulley-10pcs-per-lot</t>
  </si>
  <si>
    <t>Cooling Duct v2</t>
  </si>
  <si>
    <t>Options</t>
  </si>
  <si>
    <t>350 x 350 Spring Steel PEI Bed</t>
  </si>
  <si>
    <t>https://www.aliexpress.com/item/4000182312858.html?spm=2114.12010612.8148356.55.720837a579aYPw</t>
  </si>
  <si>
    <t>ENERGTIC 3D Store</t>
  </si>
  <si>
    <t>350 x 350mm Sprint Steel PEI Bed and Magnet (One Side Smooth, One Side Textured)</t>
  </si>
  <si>
    <r>
      <t>380mm_TR8x8_42mm_</t>
    </r>
    <r>
      <rPr>
        <sz val="10"/>
        <color indexed="8"/>
        <rFont val="Century Gothic"/>
        <family val="2"/>
      </rPr>
      <t>Nema17</t>
    </r>
  </si>
  <si>
    <t>Misc Wiring (not specified)</t>
  </si>
  <si>
    <t>Bearing Holder with Pass Through</t>
  </si>
  <si>
    <t>Belt Guard A</t>
  </si>
  <si>
    <t>Belt Guard B</t>
  </si>
  <si>
    <t>XY External Motor Mount</t>
  </si>
  <si>
    <t>Outlet Switch Mount</t>
  </si>
  <si>
    <r>
      <t xml:space="preserve">SKR 1.3 / 1.4 Controller </t>
    </r>
    <r>
      <rPr>
        <sz val="10"/>
        <color indexed="8"/>
        <rFont val="Century Gothic"/>
        <family val="2"/>
      </rPr>
      <t>Mount</t>
    </r>
  </si>
  <si>
    <r>
      <t>XY Side Carriage Za</t>
    </r>
    <r>
      <rPr>
        <sz val="10"/>
        <color indexed="8"/>
        <rFont val="Century Gothic"/>
        <family val="2"/>
      </rPr>
      <t>ne V2.5 Rev2</t>
    </r>
  </si>
  <si>
    <r>
      <t>XY Side Carriage Zane V2.5 Rev2</t>
    </r>
    <r>
      <rPr>
        <sz val="10"/>
        <color indexed="8"/>
        <rFont val="Century Gothic"/>
        <family val="2"/>
      </rPr>
      <t xml:space="preserve"> (Mirrored)</t>
    </r>
  </si>
  <si>
    <r>
      <t xml:space="preserve">Y (New) Endstop </t>
    </r>
    <r>
      <rPr>
        <sz val="10"/>
        <color indexed="8"/>
        <rFont val="Century Gothic"/>
        <family val="2"/>
      </rPr>
      <t>Mount</t>
    </r>
  </si>
  <si>
    <t>X (NEW) Endstop Mount</t>
  </si>
  <si>
    <t>Z (NEW) Endstop Mount</t>
  </si>
  <si>
    <r>
      <t xml:space="preserve">Z Axis Bed Support </t>
    </r>
    <r>
      <rPr>
        <sz val="10"/>
        <color indexed="8"/>
        <rFont val="Century Gothic"/>
        <family val="2"/>
      </rPr>
      <t>V2.5</t>
    </r>
  </si>
  <si>
    <t>Z Axis Shaft Mount A</t>
  </si>
  <si>
    <t>Z Axis Shaft Mount B</t>
  </si>
  <si>
    <r>
      <t>Z Integrated Leadsc</t>
    </r>
    <r>
      <rPr>
        <sz val="10"/>
        <color indexed="8"/>
        <rFont val="Century Gothic"/>
        <family val="2"/>
      </rPr>
      <t>rew Motor Mount</t>
    </r>
  </si>
  <si>
    <t>https://github.com/eclsnowman/Eustathios-Spider-V2.5/tree/master/3D%20Models/STL</t>
  </si>
  <si>
    <t>Bondtech QR Extruder</t>
  </si>
  <si>
    <t>https://www.bondtech.se/en/product/qr/</t>
  </si>
  <si>
    <t>Change from a Bondtech BMG to Bondtech QR Extruder (if you change to QR you no longer need the motor for the BMG)</t>
  </si>
  <si>
    <t>Please confirm you wire with proper gauge, wire type, impliment proper grounding, and use stain relief. Tutorials on wiring are beyond the scope of this printer design. Please be careful and if you do not know what to do (especially with mains wiring) ask for assistance from a knowledgable friend.</t>
  </si>
  <si>
    <t>Misc Vitamines and Other Parts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</si>
</sst>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8" x14ac:knownFonts="1">
    <font>
      <sz val="11"/>
      <color theme="1"/>
      <name val="Calibri"/>
      <family val="2"/>
      <scheme val="minor"/>
    </font>
    <font>
      <sz val="10"/>
      <color indexed="8"/>
      <name val="Century Gothic"/>
      <family val="2"/>
    </font>
    <font>
      <sz val="10"/>
      <color indexed="8"/>
      <name val="Century Gothic"/>
      <family val="2"/>
    </font>
    <font>
      <sz val="10"/>
      <color indexed="8"/>
      <name val="SWGDT"/>
    </font>
    <font>
      <sz val="10"/>
      <color theme="1"/>
      <name val="Century Gothic"/>
      <family val="2"/>
    </font>
    <font>
      <sz val="10"/>
      <color theme="1"/>
      <name val="Calibri"/>
      <family val="2"/>
      <scheme val="minor"/>
    </font>
    <font>
      <b/>
      <u/>
      <sz val="10"/>
      <color theme="1"/>
      <name val="Century Gothic"/>
      <family val="2"/>
    </font>
    <font>
      <b/>
      <u/>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164" fontId="0" fillId="0" borderId="0" xfId="0" applyNumberFormat="1"/>
    <xf numFmtId="164" fontId="0" fillId="0" borderId="1" xfId="0" applyNumberFormat="1" applyBorder="1"/>
    <xf numFmtId="0" fontId="4" fillId="0" borderId="0" xfId="0" applyFont="1" applyAlignment="1">
      <alignment horizontal="left" vertical="center" wrapText="1"/>
    </xf>
    <xf numFmtId="0" fontId="4" fillId="0" borderId="0" xfId="0" applyFont="1" applyAlignment="1">
      <alignment horizontal="left" vertical="center"/>
    </xf>
    <xf numFmtId="49" fontId="4" fillId="0" borderId="0" xfId="0" applyNumberFormat="1" applyFont="1" applyAlignment="1">
      <alignment horizontal="left" vertical="center"/>
    </xf>
    <xf numFmtId="0" fontId="2" fillId="0" borderId="0" xfId="0" applyFont="1" applyAlignment="1">
      <alignment horizontal="left" vertical="center"/>
    </xf>
    <xf numFmtId="0" fontId="0" fillId="0" borderId="0" xfId="0" applyAlignment="1"/>
    <xf numFmtId="0" fontId="0" fillId="0" borderId="0" xfId="0" applyAlignment="1">
      <alignment wrapText="1"/>
    </xf>
    <xf numFmtId="164" fontId="5" fillId="0" borderId="0" xfId="0" applyNumberFormat="1" applyFont="1" applyAlignment="1">
      <alignment horizontal="left"/>
    </xf>
    <xf numFmtId="0" fontId="5" fillId="0" borderId="0" xfId="0" applyFont="1" applyAlignment="1">
      <alignment horizontal="left"/>
    </xf>
    <xf numFmtId="0" fontId="0" fillId="0" borderId="0" xfId="0" applyAlignment="1">
      <alignment horizontal="left"/>
    </xf>
    <xf numFmtId="0" fontId="6" fillId="0" borderId="0" xfId="0" applyFont="1" applyAlignment="1">
      <alignment horizontal="left" vertical="center"/>
    </xf>
    <xf numFmtId="0" fontId="7" fillId="0" borderId="0" xfId="0" applyFont="1" applyAlignment="1"/>
    <xf numFmtId="0" fontId="6" fillId="0" borderId="0" xfId="0" applyFont="1" applyAlignment="1">
      <alignment horizontal="center" vertical="center" wrapText="1"/>
    </xf>
    <xf numFmtId="0" fontId="6" fillId="0" borderId="0" xfId="0" applyFont="1" applyAlignment="1">
      <alignment horizontal="center" vertical="center"/>
    </xf>
    <xf numFmtId="164" fontId="6" fillId="0" borderId="0" xfId="0" applyNumberFormat="1"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3" Type="http://schemas.openxmlformats.org/officeDocument/2006/relationships/revisionLog" Target="revisionLog3.xml"/><Relationship Id="rId7" Type="http://schemas.openxmlformats.org/officeDocument/2006/relationships/revisionLog" Target="revisionLog7.xml"/><Relationship Id="rId2" Type="http://schemas.openxmlformats.org/officeDocument/2006/relationships/revisionLog" Target="revisionLog2.xml"/><Relationship Id="rId1" Type="http://schemas.openxmlformats.org/officeDocument/2006/relationships/revisionLog" Target="revisionLog1.xml"/><Relationship Id="rId6" Type="http://schemas.openxmlformats.org/officeDocument/2006/relationships/revisionLog" Target="revisionLog6.xml"/><Relationship Id="rId5" Type="http://schemas.openxmlformats.org/officeDocument/2006/relationships/revisionLog" Target="revisionLog5.xml"/><Relationship Id="rId10" Type="http://schemas.openxmlformats.org/officeDocument/2006/relationships/revisionLog" Target="revisionLog10.xml"/><Relationship Id="rId4" Type="http://schemas.openxmlformats.org/officeDocument/2006/relationships/revisionLog" Target="revisionLog4.xml"/><Relationship Id="rId9" Type="http://schemas.openxmlformats.org/officeDocument/2006/relationships/revisionLog" Target="revisionLog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389F9543-221C-4381-A4EE-901DB4B59CE2}" diskRevisions="1" revisionId="690" version="4">
  <header guid="{340CF866-0A5B-4738-BEFA-8F88CDCF6578}" dateTime="2020-07-10T21:00:06" maxSheetId="2" userName="eclsnowman" r:id="rId1">
    <sheetIdMap count="1">
      <sheetId val="1"/>
    </sheetIdMap>
  </header>
  <header guid="{ABA75B1D-D59A-45C0-8300-62C1400D58EB}" dateTime="2020-07-11T08:32:38" maxSheetId="2" userName="eclsnowman" r:id="rId2" minRId="1" maxRId="341">
    <sheetIdMap count="1">
      <sheetId val="1"/>
    </sheetIdMap>
  </header>
  <header guid="{3B6D889B-A7F9-4541-B754-111944CFEC97}" dateTime="2020-07-11T09:34:31" maxSheetId="2" userName="eclsnowman" r:id="rId3" minRId="342" maxRId="395">
    <sheetIdMap count="1">
      <sheetId val="1"/>
    </sheetIdMap>
  </header>
  <header guid="{6EC9E788-4DFD-4355-BE4D-9F1928438C91}" dateTime="2020-07-11T10:36:34" maxSheetId="2" userName="eclsnowman" r:id="rId4" minRId="396" maxRId="469">
    <sheetIdMap count="1">
      <sheetId val="1"/>
    </sheetIdMap>
  </header>
  <header guid="{7ABB45FE-EF12-493F-B587-338063693B8E}" dateTime="2020-07-11T11:45:18" maxSheetId="2" userName="eclsnowman" r:id="rId5" minRId="470" maxRId="614">
    <sheetIdMap count="1">
      <sheetId val="1"/>
    </sheetIdMap>
  </header>
  <header guid="{D7074EDD-329A-4DB1-BC59-90D064AD8A45}" dateTime="2020-07-11T12:03:56" maxSheetId="2" userName="eclsnowman" r:id="rId6" minRId="616" maxRId="636">
    <sheetIdMap count="1">
      <sheetId val="1"/>
    </sheetIdMap>
  </header>
  <header guid="{3DE89C0E-893A-42B0-8C60-4A0B30B53EA0}" dateTime="2020-07-11T14:48:16" maxSheetId="2" userName="eclsnowman" r:id="rId7" minRId="637" maxRId="640">
    <sheetIdMap count="1">
      <sheetId val="1"/>
    </sheetIdMap>
  </header>
  <header guid="{AD2C3514-EDC6-42FF-9079-0FD21783A43F}" dateTime="2020-07-11T14:50:34" maxSheetId="2" userName="eclsnowman" r:id="rId8">
    <sheetIdMap count="1">
      <sheetId val="1"/>
    </sheetIdMap>
  </header>
  <header guid="{02BC1796-B453-4B04-8755-6519EBD860EB}" dateTime="2020-07-11T16:53:24" maxSheetId="2" userName="eclsnowman" r:id="rId9" minRId="642" maxRId="656">
    <sheetIdMap count="1">
      <sheetId val="1"/>
    </sheetIdMap>
  </header>
  <header guid="{389F9543-221C-4381-A4EE-901DB4B59CE2}" dateTime="2020-07-11T17:02:09" maxSheetId="2" userName="eclsnowman" r:id="rId10" minRId="657" maxRId="690">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46" start="0" length="0">
    <dxf>
      <font>
        <sz val="11"/>
        <color theme="1"/>
        <name val="Calibri"/>
        <family val="2"/>
        <scheme val="minor"/>
      </font>
      <alignment horizontal="general" vertical="bottom"/>
    </dxf>
  </rfmt>
  <rcc rId="657" sId="1" xfDxf="1" dxf="1">
    <oc r="G46" t="inlineStr">
      <is>
        <t>See STL's</t>
      </is>
    </oc>
    <nc r="G46" t="inlineStr">
      <is>
        <t>https://github.com/eclsnowman/Eustathios-Spider-V2.5/tree/master/3D%20Models/STL</t>
      </is>
    </nc>
  </rcc>
  <rcc rId="658" sId="1" odxf="1" dxf="1">
    <oc r="G62" t="inlineStr">
      <is>
        <t>See STL's</t>
      </is>
    </oc>
    <nc r="G62"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59" sId="1" odxf="1" dxf="1">
    <oc r="G43" t="inlineStr">
      <is>
        <t>See STL's</t>
      </is>
    </oc>
    <nc r="G43"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60" sId="1" odxf="1" dxf="1">
    <oc r="G42" t="inlineStr">
      <is>
        <t>See STL's</t>
      </is>
    </oc>
    <nc r="G42"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61" sId="1" odxf="1" dxf="1">
    <oc r="G80" t="inlineStr">
      <is>
        <t>See STL's</t>
      </is>
    </oc>
    <nc r="G80"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62" sId="1" odxf="1" dxf="1">
    <oc r="G81" t="inlineStr">
      <is>
        <t>See STL's</t>
      </is>
    </oc>
    <nc r="G81"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63" sId="1" odxf="1" dxf="1">
    <oc r="G83" t="inlineStr">
      <is>
        <t>See STL's</t>
      </is>
    </oc>
    <nc r="G83"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64" sId="1" odxf="1" dxf="1">
    <oc r="G47" t="inlineStr">
      <is>
        <t>See STL's</t>
      </is>
    </oc>
    <nc r="G47"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65" sId="1" odxf="1" dxf="1">
    <oc r="G50" t="inlineStr">
      <is>
        <t>See STL's</t>
      </is>
    </oc>
    <nc r="G50"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66" sId="1" odxf="1" dxf="1">
    <oc r="G45" t="inlineStr">
      <is>
        <t>See STL's</t>
      </is>
    </oc>
    <nc r="G45"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67" sId="1" odxf="1" dxf="1">
    <oc r="G78" t="inlineStr">
      <is>
        <t>See STL's</t>
      </is>
    </oc>
    <nc r="G78"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68" sId="1" odxf="1" dxf="1">
    <oc r="G90" t="inlineStr">
      <is>
        <t>See STL's</t>
      </is>
    </oc>
    <nc r="G90"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69" sId="1" odxf="1" dxf="1">
    <oc r="G99" t="inlineStr">
      <is>
        <t>See STL's</t>
      </is>
    </oc>
    <nc r="G99"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70" sId="1" odxf="1" dxf="1">
    <oc r="G93" t="inlineStr">
      <is>
        <t>See STL's</t>
      </is>
    </oc>
    <nc r="G93"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71" sId="1" odxf="1" dxf="1">
    <oc r="G44" t="inlineStr">
      <is>
        <t>See STL's</t>
      </is>
    </oc>
    <nc r="G44"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72" sId="1" odxf="1" dxf="1">
    <oc r="G85" t="inlineStr">
      <is>
        <t>See STL's</t>
      </is>
    </oc>
    <nc r="G85"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73" sId="1" odxf="1" dxf="1">
    <oc r="G67" t="inlineStr">
      <is>
        <t>See STL's</t>
      </is>
    </oc>
    <nc r="G67"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74" sId="1" odxf="1" dxf="1">
    <oc r="G72" t="inlineStr">
      <is>
        <t>See STL's</t>
      </is>
    </oc>
    <nc r="G72"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75" sId="1" odxf="1" dxf="1">
    <oc r="G88" t="inlineStr">
      <is>
        <t>See STL's</t>
      </is>
    </oc>
    <nc r="G88"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76" sId="1" odxf="1" dxf="1">
    <oc r="G101" t="inlineStr">
      <is>
        <t>See STL's</t>
      </is>
    </oc>
    <nc r="G101"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77" sId="1" odxf="1" dxf="1">
    <oc r="G21" t="inlineStr">
      <is>
        <t>See STL's</t>
      </is>
    </oc>
    <nc r="G21"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78" sId="1" odxf="1" dxf="1">
    <oc r="G28" t="inlineStr">
      <is>
        <t>See STL's</t>
      </is>
    </oc>
    <nc r="G28"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79" sId="1" odxf="1" dxf="1">
    <oc r="G29" t="inlineStr">
      <is>
        <t>See STL's</t>
      </is>
    </oc>
    <nc r="G29"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cc rId="680" sId="1" odxf="1" dxf="1">
    <oc r="G76" t="inlineStr">
      <is>
        <t>See STL's</t>
      </is>
    </oc>
    <nc r="G76" t="inlineStr">
      <is>
        <t>https://github.com/eclsnowman/Eustathios-Spider-V2.5/tree/master/3D%20Models/STL</t>
      </is>
    </nc>
    <odxf>
      <font>
        <sz val="10"/>
      </font>
      <alignment horizontal="left" vertical="top"/>
    </odxf>
    <ndxf>
      <font>
        <sz val="11"/>
        <color theme="1"/>
        <name val="Calibri"/>
        <family val="2"/>
        <scheme val="minor"/>
      </font>
      <alignment horizontal="general" vertical="bottom"/>
    </ndxf>
  </rcc>
  <rrc rId="681" sId="1" ref="A110:XFD110" action="insertRow"/>
  <rcc rId="682" sId="1">
    <nc r="A110">
      <v>1</v>
    </nc>
  </rcc>
  <rcc rId="683" sId="1">
    <nc r="C110" t="inlineStr">
      <is>
        <t>Bondtech QR Extruder</t>
      </is>
    </nc>
  </rcc>
  <rcc rId="684" sId="1">
    <nc r="D110" t="inlineStr">
      <is>
        <t>Bondtech</t>
      </is>
    </nc>
  </rcc>
  <rcc rId="685" sId="1" numFmtId="11">
    <nc r="E110">
      <v>155</v>
    </nc>
  </rcc>
  <rcc rId="686" sId="1">
    <nc r="F110">
      <f>E110*A110</f>
    </nc>
  </rcc>
  <rcc rId="687" sId="1" xfDxf="1" dxf="1">
    <nc r="G110" t="inlineStr">
      <is>
        <t>https://www.bondtech.se/en/product/qr/</t>
      </is>
    </nc>
  </rcc>
  <rcc rId="688" sId="1">
    <nc r="B110" t="inlineStr">
      <is>
        <t>Change from a Bondtech BMG to Bondtech QR Extruder (if you change to QR you no longer need the motor for the BMG)</t>
      </is>
    </nc>
  </rcc>
  <rcc rId="689" sId="1">
    <nc r="C113" t="inlineStr">
      <is>
        <t>Please confirm you wire with proper gauge, wire type, impliment proper grounding, and use stain relief. Tutorials on wiring are beyond the scope of this printer design. Please be careful and if you do not know what to do (especially with mains wiring) ask for assistance from a knowledgable friend.</t>
      </is>
    </nc>
  </rcc>
  <rcc rId="690" sId="1">
    <oc r="B112" t="inlineStr">
      <is>
        <t>Vitamines</t>
      </is>
    </oc>
    <nc r="B112" t="inlineStr">
      <is>
        <t>Misc Vitamines and Other Parts</t>
      </is>
    </nc>
  </rcc>
  <rfmt sheetId="1" sqref="B108" start="0" length="2147483647">
    <dxf>
      <font>
        <b/>
      </font>
    </dxf>
  </rfmt>
  <rfmt sheetId="1" sqref="B108" start="0" length="2147483647">
    <dxf>
      <font>
        <u/>
      </font>
    </dxf>
  </rfmt>
  <rfmt sheetId="1" sqref="B112" start="0" length="2147483647">
    <dxf>
      <font>
        <b/>
      </font>
    </dxf>
  </rfmt>
  <rfmt sheetId="1" sqref="B112" start="0" length="2147483647">
    <dxf>
      <font>
        <u/>
      </font>
    </dxf>
  </rfmt>
  <rfmt sheetId="1" sqref="A1:H1" start="0" length="2147483647">
    <dxf>
      <font>
        <b/>
      </font>
    </dxf>
  </rfmt>
  <rfmt sheetId="1" sqref="A1:H1" start="0" length="2147483647">
    <dxf>
      <font>
        <u/>
      </font>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oc r="B1" t="inlineStr">
      <is>
        <t>PART NUMBER</t>
      </is>
    </oc>
    <nc r="B1" t="inlineStr">
      <is>
        <t>PART</t>
      </is>
    </nc>
  </rcc>
  <rrc rId="2" sId="1" ref="B1:B1048576" action="insertCol"/>
  <rm rId="3" sheetId="1" source="E1:E65536" destination="B1:B65536" sourceSheetId="1">
    <rfmt sheetId="1" xfDxf="1" sqref="B1:B65536" start="0" length="0">
      <dxf/>
    </rfmt>
    <rfmt sheetId="1" sqref="B1" start="0" length="0">
      <dxf>
        <font>
          <sz val="12"/>
          <color indexed="8"/>
          <name val="Century Gothic"/>
          <family val="2"/>
          <scheme val="none"/>
        </font>
        <alignment horizontal="center" vertical="center" wrapText="1"/>
      </dxf>
    </rfmt>
    <rfmt sheetId="1" sqref="B2" start="0" length="0">
      <dxf>
        <font>
          <sz val="12"/>
          <color indexed="8"/>
          <name val="Century Gothic"/>
          <family val="2"/>
          <scheme val="none"/>
        </font>
        <alignment horizontal="center" vertical="center" wrapText="1"/>
      </dxf>
    </rfmt>
    <rfmt sheetId="1" sqref="B3" start="0" length="0">
      <dxf>
        <font>
          <sz val="13"/>
          <color indexed="8"/>
          <name val="Century Gothic"/>
          <family val="2"/>
          <scheme val="none"/>
        </font>
        <alignment horizontal="center" vertical="center" wrapText="1"/>
      </dxf>
    </rfmt>
    <rfmt sheetId="1" sqref="B4" start="0" length="0">
      <dxf>
        <font>
          <sz val="12"/>
          <color indexed="8"/>
          <name val="Century Gothic"/>
          <family val="2"/>
          <scheme val="none"/>
        </font>
        <alignment horizontal="center" vertical="center" wrapText="1"/>
      </dxf>
    </rfmt>
    <rfmt sheetId="1" sqref="B5" start="0" length="0">
      <dxf>
        <font>
          <sz val="12"/>
          <color indexed="8"/>
          <name val="Century Gothic"/>
          <family val="2"/>
          <scheme val="none"/>
        </font>
        <alignment horizontal="center" vertical="center" wrapText="1"/>
      </dxf>
    </rfmt>
    <rfmt sheetId="1" sqref="B6" start="0" length="0">
      <dxf>
        <font>
          <sz val="12"/>
          <color indexed="8"/>
          <name val="Century Gothic"/>
          <family val="2"/>
          <scheme val="none"/>
        </font>
        <alignment horizontal="center" vertical="center" wrapText="1"/>
      </dxf>
    </rfmt>
    <rfmt sheetId="1" sqref="B7" start="0" length="0">
      <dxf>
        <font>
          <sz val="12"/>
          <color indexed="8"/>
          <name val="Century Gothic"/>
          <family val="2"/>
          <scheme val="none"/>
        </font>
        <alignment horizontal="center" vertical="center" wrapText="1"/>
      </dxf>
    </rfmt>
    <rfmt sheetId="1" sqref="B8" start="0" length="0">
      <dxf>
        <font>
          <sz val="13"/>
          <color indexed="8"/>
          <name val="Century Gothic"/>
          <family val="2"/>
          <scheme val="none"/>
        </font>
        <alignment horizontal="center" vertical="center" wrapText="1"/>
      </dxf>
    </rfmt>
    <rfmt sheetId="1" sqref="B9" start="0" length="0">
      <dxf>
        <font>
          <sz val="12"/>
          <color indexed="8"/>
          <name val="Century Gothic"/>
          <family val="2"/>
          <scheme val="none"/>
        </font>
        <alignment horizontal="center" vertical="center" wrapText="1"/>
      </dxf>
    </rfmt>
    <rfmt sheetId="1" sqref="B10" start="0" length="0">
      <dxf>
        <font>
          <sz val="12"/>
          <color indexed="8"/>
          <name val="Century Gothic"/>
          <family val="2"/>
          <scheme val="none"/>
        </font>
        <alignment horizontal="center" vertical="center" wrapText="1"/>
      </dxf>
    </rfmt>
    <rfmt sheetId="1" sqref="B11" start="0" length="0">
      <dxf>
        <font>
          <sz val="13"/>
          <color indexed="8"/>
          <name val="Century Gothic"/>
          <family val="2"/>
          <scheme val="none"/>
        </font>
        <alignment horizontal="center" vertical="center" wrapText="1"/>
      </dxf>
    </rfmt>
    <rfmt sheetId="1" sqref="B12" start="0" length="0">
      <dxf>
        <font>
          <sz val="12"/>
          <color indexed="8"/>
          <name val="Century Gothic"/>
          <family val="2"/>
          <scheme val="none"/>
        </font>
        <alignment horizontal="center" vertical="center" wrapText="1"/>
      </dxf>
    </rfmt>
    <rfmt sheetId="1" sqref="B13" start="0" length="0">
      <dxf>
        <font>
          <sz val="12"/>
          <color indexed="8"/>
          <name val="Century Gothic"/>
          <family val="2"/>
          <scheme val="none"/>
        </font>
        <alignment horizontal="center" vertical="center" wrapText="1"/>
      </dxf>
    </rfmt>
    <rfmt sheetId="1" sqref="B14" start="0" length="0">
      <dxf>
        <font>
          <sz val="12"/>
          <color indexed="8"/>
          <name val="Century Gothic"/>
          <family val="2"/>
          <scheme val="none"/>
        </font>
        <alignment horizontal="center" vertical="center" wrapText="1"/>
      </dxf>
    </rfmt>
    <rfmt sheetId="1" sqref="B15" start="0" length="0">
      <dxf>
        <font>
          <sz val="12"/>
          <color indexed="8"/>
          <name val="Century Gothic"/>
          <family val="2"/>
          <scheme val="none"/>
        </font>
        <alignment horizontal="center" vertical="center" wrapText="1"/>
      </dxf>
    </rfmt>
    <rfmt sheetId="1" sqref="B16" start="0" length="0">
      <dxf>
        <font>
          <sz val="12"/>
          <color indexed="8"/>
          <name val="Century Gothic"/>
          <family val="2"/>
          <scheme val="none"/>
        </font>
        <alignment horizontal="center" vertical="center" wrapText="1"/>
      </dxf>
    </rfmt>
    <rfmt sheetId="1" sqref="B17" start="0" length="0">
      <dxf>
        <font>
          <sz val="12"/>
          <color indexed="8"/>
          <name val="Century Gothic"/>
          <family val="2"/>
          <scheme val="none"/>
        </font>
        <alignment horizontal="center" vertical="center" wrapText="1"/>
      </dxf>
    </rfmt>
    <rfmt sheetId="1" sqref="B18" start="0" length="0">
      <dxf>
        <font>
          <sz val="13"/>
          <color indexed="8"/>
          <name val="Century Gothic"/>
          <family val="2"/>
          <scheme val="none"/>
        </font>
        <alignment horizontal="center" vertical="center" wrapText="1"/>
      </dxf>
    </rfmt>
    <rfmt sheetId="1" sqref="B19" start="0" length="0">
      <dxf>
        <font>
          <sz val="12"/>
          <color indexed="8"/>
          <name val="Century Gothic"/>
          <family val="2"/>
          <scheme val="none"/>
        </font>
        <alignment horizontal="center" vertical="center" wrapText="1"/>
      </dxf>
    </rfmt>
    <rfmt sheetId="1" sqref="B20" start="0" length="0">
      <dxf>
        <font>
          <sz val="12"/>
          <color indexed="8"/>
          <name val="Century Gothic"/>
          <family val="2"/>
          <scheme val="none"/>
        </font>
        <alignment horizontal="center" vertical="center" wrapText="1"/>
      </dxf>
    </rfmt>
    <rfmt sheetId="1" sqref="B21" start="0" length="0">
      <dxf>
        <font>
          <sz val="12"/>
          <color indexed="8"/>
          <name val="Century Gothic"/>
          <family val="2"/>
          <scheme val="none"/>
        </font>
        <alignment horizontal="center" vertical="center" wrapText="1"/>
      </dxf>
    </rfmt>
    <rfmt sheetId="1" sqref="B22" start="0" length="0">
      <dxf>
        <font>
          <sz val="12"/>
          <color indexed="8"/>
          <name val="Century Gothic"/>
          <family val="2"/>
          <scheme val="none"/>
        </font>
        <alignment horizontal="center" vertical="center" wrapText="1"/>
      </dxf>
    </rfmt>
    <rfmt sheetId="1" sqref="B23" start="0" length="0">
      <dxf>
        <font>
          <sz val="12"/>
          <color indexed="8"/>
          <name val="Century Gothic"/>
          <family val="2"/>
          <scheme val="none"/>
        </font>
        <alignment horizontal="center" vertical="center" wrapText="1"/>
      </dxf>
    </rfmt>
    <rfmt sheetId="1" sqref="B24" start="0" length="0">
      <dxf>
        <font>
          <sz val="12"/>
          <color indexed="8"/>
          <name val="Century Gothic"/>
          <family val="2"/>
          <scheme val="none"/>
        </font>
        <alignment horizontal="center" vertical="center" wrapText="1"/>
      </dxf>
    </rfmt>
    <rfmt sheetId="1" sqref="B25" start="0" length="0">
      <dxf>
        <font>
          <sz val="12"/>
          <color indexed="8"/>
          <name val="Century Gothic"/>
          <family val="2"/>
          <scheme val="none"/>
        </font>
        <alignment horizontal="center" vertical="center" wrapText="1"/>
      </dxf>
    </rfmt>
    <rfmt sheetId="1" sqref="B26" start="0" length="0">
      <dxf>
        <font>
          <sz val="12"/>
          <color indexed="8"/>
          <name val="Century Gothic"/>
          <family val="2"/>
          <scheme val="none"/>
        </font>
        <alignment horizontal="center" vertical="center" wrapText="1"/>
      </dxf>
    </rfmt>
    <rfmt sheetId="1" sqref="B27" start="0" length="0">
      <dxf>
        <font>
          <sz val="12"/>
          <color indexed="8"/>
          <name val="Century Gothic"/>
          <family val="2"/>
          <scheme val="none"/>
        </font>
        <alignment horizontal="center" vertical="center" wrapText="1"/>
      </dxf>
    </rfmt>
    <rfmt sheetId="1" sqref="B28" start="0" length="0">
      <dxf>
        <font>
          <sz val="13"/>
          <color indexed="8"/>
          <name val="Century Gothic"/>
          <family val="2"/>
          <scheme val="none"/>
        </font>
        <alignment horizontal="center" vertical="center" wrapText="1"/>
      </dxf>
    </rfmt>
    <rfmt sheetId="1" sqref="B29" start="0" length="0">
      <dxf>
        <font>
          <sz val="12"/>
          <color indexed="8"/>
          <name val="Century Gothic"/>
          <family val="2"/>
          <scheme val="none"/>
        </font>
        <alignment horizontal="center" vertical="center" wrapText="1"/>
      </dxf>
    </rfmt>
    <rfmt sheetId="1" sqref="B30" start="0" length="0">
      <dxf>
        <font>
          <sz val="12"/>
          <color indexed="8"/>
          <name val="Century Gothic"/>
          <family val="2"/>
          <scheme val="none"/>
        </font>
        <alignment horizontal="center" vertical="center" wrapText="1"/>
      </dxf>
    </rfmt>
    <rfmt sheetId="1" sqref="B31" start="0" length="0">
      <dxf>
        <font>
          <sz val="13"/>
          <color indexed="8"/>
          <name val="Century Gothic"/>
          <family val="2"/>
          <scheme val="none"/>
        </font>
        <alignment horizontal="center" vertical="center" wrapText="1"/>
      </dxf>
    </rfmt>
    <rfmt sheetId="1" sqref="B32" start="0" length="0">
      <dxf>
        <font>
          <sz val="12"/>
          <color indexed="8"/>
          <name val="Century Gothic"/>
          <family val="2"/>
          <scheme val="none"/>
        </font>
        <alignment horizontal="center" vertical="center" wrapText="1"/>
      </dxf>
    </rfmt>
    <rfmt sheetId="1" sqref="B33" start="0" length="0">
      <dxf>
        <font>
          <sz val="13"/>
          <color indexed="8"/>
          <name val="Century Gothic"/>
          <family val="2"/>
          <scheme val="none"/>
        </font>
        <alignment horizontal="center" vertical="center" wrapText="1"/>
      </dxf>
    </rfmt>
    <rfmt sheetId="1" sqref="B34" start="0" length="0">
      <dxf>
        <font>
          <sz val="12"/>
          <color indexed="8"/>
          <name val="Century Gothic"/>
          <family val="2"/>
          <scheme val="none"/>
        </font>
        <alignment horizontal="center" vertical="center" wrapText="1"/>
      </dxf>
    </rfmt>
    <rfmt sheetId="1" sqref="B35" start="0" length="0">
      <dxf>
        <font>
          <sz val="12"/>
          <color indexed="8"/>
          <name val="Century Gothic"/>
          <family val="2"/>
          <scheme val="none"/>
        </font>
        <alignment horizontal="center" vertical="center" wrapText="1"/>
      </dxf>
    </rfmt>
    <rfmt sheetId="1" sqref="B36" start="0" length="0">
      <dxf>
        <font>
          <sz val="12"/>
          <color indexed="8"/>
          <name val="Century Gothic"/>
          <family val="2"/>
          <scheme val="none"/>
        </font>
        <alignment horizontal="center" vertical="center" wrapText="1"/>
      </dxf>
    </rfmt>
    <rfmt sheetId="1" sqref="B37" start="0" length="0">
      <dxf>
        <font>
          <sz val="12"/>
          <color indexed="8"/>
          <name val="Century Gothic"/>
          <family val="2"/>
          <scheme val="none"/>
        </font>
        <alignment horizontal="center" vertical="center" wrapText="1"/>
      </dxf>
    </rfmt>
    <rfmt sheetId="1" sqref="B38" start="0" length="0">
      <dxf>
        <font>
          <sz val="12"/>
          <color indexed="8"/>
          <name val="Century Gothic"/>
          <family val="2"/>
          <scheme val="none"/>
        </font>
        <alignment horizontal="center" vertical="center" wrapText="1"/>
      </dxf>
    </rfmt>
    <rfmt sheetId="1" sqref="B39" start="0" length="0">
      <dxf>
        <font>
          <sz val="12"/>
          <color indexed="8"/>
          <name val="Century Gothic"/>
          <family val="2"/>
          <scheme val="none"/>
        </font>
        <alignment horizontal="center" vertical="center" wrapText="1"/>
      </dxf>
    </rfmt>
    <rfmt sheetId="1" sqref="B40" start="0" length="0">
      <dxf>
        <font>
          <sz val="12"/>
          <color indexed="8"/>
          <name val="Century Gothic"/>
          <family val="2"/>
          <scheme val="none"/>
        </font>
        <alignment horizontal="center" vertical="center" wrapText="1"/>
      </dxf>
    </rfmt>
    <rfmt sheetId="1" sqref="B41" start="0" length="0">
      <dxf>
        <font>
          <sz val="12"/>
          <color indexed="8"/>
          <name val="Century Gothic"/>
          <family val="2"/>
          <scheme val="none"/>
        </font>
        <alignment horizontal="center" vertical="center" wrapText="1"/>
      </dxf>
    </rfmt>
    <rfmt sheetId="1" sqref="B42" start="0" length="0">
      <dxf>
        <font>
          <sz val="12"/>
          <color indexed="8"/>
          <name val="Century Gothic"/>
          <family val="2"/>
          <scheme val="none"/>
        </font>
        <alignment horizontal="center" vertical="center" wrapText="1"/>
      </dxf>
    </rfmt>
    <rfmt sheetId="1" sqref="B43" start="0" length="0">
      <dxf>
        <font>
          <sz val="13"/>
          <color indexed="8"/>
          <name val="Century Gothic"/>
          <family val="2"/>
          <scheme val="none"/>
        </font>
        <alignment horizontal="center" vertical="center" wrapText="1"/>
      </dxf>
    </rfmt>
    <rfmt sheetId="1" sqref="B44" start="0" length="0">
      <dxf>
        <font>
          <sz val="12"/>
          <color indexed="8"/>
          <name val="Century Gothic"/>
          <family val="2"/>
          <scheme val="none"/>
        </font>
        <alignment horizontal="center" vertical="center" wrapText="1"/>
      </dxf>
    </rfmt>
    <rfmt sheetId="1" sqref="B45" start="0" length="0">
      <dxf>
        <font>
          <sz val="12"/>
          <color indexed="8"/>
          <name val="Century Gothic"/>
          <family val="2"/>
          <scheme val="none"/>
        </font>
        <alignment horizontal="center" vertical="center" wrapText="1"/>
      </dxf>
    </rfmt>
    <rfmt sheetId="1" sqref="B46" start="0" length="0">
      <dxf>
        <font>
          <sz val="13"/>
          <color indexed="8"/>
          <name val="Century Gothic"/>
          <family val="2"/>
          <scheme val="none"/>
        </font>
        <alignment horizontal="center" vertical="center" wrapText="1"/>
      </dxf>
    </rfmt>
    <rfmt sheetId="1" sqref="B47" start="0" length="0">
      <dxf>
        <font>
          <sz val="12"/>
          <color indexed="8"/>
          <name val="Century Gothic"/>
          <family val="2"/>
          <scheme val="none"/>
        </font>
        <alignment horizontal="center" vertical="center" wrapText="1"/>
      </dxf>
    </rfmt>
    <rfmt sheetId="1" sqref="B48" start="0" length="0">
      <dxf>
        <font>
          <sz val="12"/>
          <color indexed="8"/>
          <name val="Century Gothic"/>
          <family val="2"/>
          <scheme val="none"/>
        </font>
        <alignment horizontal="center" vertical="center" wrapText="1"/>
      </dxf>
    </rfmt>
    <rfmt sheetId="1" sqref="B49" start="0" length="0">
      <dxf>
        <font>
          <sz val="12"/>
          <color indexed="8"/>
          <name val="Century Gothic"/>
          <family val="2"/>
          <scheme val="none"/>
        </font>
        <alignment horizontal="center" vertical="center" wrapText="1"/>
      </dxf>
    </rfmt>
    <rfmt sheetId="1" sqref="B50" start="0" length="0">
      <dxf>
        <font>
          <sz val="12"/>
          <color indexed="8"/>
          <name val="Century Gothic"/>
          <family val="2"/>
          <scheme val="none"/>
        </font>
        <alignment horizontal="center" vertical="center" wrapText="1"/>
      </dxf>
    </rfmt>
    <rfmt sheetId="1" sqref="B51" start="0" length="0">
      <dxf>
        <font>
          <sz val="12"/>
          <color indexed="8"/>
          <name val="Century Gothic"/>
          <family val="2"/>
          <scheme val="none"/>
        </font>
        <alignment horizontal="center" vertical="center" wrapText="1"/>
      </dxf>
    </rfmt>
    <rfmt sheetId="1" sqref="B52" start="0" length="0">
      <dxf>
        <font>
          <sz val="12"/>
          <color indexed="8"/>
          <name val="Century Gothic"/>
          <family val="2"/>
          <scheme val="none"/>
        </font>
        <alignment horizontal="center" vertical="center" wrapText="1"/>
      </dxf>
    </rfmt>
    <rfmt sheetId="1" sqref="B53" start="0" length="0">
      <dxf>
        <font>
          <sz val="12"/>
          <color indexed="8"/>
          <name val="Century Gothic"/>
          <family val="2"/>
          <scheme val="none"/>
        </font>
        <alignment horizontal="center" vertical="center" wrapText="1"/>
      </dxf>
    </rfmt>
    <rfmt sheetId="1" sqref="B54" start="0" length="0">
      <dxf>
        <font>
          <sz val="12"/>
          <color indexed="8"/>
          <name val="Century Gothic"/>
          <family val="2"/>
          <scheme val="none"/>
        </font>
        <alignment horizontal="center" vertical="center" wrapText="1"/>
      </dxf>
    </rfmt>
    <rfmt sheetId="1" sqref="B55" start="0" length="0">
      <dxf>
        <font>
          <sz val="12"/>
          <color indexed="8"/>
          <name val="Century Gothic"/>
          <family val="2"/>
          <scheme val="none"/>
        </font>
        <alignment horizontal="center" vertical="center" wrapText="1"/>
      </dxf>
    </rfmt>
    <rfmt sheetId="1" sqref="B56" start="0" length="0">
      <dxf>
        <font>
          <sz val="12"/>
          <color indexed="8"/>
          <name val="Century Gothic"/>
          <family val="2"/>
          <scheme val="none"/>
        </font>
        <alignment horizontal="center" vertical="center" wrapText="1"/>
      </dxf>
    </rfmt>
    <rfmt sheetId="1" sqref="B57" start="0" length="0">
      <dxf>
        <font>
          <sz val="13"/>
          <color indexed="8"/>
          <name val="Century Gothic"/>
          <family val="2"/>
          <scheme val="none"/>
        </font>
        <alignment horizontal="center" vertical="center" wrapText="1"/>
      </dxf>
    </rfmt>
    <rfmt sheetId="1" sqref="B58" start="0" length="0">
      <dxf>
        <font>
          <sz val="12"/>
          <color indexed="8"/>
          <name val="Century Gothic"/>
          <family val="2"/>
          <scheme val="none"/>
        </font>
        <alignment horizontal="center" vertical="center" wrapText="1"/>
      </dxf>
    </rfmt>
    <rfmt sheetId="1" sqref="B59" start="0" length="0">
      <dxf>
        <font>
          <sz val="12"/>
          <color indexed="8"/>
          <name val="Century Gothic"/>
          <family val="2"/>
          <scheme val="none"/>
        </font>
        <alignment horizontal="center" vertical="center" wrapText="1"/>
      </dxf>
    </rfmt>
    <rfmt sheetId="1" sqref="B60" start="0" length="0">
      <dxf>
        <font>
          <sz val="12"/>
          <color indexed="8"/>
          <name val="Century Gothic"/>
          <family val="2"/>
          <scheme val="none"/>
        </font>
        <alignment horizontal="center" vertical="center" wrapText="1"/>
      </dxf>
    </rfmt>
    <rfmt sheetId="1" sqref="B61" start="0" length="0">
      <dxf>
        <font>
          <sz val="12"/>
          <color indexed="8"/>
          <name val="Century Gothic"/>
          <family val="2"/>
          <scheme val="none"/>
        </font>
        <alignment horizontal="center" vertical="center" wrapText="1"/>
      </dxf>
    </rfmt>
    <rfmt sheetId="1" sqref="B62" start="0" length="0">
      <dxf>
        <font>
          <sz val="12"/>
          <color indexed="8"/>
          <name val="Century Gothic"/>
          <family val="2"/>
          <scheme val="none"/>
        </font>
        <alignment horizontal="center" vertical="center" wrapText="1"/>
      </dxf>
    </rfmt>
    <rfmt sheetId="1" sqref="B63" start="0" length="0">
      <dxf>
        <font>
          <sz val="12"/>
          <color indexed="8"/>
          <name val="Century Gothic"/>
          <family val="2"/>
          <scheme val="none"/>
        </font>
        <alignment horizontal="center" vertical="center" wrapText="1"/>
      </dxf>
    </rfmt>
    <rfmt sheetId="1" sqref="B64" start="0" length="0">
      <dxf>
        <font>
          <sz val="12"/>
          <color indexed="8"/>
          <name val="Century Gothic"/>
          <family val="2"/>
          <scheme val="none"/>
        </font>
        <alignment horizontal="center" vertical="center" wrapText="1"/>
      </dxf>
    </rfmt>
    <rfmt sheetId="1" sqref="B65" start="0" length="0">
      <dxf>
        <font>
          <sz val="12"/>
          <color indexed="8"/>
          <name val="Century Gothic"/>
          <family val="2"/>
          <scheme val="none"/>
        </font>
        <alignment horizontal="center" vertical="center" wrapText="1"/>
      </dxf>
    </rfmt>
    <rfmt sheetId="1" sqref="B66" start="0" length="0">
      <dxf>
        <font>
          <sz val="12"/>
          <color indexed="8"/>
          <name val="Century Gothic"/>
          <family val="2"/>
          <scheme val="none"/>
        </font>
        <alignment horizontal="center" vertical="center" wrapText="1"/>
      </dxf>
    </rfmt>
    <rfmt sheetId="1" sqref="B67" start="0" length="0">
      <dxf>
        <font>
          <sz val="12"/>
          <color indexed="8"/>
          <name val="Century Gothic"/>
          <family val="2"/>
          <scheme val="none"/>
        </font>
        <alignment horizontal="center" vertical="center" wrapText="1"/>
      </dxf>
    </rfmt>
    <rfmt sheetId="1" sqref="B68" start="0" length="0">
      <dxf>
        <font>
          <sz val="12"/>
          <color indexed="8"/>
          <name val="Century Gothic"/>
          <family val="2"/>
          <scheme val="none"/>
        </font>
        <alignment horizontal="center" vertical="center" wrapText="1"/>
      </dxf>
    </rfmt>
    <rfmt sheetId="1" sqref="B69" start="0" length="0">
      <dxf>
        <font>
          <sz val="13"/>
          <color indexed="8"/>
          <name val="Century Gothic"/>
          <family val="2"/>
          <scheme val="none"/>
        </font>
        <alignment horizontal="center" vertical="center" wrapText="1"/>
      </dxf>
    </rfmt>
    <rfmt sheetId="1" sqref="B70" start="0" length="0">
      <dxf>
        <font>
          <sz val="12"/>
          <color indexed="8"/>
          <name val="Century Gothic"/>
          <family val="2"/>
          <scheme val="none"/>
        </font>
        <alignment horizontal="center" vertical="center" wrapText="1"/>
      </dxf>
    </rfmt>
    <rfmt sheetId="1" sqref="B71" start="0" length="0">
      <dxf>
        <font>
          <sz val="12"/>
          <color indexed="8"/>
          <name val="Century Gothic"/>
          <family val="2"/>
          <scheme val="none"/>
        </font>
        <alignment horizontal="center" vertical="center" wrapText="1"/>
      </dxf>
    </rfmt>
    <rfmt sheetId="1" sqref="B72" start="0" length="0">
      <dxf>
        <font>
          <sz val="12"/>
          <color indexed="8"/>
          <name val="Century Gothic"/>
          <family val="2"/>
          <scheme val="none"/>
        </font>
        <alignment horizontal="center" vertical="center" wrapText="1"/>
      </dxf>
    </rfmt>
    <rfmt sheetId="1" sqref="B73" start="0" length="0">
      <dxf>
        <font>
          <sz val="12"/>
          <color indexed="8"/>
          <name val="Century Gothic"/>
          <family val="2"/>
          <scheme val="none"/>
        </font>
        <alignment horizontal="center" vertical="center" wrapText="1"/>
      </dxf>
    </rfmt>
    <rfmt sheetId="1" sqref="B74" start="0" length="0">
      <dxf>
        <font>
          <sz val="12"/>
          <color indexed="8"/>
          <name val="Century Gothic"/>
          <family val="2"/>
          <scheme val="none"/>
        </font>
        <alignment horizontal="center" vertical="center" wrapText="1"/>
      </dxf>
    </rfmt>
    <rfmt sheetId="1" sqref="B75" start="0" length="0">
      <dxf>
        <font>
          <sz val="12"/>
          <color indexed="8"/>
          <name val="Century Gothic"/>
          <family val="2"/>
          <scheme val="none"/>
        </font>
        <alignment horizontal="center" vertical="center" wrapText="1"/>
      </dxf>
    </rfmt>
    <rfmt sheetId="1" sqref="B76" start="0" length="0">
      <dxf>
        <font>
          <sz val="12"/>
          <color indexed="8"/>
          <name val="Century Gothic"/>
          <family val="2"/>
          <scheme val="none"/>
        </font>
        <alignment horizontal="center" vertical="center" wrapText="1"/>
      </dxf>
    </rfmt>
    <rfmt sheetId="1" sqref="B77" start="0" length="0">
      <dxf>
        <font>
          <sz val="12"/>
          <color indexed="8"/>
          <name val="Century Gothic"/>
          <family val="2"/>
          <scheme val="none"/>
        </font>
        <alignment horizontal="center" vertical="center" wrapText="1"/>
      </dxf>
    </rfmt>
    <rfmt sheetId="1" sqref="B78" start="0" length="0">
      <dxf>
        <font>
          <sz val="12"/>
          <color indexed="8"/>
          <name val="Century Gothic"/>
          <family val="2"/>
          <scheme val="none"/>
        </font>
        <alignment horizontal="center" vertical="center" wrapText="1"/>
      </dxf>
    </rfmt>
    <rfmt sheetId="1" sqref="B79" start="0" length="0">
      <dxf>
        <font>
          <sz val="12"/>
          <color indexed="8"/>
          <name val="Century Gothic"/>
          <family val="2"/>
          <scheme val="none"/>
        </font>
        <alignment horizontal="center" vertical="center" wrapText="1"/>
      </dxf>
    </rfmt>
    <rfmt sheetId="1" sqref="B80" start="0" length="0">
      <dxf>
        <font>
          <sz val="12"/>
          <color indexed="8"/>
          <name val="Century Gothic"/>
          <family val="2"/>
          <scheme val="none"/>
        </font>
        <alignment horizontal="center" vertical="center" wrapText="1"/>
      </dxf>
    </rfmt>
    <rfmt sheetId="1" sqref="B81" start="0" length="0">
      <dxf>
        <font>
          <sz val="12"/>
          <color indexed="8"/>
          <name val="Century Gothic"/>
          <family val="2"/>
          <scheme val="none"/>
        </font>
        <alignment horizontal="center" vertical="center" wrapText="1"/>
      </dxf>
    </rfmt>
    <rfmt sheetId="1" sqref="B82" start="0" length="0">
      <dxf>
        <font>
          <sz val="13"/>
          <color indexed="8"/>
          <name val="Century Gothic"/>
          <family val="2"/>
          <scheme val="none"/>
        </font>
        <alignment horizontal="center" vertical="center" wrapText="1"/>
      </dxf>
    </rfmt>
    <rfmt sheetId="1" sqref="B83" start="0" length="0">
      <dxf>
        <font>
          <sz val="12"/>
          <color indexed="8"/>
          <name val="Century Gothic"/>
          <family val="2"/>
          <scheme val="none"/>
        </font>
        <alignment horizontal="center" vertical="center" wrapText="1"/>
      </dxf>
    </rfmt>
    <rfmt sheetId="1" sqref="B84" start="0" length="0">
      <dxf>
        <font>
          <sz val="12"/>
          <color indexed="8"/>
          <name val="Century Gothic"/>
          <family val="2"/>
          <scheme val="none"/>
        </font>
        <alignment horizontal="center" vertical="center" wrapText="1"/>
      </dxf>
    </rfmt>
    <rfmt sheetId="1" sqref="B85" start="0" length="0">
      <dxf>
        <font>
          <sz val="12"/>
          <color indexed="8"/>
          <name val="Century Gothic"/>
          <family val="2"/>
          <scheme val="none"/>
        </font>
        <alignment horizontal="center" vertical="center" wrapText="1"/>
      </dxf>
    </rfmt>
    <rfmt sheetId="1" sqref="B86" start="0" length="0">
      <dxf>
        <font>
          <sz val="12"/>
          <color indexed="8"/>
          <name val="Century Gothic"/>
          <family val="2"/>
          <scheme val="none"/>
        </font>
        <alignment horizontal="center" vertical="center" wrapText="1"/>
      </dxf>
    </rfmt>
    <rfmt sheetId="1" sqref="B87" start="0" length="0">
      <dxf>
        <font>
          <sz val="12"/>
          <color indexed="8"/>
          <name val="Century Gothic"/>
          <family val="2"/>
          <scheme val="none"/>
        </font>
        <alignment horizontal="center" vertical="center" wrapText="1"/>
      </dxf>
    </rfmt>
    <rfmt sheetId="1" sqref="B88" start="0" length="0">
      <dxf>
        <font>
          <sz val="12"/>
          <color indexed="8"/>
          <name val="Century Gothic"/>
          <family val="2"/>
          <scheme val="none"/>
        </font>
        <alignment horizontal="center" vertical="center" wrapText="1"/>
      </dxf>
    </rfmt>
    <rfmt sheetId="1" sqref="B89" start="0" length="0">
      <dxf>
        <font>
          <sz val="13"/>
          <color indexed="8"/>
          <name val="Century Gothic"/>
          <family val="2"/>
          <scheme val="none"/>
        </font>
        <alignment horizontal="center" vertical="center" wrapText="1"/>
      </dxf>
    </rfmt>
    <rfmt sheetId="1" sqref="B90" start="0" length="0">
      <dxf>
        <font>
          <sz val="12"/>
          <color indexed="8"/>
          <name val="Century Gothic"/>
          <family val="2"/>
          <scheme val="none"/>
        </font>
        <alignment horizontal="center" vertical="center" wrapText="1"/>
      </dxf>
    </rfmt>
    <rfmt sheetId="1" sqref="B91" start="0" length="0">
      <dxf>
        <font>
          <sz val="13"/>
          <color indexed="8"/>
          <name val="Century Gothic"/>
          <family val="2"/>
          <scheme val="none"/>
        </font>
        <alignment horizontal="center" vertical="center" wrapText="1"/>
      </dxf>
    </rfmt>
    <rfmt sheetId="1" sqref="B92" start="0" length="0">
      <dxf>
        <font>
          <sz val="12"/>
          <color indexed="8"/>
          <name val="Century Gothic"/>
          <family val="2"/>
          <scheme val="none"/>
        </font>
        <alignment horizontal="center" vertical="center" wrapText="1"/>
      </dxf>
    </rfmt>
    <rfmt sheetId="1" sqref="B93" start="0" length="0">
      <dxf>
        <font>
          <sz val="12"/>
          <color indexed="8"/>
          <name val="Century Gothic"/>
          <family val="2"/>
          <scheme val="none"/>
        </font>
        <alignment horizontal="center" vertical="center" wrapText="1"/>
      </dxf>
    </rfmt>
    <rfmt sheetId="1" sqref="B94" start="0" length="0">
      <dxf>
        <font>
          <sz val="12"/>
          <color indexed="8"/>
          <name val="Century Gothic"/>
          <family val="2"/>
          <scheme val="none"/>
        </font>
        <alignment horizontal="center" vertical="center" wrapText="1"/>
      </dxf>
    </rfmt>
    <rfmt sheetId="1" sqref="B95" start="0" length="0">
      <dxf>
        <font>
          <sz val="13"/>
          <color indexed="8"/>
          <name val="Century Gothic"/>
          <family val="2"/>
          <scheme val="none"/>
        </font>
        <alignment horizontal="center" vertical="center" wrapText="1"/>
      </dxf>
    </rfmt>
    <rfmt sheetId="1" sqref="B96" start="0" length="0">
      <dxf>
        <font>
          <sz val="12"/>
          <color indexed="8"/>
          <name val="Century Gothic"/>
          <family val="2"/>
          <scheme val="none"/>
        </font>
        <alignment horizontal="center" vertical="center" wrapText="1"/>
      </dxf>
    </rfmt>
    <rfmt sheetId="1" sqref="B97" start="0" length="0">
      <dxf>
        <font>
          <sz val="12"/>
          <color indexed="8"/>
          <name val="Century Gothic"/>
          <family val="2"/>
          <scheme val="none"/>
        </font>
        <alignment horizontal="center" vertical="center" wrapText="1"/>
      </dxf>
    </rfmt>
    <rfmt sheetId="1" sqref="B98" start="0" length="0">
      <dxf>
        <font>
          <sz val="12"/>
          <color indexed="8"/>
          <name val="Century Gothic"/>
          <family val="2"/>
          <scheme val="none"/>
        </font>
        <alignment horizontal="center" vertical="center" wrapText="1"/>
      </dxf>
    </rfmt>
    <rfmt sheetId="1" sqref="B99" start="0" length="0">
      <dxf>
        <font>
          <sz val="12"/>
          <color indexed="8"/>
          <name val="Century Gothic"/>
          <family val="2"/>
          <scheme val="none"/>
        </font>
        <alignment horizontal="center" vertical="center" wrapText="1"/>
      </dxf>
    </rfmt>
    <rfmt sheetId="1" sqref="B100" start="0" length="0">
      <dxf>
        <font>
          <sz val="12"/>
          <color indexed="8"/>
          <name val="Century Gothic"/>
          <family val="2"/>
          <scheme val="none"/>
        </font>
        <alignment horizontal="center" vertical="center" wrapText="1"/>
      </dxf>
    </rfmt>
    <rfmt sheetId="1" sqref="B101" start="0" length="0">
      <dxf>
        <font>
          <sz val="12"/>
          <color indexed="8"/>
          <name val="Century Gothic"/>
          <family val="2"/>
          <scheme val="none"/>
        </font>
        <alignment horizontal="center" vertical="center" wrapText="1"/>
      </dxf>
    </rfmt>
    <rfmt sheetId="1" sqref="B102" start="0" length="0">
      <dxf>
        <font>
          <sz val="12"/>
          <color indexed="8"/>
          <name val="Century Gothic"/>
          <family val="2"/>
          <scheme val="none"/>
        </font>
        <alignment horizontal="center" vertical="center" wrapText="1"/>
      </dxf>
    </rfmt>
    <rfmt sheetId="1" sqref="B103" start="0" length="0">
      <dxf>
        <font>
          <sz val="12"/>
          <color indexed="8"/>
          <name val="Century Gothic"/>
          <family val="2"/>
          <scheme val="none"/>
        </font>
        <alignment horizontal="center" vertical="center" wrapText="1"/>
      </dxf>
    </rfmt>
    <rfmt sheetId="1" sqref="B104" start="0" length="0">
      <dxf>
        <font>
          <sz val="12"/>
          <color indexed="8"/>
          <name val="Century Gothic"/>
          <family val="2"/>
          <scheme val="none"/>
        </font>
        <alignment horizontal="center" vertical="center" wrapText="1"/>
      </dxf>
    </rfmt>
    <rfmt sheetId="1" sqref="B105" start="0" length="0">
      <dxf>
        <font>
          <sz val="12"/>
          <color indexed="8"/>
          <name val="Century Gothic"/>
          <family val="2"/>
          <scheme val="none"/>
        </font>
        <alignment horizontal="center" vertical="center" wrapText="1"/>
      </dxf>
    </rfmt>
    <rfmt sheetId="1" sqref="B106" start="0" length="0">
      <dxf>
        <font>
          <sz val="12"/>
          <color indexed="8"/>
          <name val="Century Gothic"/>
          <family val="2"/>
          <scheme val="none"/>
        </font>
        <alignment horizontal="center" vertical="center" wrapText="1"/>
      </dxf>
    </rfmt>
    <rfmt sheetId="1" sqref="B107" start="0" length="0">
      <dxf>
        <font>
          <sz val="13"/>
          <color indexed="8"/>
          <name val="Century Gothic"/>
          <family val="2"/>
          <scheme val="none"/>
        </font>
        <alignment horizontal="center" vertical="center" wrapText="1"/>
      </dxf>
    </rfmt>
    <rfmt sheetId="1" sqref="B108" start="0" length="0">
      <dxf>
        <font>
          <sz val="12"/>
          <color indexed="8"/>
          <name val="Century Gothic"/>
          <family val="2"/>
          <scheme val="none"/>
        </font>
        <alignment horizontal="center" vertical="center" wrapText="1"/>
      </dxf>
    </rfmt>
    <rfmt sheetId="1" sqref="B109" start="0" length="0">
      <dxf>
        <font>
          <sz val="13"/>
          <color indexed="8"/>
          <name val="Century Gothic"/>
          <family val="2"/>
          <scheme val="none"/>
        </font>
        <alignment horizontal="center" vertical="center" wrapText="1"/>
      </dxf>
    </rfmt>
    <rfmt sheetId="1" sqref="B110" start="0" length="0">
      <dxf>
        <font>
          <sz val="12"/>
          <color indexed="8"/>
          <name val="Century Gothic"/>
          <family val="2"/>
          <scheme val="none"/>
        </font>
        <alignment horizontal="center" vertical="center" wrapText="1"/>
      </dxf>
    </rfmt>
    <rfmt sheetId="1" sqref="B111" start="0" length="0">
      <dxf>
        <font>
          <sz val="12"/>
          <color indexed="8"/>
          <name val="Century Gothic"/>
          <family val="2"/>
          <scheme val="none"/>
        </font>
        <alignment horizontal="center" vertical="center" wrapText="1"/>
      </dxf>
    </rfmt>
    <rfmt sheetId="1" sqref="B112" start="0" length="0">
      <dxf>
        <font>
          <sz val="13"/>
          <color indexed="8"/>
          <name val="Century Gothic"/>
          <family val="2"/>
          <scheme val="none"/>
        </font>
        <alignment horizontal="center" vertical="center" wrapText="1"/>
      </dxf>
    </rfmt>
    <rfmt sheetId="1" sqref="B113" start="0" length="0">
      <dxf>
        <font>
          <sz val="12"/>
          <color indexed="8"/>
          <name val="Century Gothic"/>
          <family val="2"/>
          <scheme val="none"/>
        </font>
        <alignment horizontal="center" vertical="center" wrapText="1"/>
      </dxf>
    </rfmt>
    <rfmt sheetId="1" sqref="B114" start="0" length="0">
      <dxf>
        <font>
          <sz val="12"/>
          <color indexed="8"/>
          <name val="Century Gothic"/>
          <family val="2"/>
          <scheme val="none"/>
        </font>
        <alignment horizontal="center" vertical="center" wrapText="1"/>
      </dxf>
    </rfmt>
    <rfmt sheetId="1" sqref="B115" start="0" length="0">
      <dxf>
        <font>
          <sz val="12"/>
          <color indexed="8"/>
          <name val="Century Gothic"/>
          <family val="2"/>
          <scheme val="none"/>
        </font>
        <alignment horizontal="center" vertical="center" wrapText="1"/>
      </dxf>
    </rfmt>
    <rfmt sheetId="1" sqref="B116" start="0" length="0">
      <dxf>
        <font>
          <sz val="12"/>
          <color indexed="8"/>
          <name val="Century Gothic"/>
          <family val="2"/>
          <scheme val="none"/>
        </font>
        <alignment horizontal="center" vertical="center" wrapText="1"/>
      </dxf>
    </rfmt>
    <rfmt sheetId="1" sqref="B117" start="0" length="0">
      <dxf>
        <font>
          <sz val="12"/>
          <color indexed="8"/>
          <name val="Century Gothic"/>
          <family val="2"/>
          <scheme val="none"/>
        </font>
        <alignment horizontal="center" vertical="center" wrapText="1"/>
      </dxf>
    </rfmt>
    <rfmt sheetId="1" sqref="B118" start="0" length="0">
      <dxf>
        <font>
          <sz val="13"/>
          <color indexed="8"/>
          <name val="Century Gothic"/>
          <family val="2"/>
          <scheme val="none"/>
        </font>
        <alignment horizontal="center" vertical="center" wrapText="1"/>
      </dxf>
    </rfmt>
    <rfmt sheetId="1" sqref="B119" start="0" length="0">
      <dxf>
        <font>
          <sz val="12"/>
          <color indexed="8"/>
          <name val="Century Gothic"/>
          <family val="2"/>
          <scheme val="none"/>
        </font>
        <alignment horizontal="center" vertical="center" wrapText="1"/>
      </dxf>
    </rfmt>
    <rfmt sheetId="1" sqref="B120" start="0" length="0">
      <dxf>
        <font>
          <sz val="13"/>
          <color indexed="8"/>
          <name val="Century Gothic"/>
          <family val="2"/>
          <scheme val="none"/>
        </font>
        <alignment horizontal="center" vertical="center" wrapText="1"/>
      </dxf>
    </rfmt>
    <rfmt sheetId="1" sqref="B121" start="0" length="0">
      <dxf>
        <font>
          <sz val="13"/>
          <color indexed="8"/>
          <name val="Century Gothic"/>
          <family val="2"/>
          <scheme val="none"/>
        </font>
        <alignment horizontal="center" vertical="center" wrapText="1"/>
      </dxf>
    </rfmt>
    <rfmt sheetId="1" sqref="B122" start="0" length="0">
      <dxf>
        <font>
          <sz val="12"/>
          <color indexed="8"/>
          <name val="Century Gothic"/>
          <family val="2"/>
          <scheme val="none"/>
        </font>
        <alignment horizontal="center" vertical="center" wrapText="1"/>
      </dxf>
    </rfmt>
    <rfmt sheetId="1" sqref="B123" start="0" length="0">
      <dxf>
        <font>
          <sz val="13"/>
          <color indexed="8"/>
          <name val="Century Gothic"/>
          <family val="2"/>
          <scheme val="none"/>
        </font>
        <alignment horizontal="center" vertical="center" wrapText="1"/>
      </dxf>
    </rfmt>
    <rfmt sheetId="1" sqref="B124" start="0" length="0">
      <dxf>
        <font>
          <sz val="12"/>
          <color indexed="8"/>
          <name val="Century Gothic"/>
          <family val="2"/>
          <scheme val="none"/>
        </font>
        <alignment horizontal="center" vertical="center" wrapText="1"/>
      </dxf>
    </rfmt>
    <rfmt sheetId="1" sqref="B125" start="0" length="0">
      <dxf>
        <font>
          <sz val="12"/>
          <color indexed="8"/>
          <name val="Century Gothic"/>
          <family val="2"/>
          <scheme val="none"/>
        </font>
        <alignment horizontal="center" vertical="center" wrapText="1"/>
      </dxf>
    </rfmt>
    <rfmt sheetId="1" sqref="B126" start="0" length="0">
      <dxf>
        <font>
          <sz val="12"/>
          <color indexed="8"/>
          <name val="Century Gothic"/>
          <family val="2"/>
          <scheme val="none"/>
        </font>
        <alignment horizontal="center" vertical="center" wrapText="1"/>
      </dxf>
    </rfmt>
    <rfmt sheetId="1" sqref="B127" start="0" length="0">
      <dxf>
        <font>
          <sz val="12"/>
          <color indexed="8"/>
          <name val="Century Gothic"/>
          <family val="2"/>
          <scheme val="none"/>
        </font>
        <alignment horizontal="center" vertical="center" wrapText="1"/>
      </dxf>
    </rfmt>
    <rfmt sheetId="1" sqref="B128" start="0" length="0">
      <dxf>
        <font>
          <sz val="12"/>
          <color indexed="8"/>
          <name val="Century Gothic"/>
          <family val="2"/>
          <scheme val="none"/>
        </font>
        <alignment horizontal="center" vertical="center" wrapText="1"/>
      </dxf>
    </rfmt>
    <rfmt sheetId="1" sqref="B129" start="0" length="0">
      <dxf>
        <font>
          <sz val="12"/>
          <color indexed="8"/>
          <name val="Century Gothic"/>
          <family val="2"/>
          <scheme val="none"/>
        </font>
        <alignment horizontal="center" vertical="center" wrapText="1"/>
      </dxf>
    </rfmt>
    <rfmt sheetId="1" sqref="B130" start="0" length="0">
      <dxf>
        <font>
          <sz val="12"/>
          <color indexed="8"/>
          <name val="Century Gothic"/>
          <family val="2"/>
          <scheme val="none"/>
        </font>
        <alignment horizontal="center" vertical="center" wrapText="1"/>
      </dxf>
    </rfmt>
    <rfmt sheetId="1" sqref="B131" start="0" length="0">
      <dxf>
        <font>
          <sz val="13"/>
          <color indexed="8"/>
          <name val="Century Gothic"/>
          <family val="2"/>
          <scheme val="none"/>
        </font>
        <alignment horizontal="center" vertical="center" wrapText="1"/>
      </dxf>
    </rfmt>
    <rfmt sheetId="1" sqref="B132" start="0" length="0">
      <dxf>
        <font>
          <sz val="13"/>
          <color indexed="8"/>
          <name val="Century Gothic"/>
          <family val="2"/>
          <scheme val="none"/>
        </font>
        <alignment horizontal="center" vertical="center" wrapText="1"/>
      </dxf>
    </rfmt>
  </rm>
  <rrc rId="4" sId="1" ref="E1:E1048576" action="deleteCol">
    <rfmt sheetId="1" xfDxf="1" sqref="E1:E65536" start="0" length="0">
      <dxf/>
    </rfmt>
  </rrc>
  <rfmt sheetId="1" sqref="E1">
    <dxf>
      <font>
        <b val="0"/>
        <i val="0"/>
        <strike val="0"/>
        <condense val="0"/>
        <extend val="0"/>
        <outline val="0"/>
        <shadow val="0"/>
        <u val="none"/>
        <vertAlign val="baseline"/>
        <sz val="12"/>
        <color indexed="8"/>
        <name val="Century Gothic"/>
        <family val="2"/>
        <scheme val="none"/>
      </font>
      <alignment horizontal="center" vertical="center" textRotation="0" wrapText="1" indent="0" justifyLastLine="0" shrinkToFit="0" readingOrder="0"/>
    </dxf>
  </rfmt>
  <rcc rId="5" sId="1">
    <nc r="F1" t="inlineStr">
      <is>
        <t>Link</t>
      </is>
    </nc>
  </rcc>
  <rfmt sheetId="1" sqref="F1">
    <dxf>
      <font>
        <b val="0"/>
        <i val="0"/>
        <strike val="0"/>
        <condense val="0"/>
        <extend val="0"/>
        <outline val="0"/>
        <shadow val="0"/>
        <u val="none"/>
        <vertAlign val="baseline"/>
        <sz val="12"/>
        <color indexed="8"/>
        <name val="Century Gothic"/>
        <family val="2"/>
        <scheme val="none"/>
      </font>
      <alignment horizontal="center" vertical="center" textRotation="0" wrapText="1" indent="0" justifyLastLine="0" shrinkToFit="0" readingOrder="0"/>
    </dxf>
  </rfmt>
  <rrc rId="6" sId="1" ref="E1:E1048576" action="insertCol" edge="1"/>
  <rcc rId="7" sId="1">
    <nc r="E1" t="inlineStr">
      <is>
        <t>Vendor</t>
      </is>
    </nc>
  </rcc>
  <rcc rId="8" sId="1">
    <nc r="E55" t="inlineStr">
      <is>
        <t>Digikey</t>
      </is>
    </nc>
  </rcc>
  <rfmt sheetId="1" xfDxf="1" sqref="A55:IV55" start="0" length="0">
    <dxf/>
  </rfmt>
  <rrc rId="9" sId="1" ref="A2:XFD2" action="insertRow"/>
  <rcc rId="10" sId="1">
    <nc r="B2">
      <v>1</v>
    </nc>
  </rcc>
  <rfmt sheetId="1" sqref="C2" start="0" length="0">
    <dxf>
      <alignment horizontal="left"/>
    </dxf>
  </rfmt>
  <rcc rId="11" sId="1">
    <nc r="D2" t="inlineStr">
      <is>
        <t>8 position Male Molex Microfit 3.0 Connector</t>
      </is>
    </nc>
  </rcc>
  <rcc rId="12" sId="1">
    <nc r="E2" t="inlineStr">
      <is>
        <t>Digikey</t>
      </is>
    </nc>
  </rcc>
  <rfmt sheetId="1" sqref="F2" start="0" length="0">
    <dxf>
      <font>
        <sz val="11"/>
        <color indexed="8"/>
        <name val="Calibri"/>
        <family val="2"/>
        <scheme val="none"/>
      </font>
      <alignment horizontal="general" vertical="bottom" wrapText="0"/>
    </dxf>
  </rfmt>
  <rcc rId="13" sId="1" odxf="1" dxf="1">
    <nc r="G2" t="inlineStr">
      <is>
        <t>https://www.digikey.com/product-detail/en/molex/0430200801/WM2763-ND/1132439</t>
      </is>
    </nc>
    <odxf>
      <font>
        <sz val="12"/>
        <name val="Century Gothic"/>
        <scheme val="none"/>
      </font>
      <alignment horizontal="center" vertical="center" wrapText="1"/>
    </odxf>
    <ndxf>
      <font>
        <sz val="11"/>
        <color indexed="8"/>
        <name val="Calibri"/>
        <family val="2"/>
        <scheme val="none"/>
      </font>
      <alignment horizontal="general" vertical="bottom" wrapText="0"/>
    </ndxf>
  </rcc>
  <rcc rId="14" sId="1">
    <nc r="A2" t="inlineStr">
      <is>
        <t>54A</t>
      </is>
    </nc>
  </rcc>
  <rfmt sheetId="1" sqref="C2" start="0" length="0">
    <dxf>
      <numFmt numFmtId="30" formatCode="@"/>
    </dxf>
  </rfmt>
  <rcc rId="15" sId="1" numFmtId="30">
    <nc r="C2" t="inlineStr">
      <is>
        <t>0430200801</t>
      </is>
    </nc>
  </rcc>
  <rfmt sheetId="1" xfDxf="1" sqref="G56" start="0" length="0">
    <dxf/>
  </rfmt>
  <rrc rId="16" sId="1" ref="A3:XFD3" action="insertRow"/>
  <rcc rId="17" sId="1">
    <nc r="A3" t="inlineStr">
      <is>
        <t>54B</t>
      </is>
    </nc>
  </rcc>
  <rcc rId="18" sId="1">
    <nc r="B3">
      <v>1</v>
    </nc>
  </rcc>
  <rfmt sheetId="1" sqref="C3" start="0" length="0">
    <dxf>
      <numFmt numFmtId="0" formatCode="General"/>
    </dxf>
  </rfmt>
  <rcc rId="19" sId="1">
    <nc r="E3" t="inlineStr">
      <is>
        <t>Digikey</t>
      </is>
    </nc>
  </rcc>
  <rcc rId="20" sId="1">
    <nc r="G3" t="inlineStr">
      <is>
        <t>https://www.digikey.com/product-detail/en/molex/0430250808/WM13210-ND/3310166</t>
      </is>
    </nc>
  </rcc>
  <rfmt sheetId="1" sqref="C3" start="0" length="0">
    <dxf>
      <numFmt numFmtId="30" formatCode="@"/>
    </dxf>
  </rfmt>
  <rcc rId="21" sId="1" numFmtId="30">
    <nc r="C3" t="inlineStr">
      <is>
        <t>0430250808</t>
      </is>
    </nc>
  </rcc>
  <rfmt sheetId="1" sqref="C57" start="0" length="0">
    <dxf>
      <numFmt numFmtId="30" formatCode="@"/>
    </dxf>
  </rfmt>
  <rcc rId="22" sId="1" numFmtId="30">
    <oc r="C57">
      <v>430200801</v>
    </oc>
    <nc r="C57" t="inlineStr">
      <is>
        <t>0430300002</t>
      </is>
    </nc>
  </rcc>
  <rcc rId="23" sId="1">
    <nc r="D3" t="inlineStr">
      <is>
        <t>8 position Female Molex Microfit 3.0 Connector</t>
      </is>
    </nc>
  </rcc>
  <rcc rId="24" sId="1">
    <oc r="B57">
      <v>1</v>
    </oc>
    <nc r="B57">
      <v>10</v>
    </nc>
  </rcc>
  <rcc rId="25" sId="1">
    <oc r="D57" t="inlineStr">
      <is>
        <t>NOT SPECIFIED</t>
      </is>
    </oc>
    <nc r="D57" t="inlineStr">
      <is>
        <t>Female Molex Microfit 3.0 Crimp Pins</t>
      </is>
    </nc>
  </rcc>
  <rcc rId="26" sId="1" xfDxf="1" dxf="1">
    <oc r="G57" t="inlineStr">
      <is>
        <t>https://www.digikey.com/product-detail/en/molex/0430200801/WM2763-ND/1132439</t>
      </is>
    </oc>
    <nc r="G57" t="inlineStr">
      <is>
        <t>https://www.digikey.com/product-detail/en/molex/0430300002/WM1125CT-ND/467811</t>
      </is>
    </nc>
  </rcc>
  <rfmt sheetId="1" sqref="F1:F65536" start="0" length="0">
    <dxf>
      <numFmt numFmtId="168" formatCode="&quot;$&quot;#,##0.00"/>
    </dxf>
  </rfmt>
  <rrc rId="27" sId="1" ref="F1:F1048576" action="insertCol"/>
  <rcc rId="28" sId="1" odxf="1" dxf="1">
    <nc r="F1" t="inlineStr">
      <is>
        <t>Price/EA</t>
      </is>
    </nc>
    <odxf>
      <numFmt numFmtId="0" formatCode="General"/>
    </odxf>
    <ndxf>
      <numFmt numFmtId="168" formatCode="&quot;$&quot;#,##0.00"/>
    </ndxf>
  </rcc>
  <rfmt sheetId="1" sqref="F2" start="0" length="0">
    <dxf>
      <font>
        <sz val="11"/>
        <color indexed="8"/>
        <name val="Calibri"/>
        <family val="2"/>
        <scheme val="none"/>
      </font>
      <numFmt numFmtId="168" formatCode="&quot;$&quot;#,##0.00"/>
      <alignment horizontal="general" vertical="bottom" wrapText="0"/>
    </dxf>
  </rfmt>
  <rfmt sheetId="1" sqref="F3" start="0" length="0">
    <dxf>
      <font>
        <sz val="11"/>
        <color indexed="8"/>
        <name val="Calibri"/>
        <family val="2"/>
        <scheme val="none"/>
      </font>
      <numFmt numFmtId="168" formatCode="&quot;$&quot;#,##0.00"/>
      <alignment horizontal="general" vertical="bottom" wrapText="0"/>
    </dxf>
  </rfmt>
  <rcc rId="29" sId="1" odxf="1" dxf="1" numFmtId="11">
    <nc r="F57">
      <v>0.158</v>
    </nc>
    <odxf>
      <font>
        <sz val="12"/>
        <name val="Century Gothic"/>
        <scheme val="none"/>
      </font>
      <numFmt numFmtId="0" formatCode="General"/>
      <alignment horizontal="center" vertical="center" wrapText="1"/>
    </odxf>
    <ndxf>
      <font>
        <sz val="11"/>
        <color indexed="8"/>
        <name val="Calibri"/>
        <family val="2"/>
        <scheme val="none"/>
      </font>
      <numFmt numFmtId="168" formatCode="&quot;$&quot;#,##0.00"/>
      <alignment horizontal="general" vertical="bottom" wrapText="0"/>
    </ndxf>
  </rcc>
  <rfmt sheetId="1" sqref="F81" start="0" length="0">
    <dxf>
      <font>
        <sz val="11"/>
        <color indexed="8"/>
        <name val="Calibri"/>
        <family val="2"/>
        <scheme val="none"/>
      </font>
      <numFmt numFmtId="168" formatCode="&quot;$&quot;#,##0.00"/>
      <alignment horizontal="general" vertical="bottom" wrapText="0"/>
    </dxf>
  </rfmt>
  <rfmt sheetId="1" sqref="F82" start="0" length="0">
    <dxf>
      <font>
        <sz val="11"/>
        <color indexed="8"/>
        <name val="Calibri"/>
        <family val="2"/>
        <scheme val="none"/>
      </font>
      <numFmt numFmtId="168" formatCode="&quot;$&quot;#,##0.00"/>
      <alignment horizontal="general" vertical="bottom" wrapText="0"/>
    </dxf>
  </rfmt>
  <rfmt sheetId="1" sqref="F9" start="0" length="0">
    <dxf>
      <font>
        <sz val="11"/>
        <color indexed="8"/>
        <name val="Calibri"/>
        <family val="2"/>
        <scheme val="none"/>
      </font>
      <numFmt numFmtId="168" formatCode="&quot;$&quot;#,##0.00"/>
      <alignment horizontal="general" vertical="bottom" wrapText="0"/>
    </dxf>
  </rfmt>
  <rfmt sheetId="1" sqref="F58" start="0" length="0">
    <dxf>
      <font>
        <sz val="11"/>
        <color indexed="8"/>
        <name val="Calibri"/>
        <family val="2"/>
        <scheme val="none"/>
      </font>
      <numFmt numFmtId="168" formatCode="&quot;$&quot;#,##0.00"/>
      <alignment horizontal="general" vertical="bottom" wrapText="0"/>
    </dxf>
  </rfmt>
  <rfmt sheetId="1" sqref="F85" start="0" length="0">
    <dxf>
      <font>
        <sz val="11"/>
        <color indexed="8"/>
        <name val="Calibri"/>
        <family val="2"/>
        <scheme val="none"/>
      </font>
      <numFmt numFmtId="168" formatCode="&quot;$&quot;#,##0.00"/>
      <alignment horizontal="general" vertical="bottom" wrapText="0"/>
    </dxf>
  </rfmt>
  <rfmt sheetId="1" sqref="F8" start="0" length="0">
    <dxf>
      <font>
        <sz val="11"/>
        <color indexed="8"/>
        <name val="Calibri"/>
        <family val="2"/>
        <scheme val="none"/>
      </font>
      <numFmt numFmtId="168" formatCode="&quot;$&quot;#,##0.00"/>
      <alignment horizontal="general" vertical="bottom" wrapText="0"/>
    </dxf>
  </rfmt>
  <rfmt sheetId="1" sqref="F5" start="0" length="0">
    <dxf>
      <font>
        <sz val="11"/>
        <color indexed="8"/>
        <name val="Calibri"/>
        <family val="2"/>
        <scheme val="none"/>
      </font>
      <numFmt numFmtId="168" formatCode="&quot;$&quot;#,##0.00"/>
      <alignment horizontal="general" vertical="bottom" wrapText="0"/>
    </dxf>
  </rfmt>
  <rfmt sheetId="1" sqref="F4" start="0" length="0">
    <dxf>
      <font>
        <sz val="11"/>
        <color indexed="8"/>
        <name val="Calibri"/>
        <family val="2"/>
        <scheme val="none"/>
      </font>
      <numFmt numFmtId="168" formatCode="&quot;$&quot;#,##0.00"/>
      <alignment horizontal="general" vertical="bottom" wrapText="0"/>
    </dxf>
  </rfmt>
  <rfmt sheetId="1" sqref="F71" start="0" length="0">
    <dxf>
      <font>
        <sz val="11"/>
        <color indexed="8"/>
        <name val="Calibri"/>
        <family val="2"/>
        <scheme val="none"/>
      </font>
      <numFmt numFmtId="168" formatCode="&quot;$&quot;#,##0.00"/>
      <alignment horizontal="general" vertical="bottom" wrapText="0"/>
    </dxf>
  </rfmt>
  <rfmt sheetId="1" sqref="F33" start="0" length="0">
    <dxf>
      <font>
        <sz val="11"/>
        <color indexed="8"/>
        <name val="Calibri"/>
        <family val="2"/>
        <scheme val="none"/>
      </font>
      <numFmt numFmtId="168" formatCode="&quot;$&quot;#,##0.00"/>
      <alignment horizontal="general" vertical="bottom" wrapText="0"/>
    </dxf>
  </rfmt>
  <rfmt sheetId="1" sqref="F94" start="0" length="0">
    <dxf>
      <font>
        <sz val="11"/>
        <color indexed="8"/>
        <name val="Calibri"/>
        <family val="2"/>
        <scheme val="none"/>
      </font>
      <numFmt numFmtId="168" formatCode="&quot;$&quot;#,##0.00"/>
      <alignment horizontal="general" vertical="bottom" wrapText="0"/>
    </dxf>
  </rfmt>
  <rfmt sheetId="1" sqref="F90" start="0" length="0">
    <dxf>
      <font>
        <sz val="11"/>
        <color indexed="8"/>
        <name val="Calibri"/>
        <family val="2"/>
        <scheme val="none"/>
      </font>
      <numFmt numFmtId="168" formatCode="&quot;$&quot;#,##0.00"/>
      <alignment horizontal="general" vertical="bottom" wrapText="0"/>
    </dxf>
  </rfmt>
  <rfmt sheetId="1" sqref="F118" start="0" length="0">
    <dxf>
      <font>
        <sz val="11"/>
        <color indexed="8"/>
        <name val="Calibri"/>
        <family val="2"/>
        <scheme val="none"/>
      </font>
      <numFmt numFmtId="168" formatCode="&quot;$&quot;#,##0.00"/>
      <alignment horizontal="general" vertical="bottom" wrapText="0"/>
    </dxf>
  </rfmt>
  <rfmt sheetId="1" sqref="F76" start="0" length="0">
    <dxf>
      <font>
        <sz val="11"/>
        <color indexed="8"/>
        <name val="Calibri"/>
        <family val="2"/>
        <scheme val="none"/>
      </font>
      <numFmt numFmtId="168" formatCode="&quot;$&quot;#,##0.00"/>
      <alignment horizontal="general" vertical="bottom" wrapText="0"/>
    </dxf>
  </rfmt>
  <rfmt sheetId="1" sqref="F77" start="0" length="0">
    <dxf>
      <font>
        <sz val="11"/>
        <color indexed="8"/>
        <name val="Calibri"/>
        <family val="2"/>
        <scheme val="none"/>
      </font>
      <numFmt numFmtId="168" formatCode="&quot;$&quot;#,##0.00"/>
      <alignment horizontal="general" vertical="bottom" wrapText="0"/>
    </dxf>
  </rfmt>
  <rfmt sheetId="1" sqref="F110" start="0" length="0">
    <dxf>
      <font>
        <sz val="11"/>
        <color indexed="8"/>
        <name val="Calibri"/>
        <family val="2"/>
        <scheme val="none"/>
      </font>
      <numFmt numFmtId="168" formatCode="&quot;$&quot;#,##0.00"/>
      <alignment horizontal="general" vertical="bottom" wrapText="0"/>
    </dxf>
  </rfmt>
  <rfmt sheetId="1" sqref="F122" start="0" length="0">
    <dxf>
      <font>
        <sz val="11"/>
        <color indexed="8"/>
        <name val="Calibri"/>
        <family val="2"/>
        <scheme val="none"/>
      </font>
      <numFmt numFmtId="168" formatCode="&quot;$&quot;#,##0.00"/>
      <alignment horizontal="general" vertical="bottom" wrapText="0"/>
    </dxf>
  </rfmt>
  <rfmt sheetId="1" sqref="F25" start="0" length="0">
    <dxf>
      <font>
        <sz val="11"/>
        <color indexed="8"/>
        <name val="Calibri"/>
        <family val="2"/>
        <scheme val="none"/>
      </font>
      <numFmt numFmtId="168" formatCode="&quot;$&quot;#,##0.00"/>
      <alignment horizontal="general" vertical="bottom" wrapText="0"/>
    </dxf>
  </rfmt>
  <rfmt sheetId="1" sqref="F72" start="0" length="0">
    <dxf>
      <font>
        <sz val="11"/>
        <color indexed="8"/>
        <name val="Calibri"/>
        <family val="2"/>
        <scheme val="none"/>
      </font>
      <numFmt numFmtId="168" formatCode="&quot;$&quot;#,##0.00"/>
      <alignment horizontal="general" vertical="bottom" wrapText="0"/>
    </dxf>
  </rfmt>
  <rfmt sheetId="1" sqref="F17" start="0" length="0">
    <dxf>
      <font>
        <sz val="11"/>
        <color indexed="8"/>
        <name val="Calibri"/>
        <family val="2"/>
        <scheme val="none"/>
      </font>
      <numFmt numFmtId="168" formatCode="&quot;$&quot;#,##0.00"/>
      <alignment horizontal="general" vertical="bottom" wrapText="0"/>
    </dxf>
  </rfmt>
  <rfmt sheetId="1" sqref="F75" start="0" length="0">
    <dxf>
      <font>
        <sz val="11"/>
        <color indexed="8"/>
        <name val="Calibri"/>
        <family val="2"/>
        <scheme val="none"/>
      </font>
      <numFmt numFmtId="168" formatCode="&quot;$&quot;#,##0.00"/>
      <alignment horizontal="general" vertical="bottom" wrapText="0"/>
    </dxf>
  </rfmt>
  <rfmt sheetId="1" sqref="F86" start="0" length="0">
    <dxf>
      <font>
        <sz val="11"/>
        <color indexed="8"/>
        <name val="Calibri"/>
        <family val="2"/>
        <scheme val="none"/>
      </font>
      <numFmt numFmtId="168" formatCode="&quot;$&quot;#,##0.00"/>
      <alignment horizontal="general" vertical="bottom" wrapText="0"/>
    </dxf>
  </rfmt>
  <rfmt sheetId="1" sqref="F48" start="0" length="0">
    <dxf>
      <font>
        <sz val="11"/>
        <color indexed="8"/>
        <name val="Calibri"/>
        <family val="2"/>
        <scheme val="none"/>
      </font>
      <numFmt numFmtId="168" formatCode="&quot;$&quot;#,##0.00"/>
      <alignment horizontal="general" vertical="bottom" wrapText="0"/>
    </dxf>
  </rfmt>
  <rfmt sheetId="1" sqref="F134" start="0" length="0">
    <dxf>
      <font>
        <sz val="11"/>
        <color indexed="8"/>
        <name val="Calibri"/>
        <family val="2"/>
        <scheme val="none"/>
      </font>
      <numFmt numFmtId="168" formatCode="&quot;$&quot;#,##0.00"/>
      <alignment horizontal="general" vertical="bottom" wrapText="0"/>
    </dxf>
  </rfmt>
  <rfmt sheetId="1" sqref="F45" start="0" length="0">
    <dxf>
      <font>
        <sz val="11"/>
        <color indexed="8"/>
        <name val="Calibri"/>
        <family val="2"/>
        <scheme val="none"/>
      </font>
      <numFmt numFmtId="168" formatCode="&quot;$&quot;#,##0.00"/>
      <alignment horizontal="general" vertical="bottom" wrapText="0"/>
    </dxf>
  </rfmt>
  <rfmt sheetId="1" sqref="F132" start="0" length="0">
    <dxf>
      <font>
        <sz val="11"/>
        <color indexed="8"/>
        <name val="Calibri"/>
        <family val="2"/>
        <scheme val="none"/>
      </font>
      <numFmt numFmtId="168" formatCode="&quot;$&quot;#,##0.00"/>
      <alignment horizontal="general" vertical="bottom" wrapText="0"/>
    </dxf>
  </rfmt>
  <rfmt sheetId="1" sqref="F131" start="0" length="0">
    <dxf>
      <font>
        <sz val="11"/>
        <color indexed="8"/>
        <name val="Calibri"/>
        <family val="2"/>
        <scheme val="none"/>
      </font>
      <numFmt numFmtId="168" formatCode="&quot;$&quot;#,##0.00"/>
      <alignment horizontal="general" vertical="bottom" wrapText="0"/>
    </dxf>
  </rfmt>
  <rfmt sheetId="1" sqref="F6" start="0" length="0">
    <dxf>
      <font>
        <sz val="11"/>
        <color indexed="8"/>
        <name val="Calibri"/>
        <family val="2"/>
        <scheme val="none"/>
      </font>
      <numFmt numFmtId="168" formatCode="&quot;$&quot;#,##0.00"/>
      <alignment horizontal="general" vertical="bottom" wrapText="0"/>
    </dxf>
  </rfmt>
  <rfmt sheetId="1" sqref="F31" start="0" length="0">
    <dxf>
      <font>
        <sz val="11"/>
        <color indexed="8"/>
        <name val="Calibri"/>
        <family val="2"/>
        <scheme val="none"/>
      </font>
      <numFmt numFmtId="168" formatCode="&quot;$&quot;#,##0.00"/>
      <alignment horizontal="general" vertical="bottom" wrapText="0"/>
    </dxf>
  </rfmt>
  <rfmt sheetId="1" sqref="F24" start="0" length="0">
    <dxf>
      <font>
        <sz val="11"/>
        <color indexed="8"/>
        <name val="Calibri"/>
        <family val="2"/>
        <scheme val="none"/>
      </font>
      <numFmt numFmtId="168" formatCode="&quot;$&quot;#,##0.00"/>
      <alignment horizontal="general" vertical="bottom" wrapText="0"/>
    </dxf>
  </rfmt>
  <rfmt sheetId="1" sqref="F11" start="0" length="0">
    <dxf>
      <font>
        <sz val="11"/>
        <color indexed="8"/>
        <name val="Calibri"/>
        <family val="2"/>
        <scheme val="none"/>
      </font>
      <numFmt numFmtId="168" formatCode="&quot;$&quot;#,##0.00"/>
      <alignment horizontal="general" vertical="bottom" wrapText="0"/>
    </dxf>
  </rfmt>
  <rfmt sheetId="1" sqref="F30" start="0" length="0">
    <dxf>
      <font>
        <sz val="11"/>
        <color indexed="8"/>
        <name val="Calibri"/>
        <family val="2"/>
        <scheme val="none"/>
      </font>
      <numFmt numFmtId="168" formatCode="&quot;$&quot;#,##0.00"/>
      <alignment horizontal="general" vertical="bottom" wrapText="0"/>
    </dxf>
  </rfmt>
  <rfmt sheetId="1" sqref="F40" start="0" length="0">
    <dxf>
      <font>
        <sz val="11"/>
        <color indexed="8"/>
        <name val="Calibri"/>
        <family val="2"/>
        <scheme val="none"/>
      </font>
      <numFmt numFmtId="168" formatCode="&quot;$&quot;#,##0.00"/>
      <alignment horizontal="general" vertical="bottom" wrapText="0"/>
    </dxf>
  </rfmt>
  <rfmt sheetId="1" sqref="F117" start="0" length="0">
    <dxf>
      <font>
        <sz val="11"/>
        <color indexed="8"/>
        <name val="Calibri"/>
        <family val="2"/>
        <scheme val="none"/>
      </font>
      <numFmt numFmtId="168" formatCode="&quot;$&quot;#,##0.00"/>
      <alignment horizontal="general" vertical="bottom" wrapText="0"/>
    </dxf>
  </rfmt>
  <rfmt sheetId="1" sqref="F80" start="0" length="0">
    <dxf>
      <font>
        <sz val="11"/>
        <color indexed="8"/>
        <name val="Calibri"/>
        <family val="2"/>
        <scheme val="none"/>
      </font>
      <numFmt numFmtId="168" formatCode="&quot;$&quot;#,##0.00"/>
      <alignment horizontal="general" vertical="bottom" wrapText="0"/>
    </dxf>
  </rfmt>
  <rfmt sheetId="1" sqref="F100" start="0" length="0">
    <dxf>
      <font>
        <sz val="11"/>
        <color indexed="8"/>
        <name val="Calibri"/>
        <family val="2"/>
        <scheme val="none"/>
      </font>
      <numFmt numFmtId="168" formatCode="&quot;$&quot;#,##0.00"/>
      <alignment horizontal="general" vertical="bottom" wrapText="0"/>
    </dxf>
  </rfmt>
  <rfmt sheetId="1" sqref="F92" start="0" length="0">
    <dxf>
      <font>
        <sz val="11"/>
        <color indexed="8"/>
        <name val="Calibri"/>
        <family val="2"/>
        <scheme val="none"/>
      </font>
      <numFmt numFmtId="168" formatCode="&quot;$&quot;#,##0.00"/>
      <alignment horizontal="general" vertical="bottom" wrapText="0"/>
    </dxf>
  </rfmt>
  <rfmt sheetId="1" sqref="F36" start="0" length="0">
    <dxf>
      <font>
        <sz val="11"/>
        <color indexed="8"/>
        <name val="Calibri"/>
        <family val="2"/>
        <scheme val="none"/>
      </font>
      <numFmt numFmtId="168" formatCode="&quot;$&quot;#,##0.00"/>
      <alignment horizontal="general" vertical="bottom" wrapText="0"/>
    </dxf>
  </rfmt>
  <rfmt sheetId="1" sqref="F101" start="0" length="0">
    <dxf>
      <font>
        <sz val="11"/>
        <color indexed="8"/>
        <name val="Calibri"/>
        <family val="2"/>
        <scheme val="none"/>
      </font>
      <numFmt numFmtId="168" formatCode="&quot;$&quot;#,##0.00"/>
      <alignment horizontal="general" vertical="bottom" wrapText="0"/>
    </dxf>
  </rfmt>
  <rfmt sheetId="1" sqref="F129" start="0" length="0">
    <dxf>
      <font>
        <sz val="11"/>
        <color indexed="8"/>
        <name val="Calibri"/>
        <family val="2"/>
        <scheme val="none"/>
      </font>
      <numFmt numFmtId="168" formatCode="&quot;$&quot;#,##0.00"/>
      <alignment horizontal="general" vertical="bottom" wrapText="0"/>
    </dxf>
  </rfmt>
  <rfmt sheetId="1" sqref="F35" start="0" length="0">
    <dxf>
      <font>
        <sz val="11"/>
        <color indexed="8"/>
        <name val="Calibri"/>
        <family val="2"/>
        <scheme val="none"/>
      </font>
      <numFmt numFmtId="168" formatCode="&quot;$&quot;#,##0.00"/>
      <alignment horizontal="general" vertical="bottom" wrapText="0"/>
    </dxf>
  </rfmt>
  <rfmt sheetId="1" sqref="F88" start="0" length="0">
    <dxf>
      <font>
        <sz val="11"/>
        <color indexed="8"/>
        <name val="Calibri"/>
        <family val="2"/>
        <scheme val="none"/>
      </font>
      <numFmt numFmtId="168" formatCode="&quot;$&quot;#,##0.00"/>
      <alignment horizontal="general" vertical="bottom" wrapText="0"/>
    </dxf>
  </rfmt>
  <rfmt sheetId="1" sqref="F74" start="0" length="0">
    <dxf>
      <font>
        <sz val="11"/>
        <color indexed="8"/>
        <name val="Calibri"/>
        <family val="2"/>
        <scheme val="none"/>
      </font>
      <numFmt numFmtId="168" formatCode="&quot;$&quot;#,##0.00"/>
      <alignment horizontal="general" vertical="bottom" wrapText="0"/>
    </dxf>
  </rfmt>
  <rfmt sheetId="1" sqref="F37" start="0" length="0">
    <dxf>
      <font>
        <sz val="11"/>
        <color indexed="8"/>
        <name val="Calibri"/>
        <family val="2"/>
        <scheme val="none"/>
      </font>
      <numFmt numFmtId="168" formatCode="&quot;$&quot;#,##0.00"/>
      <alignment horizontal="general" vertical="bottom" wrapText="0"/>
    </dxf>
  </rfmt>
  <rfmt sheetId="1" sqref="F10" start="0" length="0">
    <dxf>
      <font>
        <sz val="11"/>
        <color indexed="8"/>
        <name val="Calibri"/>
        <family val="2"/>
        <scheme val="none"/>
      </font>
      <numFmt numFmtId="168" formatCode="&quot;$&quot;#,##0.00"/>
      <alignment horizontal="general" vertical="bottom" wrapText="0"/>
    </dxf>
  </rfmt>
  <rfmt sheetId="1" sqref="F32" start="0" length="0">
    <dxf>
      <font>
        <sz val="11"/>
        <color indexed="8"/>
        <name val="Calibri"/>
        <family val="2"/>
        <scheme val="none"/>
      </font>
      <numFmt numFmtId="168" formatCode="&quot;$&quot;#,##0.00"/>
      <alignment horizontal="general" vertical="bottom" wrapText="0"/>
    </dxf>
  </rfmt>
  <rfmt sheetId="1" sqref="F127" start="0" length="0">
    <dxf>
      <font>
        <sz val="11"/>
        <color indexed="8"/>
        <name val="Calibri"/>
        <family val="2"/>
        <scheme val="none"/>
      </font>
      <numFmt numFmtId="168" formatCode="&quot;$&quot;#,##0.00"/>
      <alignment horizontal="general" vertical="bottom" wrapText="0"/>
    </dxf>
  </rfmt>
  <rfmt sheetId="1" sqref="F96" start="0" length="0">
    <dxf>
      <font>
        <sz val="11"/>
        <color indexed="8"/>
        <name val="Calibri"/>
        <family val="2"/>
        <scheme val="none"/>
      </font>
      <numFmt numFmtId="168" formatCode="&quot;$&quot;#,##0.00"/>
      <alignment horizontal="general" vertical="bottom" wrapText="0"/>
    </dxf>
  </rfmt>
  <rfmt sheetId="1" sqref="F79" start="0" length="0">
    <dxf>
      <font>
        <sz val="11"/>
        <color indexed="8"/>
        <name val="Calibri"/>
        <family val="2"/>
        <scheme val="none"/>
      </font>
      <numFmt numFmtId="168" formatCode="&quot;$&quot;#,##0.00"/>
      <alignment horizontal="general" vertical="bottom" wrapText="0"/>
    </dxf>
  </rfmt>
  <rfmt sheetId="1" sqref="F42" start="0" length="0">
    <dxf>
      <font>
        <sz val="11"/>
        <color indexed="8"/>
        <name val="Calibri"/>
        <family val="2"/>
        <scheme val="none"/>
      </font>
      <numFmt numFmtId="168" formatCode="&quot;$&quot;#,##0.00"/>
      <alignment horizontal="general" vertical="bottom" wrapText="0"/>
    </dxf>
  </rfmt>
  <rfmt sheetId="1" sqref="F41" start="0" length="0">
    <dxf>
      <font>
        <sz val="11"/>
        <color indexed="8"/>
        <name val="Calibri"/>
        <family val="2"/>
        <scheme val="none"/>
      </font>
      <numFmt numFmtId="168" formatCode="&quot;$&quot;#,##0.00"/>
      <alignment horizontal="general" vertical="bottom" wrapText="0"/>
    </dxf>
  </rfmt>
  <rfmt sheetId="1" sqref="F103" start="0" length="0">
    <dxf>
      <font>
        <sz val="11"/>
        <color indexed="8"/>
        <name val="Calibri"/>
        <family val="2"/>
        <scheme val="none"/>
      </font>
      <numFmt numFmtId="168" formatCode="&quot;$&quot;#,##0.00"/>
      <alignment horizontal="general" vertical="bottom" wrapText="0"/>
    </dxf>
  </rfmt>
  <rfmt sheetId="1" sqref="F104" start="0" length="0">
    <dxf>
      <font>
        <sz val="11"/>
        <color indexed="8"/>
        <name val="Calibri"/>
        <family val="2"/>
        <scheme val="none"/>
      </font>
      <numFmt numFmtId="168" formatCode="&quot;$&quot;#,##0.00"/>
      <alignment horizontal="general" vertical="bottom" wrapText="0"/>
    </dxf>
  </rfmt>
  <rfmt sheetId="1" sqref="F53" start="0" length="0">
    <dxf>
      <font>
        <sz val="11"/>
        <color indexed="8"/>
        <name val="Calibri"/>
        <family val="2"/>
        <scheme val="none"/>
      </font>
      <numFmt numFmtId="168" formatCode="&quot;$&quot;#,##0.00"/>
      <alignment horizontal="general" vertical="bottom" wrapText="0"/>
    </dxf>
  </rfmt>
  <rfmt sheetId="1" sqref="F54" start="0" length="0">
    <dxf>
      <font>
        <sz val="11"/>
        <color indexed="8"/>
        <name val="Calibri"/>
        <family val="2"/>
        <scheme val="none"/>
      </font>
      <numFmt numFmtId="168" formatCode="&quot;$&quot;#,##0.00"/>
      <alignment horizontal="general" vertical="bottom" wrapText="0"/>
    </dxf>
  </rfmt>
  <rfmt sheetId="1" sqref="F55" start="0" length="0">
    <dxf>
      <font>
        <sz val="11"/>
        <color indexed="8"/>
        <name val="Calibri"/>
        <family val="2"/>
        <scheme val="none"/>
      </font>
      <numFmt numFmtId="168" formatCode="&quot;$&quot;#,##0.00"/>
      <alignment horizontal="general" vertical="bottom" wrapText="0"/>
    </dxf>
  </rfmt>
  <rfmt sheetId="1" sqref="F106" start="0" length="0">
    <dxf>
      <font>
        <sz val="11"/>
        <color indexed="8"/>
        <name val="Calibri"/>
        <family val="2"/>
        <scheme val="none"/>
      </font>
      <numFmt numFmtId="168" formatCode="&quot;$&quot;#,##0.00"/>
      <alignment horizontal="general" vertical="bottom" wrapText="0"/>
    </dxf>
  </rfmt>
  <rfmt sheetId="1" sqref="F97" start="0" length="0">
    <dxf>
      <font>
        <sz val="11"/>
        <color indexed="8"/>
        <name val="Calibri"/>
        <family val="2"/>
        <scheme val="none"/>
      </font>
      <numFmt numFmtId="168" formatCode="&quot;$&quot;#,##0.00"/>
      <alignment horizontal="general" vertical="bottom" wrapText="0"/>
    </dxf>
  </rfmt>
  <rfmt sheetId="1" sqref="F107" start="0" length="0">
    <dxf>
      <font>
        <sz val="11"/>
        <color indexed="8"/>
        <name val="Calibri"/>
        <family val="2"/>
        <scheme val="none"/>
      </font>
      <numFmt numFmtId="168" formatCode="&quot;$&quot;#,##0.00"/>
      <alignment horizontal="general" vertical="bottom" wrapText="0"/>
    </dxf>
  </rfmt>
  <rfmt sheetId="1" sqref="F120" start="0" length="0">
    <dxf>
      <font>
        <sz val="11"/>
        <color indexed="8"/>
        <name val="Calibri"/>
        <family val="2"/>
        <scheme val="none"/>
      </font>
      <numFmt numFmtId="168" formatCode="&quot;$&quot;#,##0.00"/>
      <alignment horizontal="general" vertical="bottom" wrapText="0"/>
    </dxf>
  </rfmt>
  <rfmt sheetId="1" sqref="F47" start="0" length="0">
    <dxf>
      <font>
        <sz val="11"/>
        <color indexed="8"/>
        <name val="Calibri"/>
        <family val="2"/>
        <scheme val="none"/>
      </font>
      <numFmt numFmtId="168" formatCode="&quot;$&quot;#,##0.00"/>
      <alignment horizontal="general" vertical="bottom" wrapText="0"/>
    </dxf>
  </rfmt>
  <rfmt sheetId="1" sqref="F60" start="0" length="0">
    <dxf>
      <font>
        <sz val="11"/>
        <color indexed="8"/>
        <name val="Calibri"/>
        <family val="2"/>
        <scheme val="none"/>
      </font>
      <numFmt numFmtId="168" formatCode="&quot;$&quot;#,##0.00"/>
      <alignment horizontal="general" vertical="bottom" wrapText="0"/>
    </dxf>
  </rfmt>
  <rfmt sheetId="1" sqref="F62" start="0" length="0">
    <dxf>
      <font>
        <sz val="11"/>
        <color indexed="8"/>
        <name val="Calibri"/>
        <family val="2"/>
        <scheme val="none"/>
      </font>
      <numFmt numFmtId="168" formatCode="&quot;$&quot;#,##0.00"/>
      <alignment horizontal="general" vertical="bottom" wrapText="0"/>
    </dxf>
  </rfmt>
  <rfmt sheetId="1" sqref="F49" start="0" length="0">
    <dxf>
      <font>
        <sz val="11"/>
        <color indexed="8"/>
        <name val="Calibri"/>
        <family val="2"/>
        <scheme val="none"/>
      </font>
      <numFmt numFmtId="168" formatCode="&quot;$&quot;#,##0.00"/>
      <alignment horizontal="general" vertical="bottom" wrapText="0"/>
    </dxf>
  </rfmt>
  <rfmt sheetId="1" sqref="F51" start="0" length="0">
    <dxf>
      <font>
        <sz val="11"/>
        <color indexed="8"/>
        <name val="Calibri"/>
        <family val="2"/>
        <scheme val="none"/>
      </font>
      <numFmt numFmtId="168" formatCode="&quot;$&quot;#,##0.00"/>
      <alignment horizontal="general" vertical="bottom" wrapText="0"/>
    </dxf>
  </rfmt>
  <rfmt sheetId="1" sqref="F56" start="0" length="0">
    <dxf>
      <font>
        <sz val="11"/>
        <color indexed="8"/>
        <name val="Calibri"/>
        <family val="2"/>
        <scheme val="none"/>
      </font>
      <numFmt numFmtId="168" formatCode="&quot;$&quot;#,##0.00"/>
      <alignment horizontal="general" vertical="bottom" wrapText="0"/>
    </dxf>
  </rfmt>
  <rfmt sheetId="1" sqref="F61" start="0" length="0">
    <dxf>
      <font>
        <sz val="11"/>
        <color indexed="8"/>
        <name val="Calibri"/>
        <family val="2"/>
        <scheme val="none"/>
      </font>
      <numFmt numFmtId="168" formatCode="&quot;$&quot;#,##0.00"/>
      <alignment horizontal="general" vertical="bottom" wrapText="0"/>
    </dxf>
  </rfmt>
  <rfmt sheetId="1" sqref="F73" start="0" length="0">
    <dxf>
      <font>
        <sz val="11"/>
        <color indexed="8"/>
        <name val="Calibri"/>
        <family val="2"/>
        <scheme val="none"/>
      </font>
      <numFmt numFmtId="168" formatCode="&quot;$&quot;#,##0.00"/>
      <alignment horizontal="general" vertical="bottom" wrapText="0"/>
    </dxf>
  </rfmt>
  <rfmt sheetId="1" sqref="F44" start="0" length="0">
    <dxf>
      <font>
        <sz val="11"/>
        <color indexed="8"/>
        <name val="Calibri"/>
        <family val="2"/>
        <scheme val="none"/>
      </font>
      <numFmt numFmtId="168" formatCode="&quot;$&quot;#,##0.00"/>
      <alignment horizontal="general" vertical="bottom" wrapText="0"/>
    </dxf>
  </rfmt>
  <rfmt sheetId="1" sqref="F95" start="0" length="0">
    <dxf>
      <font>
        <sz val="11"/>
        <color indexed="8"/>
        <name val="Calibri"/>
        <family val="2"/>
        <scheme val="none"/>
      </font>
      <numFmt numFmtId="168" formatCode="&quot;$&quot;#,##0.00"/>
      <alignment horizontal="general" vertical="bottom" wrapText="0"/>
    </dxf>
  </rfmt>
  <rfmt sheetId="1" sqref="F98" start="0" length="0">
    <dxf>
      <font>
        <sz val="11"/>
        <color indexed="8"/>
        <name val="Calibri"/>
        <family val="2"/>
        <scheme val="none"/>
      </font>
      <numFmt numFmtId="168" formatCode="&quot;$&quot;#,##0.00"/>
      <alignment horizontal="general" vertical="bottom" wrapText="0"/>
    </dxf>
  </rfmt>
  <rfmt sheetId="1" sqref="F70" start="0" length="0">
    <dxf>
      <font>
        <sz val="11"/>
        <color indexed="8"/>
        <name val="Calibri"/>
        <family val="2"/>
        <scheme val="none"/>
      </font>
      <numFmt numFmtId="168" formatCode="&quot;$&quot;#,##0.00"/>
      <alignment horizontal="general" vertical="bottom" wrapText="0"/>
    </dxf>
  </rfmt>
  <rfmt sheetId="1" sqref="F124" start="0" length="0">
    <dxf>
      <font>
        <sz val="11"/>
        <color indexed="8"/>
        <name val="Calibri"/>
        <family val="2"/>
        <scheme val="none"/>
      </font>
      <numFmt numFmtId="168" formatCode="&quot;$&quot;#,##0.00"/>
      <alignment horizontal="general" vertical="bottom" wrapText="0"/>
    </dxf>
  </rfmt>
  <rfmt sheetId="1" sqref="F125" start="0" length="0">
    <dxf>
      <font>
        <sz val="11"/>
        <color indexed="8"/>
        <name val="Calibri"/>
        <family val="2"/>
        <scheme val="none"/>
      </font>
      <numFmt numFmtId="168" formatCode="&quot;$&quot;#,##0.00"/>
      <alignment horizontal="general" vertical="bottom" wrapText="0"/>
    </dxf>
  </rfmt>
  <rfmt sheetId="1" sqref="F105" start="0" length="0">
    <dxf>
      <font>
        <sz val="11"/>
        <color indexed="8"/>
        <name val="Calibri"/>
        <family val="2"/>
        <scheme val="none"/>
      </font>
      <numFmt numFmtId="168" formatCode="&quot;$&quot;#,##0.00"/>
      <alignment horizontal="general" vertical="bottom" wrapText="0"/>
    </dxf>
  </rfmt>
  <rfmt sheetId="1" sqref="F102" start="0" length="0">
    <dxf>
      <font>
        <sz val="11"/>
        <color indexed="8"/>
        <name val="Calibri"/>
        <family val="2"/>
        <scheme val="none"/>
      </font>
      <numFmt numFmtId="168" formatCode="&quot;$&quot;#,##0.00"/>
      <alignment horizontal="general" vertical="bottom" wrapText="0"/>
    </dxf>
  </rfmt>
  <rfmt sheetId="1" sqref="F68" start="0" length="0">
    <dxf>
      <font>
        <sz val="11"/>
        <color indexed="8"/>
        <name val="Calibri"/>
        <family val="2"/>
        <scheme val="none"/>
      </font>
      <numFmt numFmtId="168" formatCode="&quot;$&quot;#,##0.00"/>
      <alignment horizontal="general" vertical="bottom" wrapText="0"/>
    </dxf>
  </rfmt>
  <rfmt sheetId="1" sqref="F7" start="0" length="0">
    <dxf>
      <font>
        <sz val="11"/>
        <color indexed="8"/>
        <name val="Calibri"/>
        <family val="2"/>
        <scheme val="none"/>
      </font>
      <numFmt numFmtId="168" formatCode="&quot;$&quot;#,##0.00"/>
      <alignment horizontal="general" vertical="bottom" wrapText="0"/>
    </dxf>
  </rfmt>
  <rfmt sheetId="1" sqref="F19" start="0" length="0">
    <dxf>
      <font>
        <sz val="11"/>
        <color indexed="8"/>
        <name val="Calibri"/>
        <family val="2"/>
        <scheme val="none"/>
      </font>
      <numFmt numFmtId="168" formatCode="&quot;$&quot;#,##0.00"/>
      <alignment horizontal="general" vertical="bottom" wrapText="0"/>
    </dxf>
  </rfmt>
  <rfmt sheetId="1" sqref="F34" start="0" length="0">
    <dxf>
      <font>
        <sz val="11"/>
        <color indexed="8"/>
        <name val="Calibri"/>
        <family val="2"/>
        <scheme val="none"/>
      </font>
      <numFmt numFmtId="168" formatCode="&quot;$&quot;#,##0.00"/>
      <alignment horizontal="general" vertical="bottom" wrapText="0"/>
    </dxf>
  </rfmt>
  <rfmt sheetId="1" sqref="F114" start="0" length="0">
    <dxf>
      <font>
        <sz val="11"/>
        <color indexed="8"/>
        <name val="Calibri"/>
        <family val="2"/>
        <scheme val="none"/>
      </font>
      <numFmt numFmtId="168" formatCode="&quot;$&quot;#,##0.00"/>
      <alignment horizontal="general" vertical="bottom" wrapText="0"/>
    </dxf>
  </rfmt>
  <rfmt sheetId="1" sqref="F115" start="0" length="0">
    <dxf>
      <font>
        <sz val="11"/>
        <color indexed="8"/>
        <name val="Calibri"/>
        <family val="2"/>
        <scheme val="none"/>
      </font>
      <numFmt numFmtId="168" formatCode="&quot;$&quot;#,##0.00"/>
      <alignment horizontal="general" vertical="bottom" wrapText="0"/>
    </dxf>
  </rfmt>
  <rfmt sheetId="1" sqref="F113" start="0" length="0">
    <dxf>
      <font>
        <sz val="11"/>
        <color indexed="8"/>
        <name val="Calibri"/>
        <family val="2"/>
        <scheme val="none"/>
      </font>
      <numFmt numFmtId="168" formatCode="&quot;$&quot;#,##0.00"/>
      <alignment horizontal="general" vertical="bottom" wrapText="0"/>
    </dxf>
  </rfmt>
  <rfmt sheetId="1" sqref="F116" start="0" length="0">
    <dxf>
      <font>
        <sz val="11"/>
        <color indexed="8"/>
        <name val="Calibri"/>
        <family val="2"/>
        <scheme val="none"/>
      </font>
      <numFmt numFmtId="168" formatCode="&quot;$&quot;#,##0.00"/>
      <alignment horizontal="general" vertical="bottom" wrapText="0"/>
    </dxf>
  </rfmt>
  <rfmt sheetId="1" sqref="F21" start="0" length="0">
    <dxf>
      <font>
        <sz val="11"/>
        <color indexed="8"/>
        <name val="Calibri"/>
        <family val="2"/>
        <scheme val="none"/>
      </font>
      <numFmt numFmtId="168" formatCode="&quot;$&quot;#,##0.00"/>
      <alignment horizontal="general" vertical="bottom" wrapText="0"/>
    </dxf>
  </rfmt>
  <rfmt sheetId="1" sqref="F87" start="0" length="0">
    <dxf>
      <font>
        <sz val="11"/>
        <color indexed="8"/>
        <name val="Calibri"/>
        <family val="2"/>
        <scheme val="none"/>
      </font>
      <numFmt numFmtId="168" formatCode="&quot;$&quot;#,##0.00"/>
      <alignment horizontal="general" vertical="bottom" wrapText="0"/>
    </dxf>
  </rfmt>
  <rfmt sheetId="1" sqref="F18" start="0" length="0">
    <dxf>
      <font>
        <sz val="11"/>
        <color indexed="8"/>
        <name val="Calibri"/>
        <family val="2"/>
        <scheme val="none"/>
      </font>
      <numFmt numFmtId="168" formatCode="&quot;$&quot;#,##0.00"/>
      <alignment horizontal="general" vertical="bottom" wrapText="0"/>
    </dxf>
  </rfmt>
  <rfmt sheetId="1" sqref="F65" start="0" length="0">
    <dxf>
      <font>
        <sz val="11"/>
        <color indexed="8"/>
        <name val="Calibri"/>
        <family val="2"/>
        <scheme val="none"/>
      </font>
      <numFmt numFmtId="168" formatCode="&quot;$&quot;#,##0.00"/>
      <alignment horizontal="general" vertical="bottom" wrapText="0"/>
    </dxf>
  </rfmt>
  <rfmt sheetId="1" sqref="F66" start="0" length="0">
    <dxf>
      <font>
        <sz val="11"/>
        <color indexed="8"/>
        <name val="Calibri"/>
        <family val="2"/>
        <scheme val="none"/>
      </font>
      <numFmt numFmtId="168" formatCode="&quot;$&quot;#,##0.00"/>
      <alignment horizontal="general" vertical="bottom" wrapText="0"/>
    </dxf>
  </rfmt>
  <rfmt sheetId="1" sqref="F52" start="0" length="0">
    <dxf>
      <font>
        <sz val="11"/>
        <color indexed="8"/>
        <name val="Calibri"/>
        <family val="2"/>
        <scheme val="none"/>
      </font>
      <numFmt numFmtId="168" formatCode="&quot;$&quot;#,##0.00"/>
      <alignment horizontal="general" vertical="bottom" wrapText="0"/>
    </dxf>
  </rfmt>
  <rfmt sheetId="1" sqref="F133" start="0" length="0">
    <dxf>
      <font>
        <sz val="11"/>
        <color indexed="8"/>
        <name val="Calibri"/>
        <family val="2"/>
        <scheme val="none"/>
      </font>
      <numFmt numFmtId="168" formatCode="&quot;$&quot;#,##0.00"/>
      <alignment horizontal="general" vertical="bottom" wrapText="0"/>
    </dxf>
  </rfmt>
  <rfmt sheetId="1" sqref="F38" start="0" length="0">
    <dxf>
      <font>
        <sz val="11"/>
        <color indexed="8"/>
        <name val="Calibri"/>
        <family val="2"/>
        <scheme val="none"/>
      </font>
      <numFmt numFmtId="168" formatCode="&quot;$&quot;#,##0.00"/>
      <alignment horizontal="general" vertical="bottom" wrapText="0"/>
    </dxf>
  </rfmt>
  <rfmt sheetId="1" sqref="F39" start="0" length="0">
    <dxf>
      <font>
        <sz val="11"/>
        <color indexed="8"/>
        <name val="Calibri"/>
        <family val="2"/>
        <scheme val="none"/>
      </font>
      <numFmt numFmtId="168" formatCode="&quot;$&quot;#,##0.00"/>
      <alignment horizontal="general" vertical="bottom" wrapText="0"/>
    </dxf>
  </rfmt>
  <rfmt sheetId="1" sqref="F23" start="0" length="0">
    <dxf>
      <font>
        <sz val="11"/>
        <color indexed="8"/>
        <name val="Calibri"/>
        <family val="2"/>
        <scheme val="none"/>
      </font>
      <numFmt numFmtId="168" formatCode="&quot;$&quot;#,##0.00"/>
      <alignment horizontal="general" vertical="bottom" wrapText="0"/>
    </dxf>
  </rfmt>
  <rfmt sheetId="1" sqref="F29" start="0" length="0">
    <dxf>
      <font>
        <sz val="11"/>
        <color indexed="8"/>
        <name val="Calibri"/>
        <family val="2"/>
        <scheme val="none"/>
      </font>
      <numFmt numFmtId="168" formatCode="&quot;$&quot;#,##0.00"/>
      <alignment horizontal="general" vertical="bottom" wrapText="0"/>
    </dxf>
  </rfmt>
  <rfmt sheetId="1" sqref="F130" start="0" length="0">
    <dxf>
      <font>
        <sz val="11"/>
        <color indexed="8"/>
        <name val="Calibri"/>
        <family val="2"/>
        <scheme val="none"/>
      </font>
      <numFmt numFmtId="168" formatCode="&quot;$&quot;#,##0.00"/>
      <alignment horizontal="general" vertical="bottom" wrapText="0"/>
    </dxf>
  </rfmt>
  <rfmt sheetId="1" sqref="F123" start="0" length="0">
    <dxf>
      <font>
        <sz val="11"/>
        <color indexed="8"/>
        <name val="Calibri"/>
        <family val="2"/>
        <scheme val="none"/>
      </font>
      <numFmt numFmtId="168" formatCode="&quot;$&quot;#,##0.00"/>
      <alignment horizontal="general" vertical="bottom" wrapText="0"/>
    </dxf>
  </rfmt>
  <rfmt sheetId="1" sqref="F109" start="0" length="0">
    <dxf>
      <font>
        <sz val="11"/>
        <color indexed="8"/>
        <name val="Calibri"/>
        <family val="2"/>
        <scheme val="none"/>
      </font>
      <numFmt numFmtId="168" formatCode="&quot;$&quot;#,##0.00"/>
      <alignment horizontal="general" vertical="bottom" wrapText="0"/>
    </dxf>
  </rfmt>
  <rfmt sheetId="1" sqref="F126" start="0" length="0">
    <dxf>
      <font>
        <sz val="11"/>
        <color indexed="8"/>
        <name val="Calibri"/>
        <family val="2"/>
        <scheme val="none"/>
      </font>
      <numFmt numFmtId="168" formatCode="&quot;$&quot;#,##0.00"/>
      <alignment horizontal="general" vertical="bottom" wrapText="0"/>
    </dxf>
  </rfmt>
  <rfmt sheetId="1" sqref="F14" start="0" length="0">
    <dxf>
      <font>
        <sz val="11"/>
        <color indexed="8"/>
        <name val="Calibri"/>
        <family val="2"/>
        <scheme val="none"/>
      </font>
      <numFmt numFmtId="168" formatCode="&quot;$&quot;#,##0.00"/>
      <alignment horizontal="general" vertical="bottom" wrapText="0"/>
    </dxf>
  </rfmt>
  <rfmt sheetId="1" sqref="F12" start="0" length="0">
    <dxf>
      <font>
        <sz val="11"/>
        <color indexed="8"/>
        <name val="Calibri"/>
        <family val="2"/>
        <scheme val="none"/>
      </font>
      <numFmt numFmtId="168" formatCode="&quot;$&quot;#,##0.00"/>
      <alignment horizontal="general" vertical="bottom" wrapText="0"/>
    </dxf>
  </rfmt>
  <rfmt sheetId="1" sqref="F16" start="0" length="0">
    <dxf>
      <font>
        <sz val="11"/>
        <color indexed="8"/>
        <name val="Calibri"/>
        <family val="2"/>
        <scheme val="none"/>
      </font>
      <numFmt numFmtId="168" formatCode="&quot;$&quot;#,##0.00"/>
      <alignment horizontal="general" vertical="bottom" wrapText="0"/>
    </dxf>
  </rfmt>
  <rfmt sheetId="1" sqref="F15" start="0" length="0">
    <dxf>
      <font>
        <sz val="11"/>
        <color indexed="8"/>
        <name val="Calibri"/>
        <family val="2"/>
        <scheme val="none"/>
      </font>
      <numFmt numFmtId="168" formatCode="&quot;$&quot;#,##0.00"/>
      <alignment horizontal="general" vertical="bottom" wrapText="0"/>
    </dxf>
  </rfmt>
  <rfmt sheetId="1" sqref="F13" start="0" length="0">
    <dxf>
      <font>
        <sz val="11"/>
        <color indexed="8"/>
        <name val="Calibri"/>
        <family val="2"/>
        <scheme val="none"/>
      </font>
      <numFmt numFmtId="168" formatCode="&quot;$&quot;#,##0.00"/>
      <alignment horizontal="general" vertical="bottom" wrapText="0"/>
    </dxf>
  </rfmt>
  <rfmt sheetId="1" sqref="F50" start="0" length="0">
    <dxf>
      <font>
        <sz val="11"/>
        <color indexed="8"/>
        <name val="Calibri"/>
        <family val="2"/>
        <scheme val="none"/>
      </font>
      <numFmt numFmtId="168" formatCode="&quot;$&quot;#,##0.00"/>
      <alignment horizontal="general" vertical="bottom" wrapText="0"/>
    </dxf>
  </rfmt>
  <rfmt sheetId="1" sqref="F26" start="0" length="0">
    <dxf>
      <font>
        <sz val="11"/>
        <color indexed="8"/>
        <name val="Calibri"/>
        <family val="2"/>
        <scheme val="none"/>
      </font>
      <numFmt numFmtId="168" formatCode="&quot;$&quot;#,##0.00"/>
      <alignment horizontal="general" vertical="bottom" wrapText="0"/>
    </dxf>
  </rfmt>
  <rfmt sheetId="1" sqref="F78" start="0" length="0">
    <dxf>
      <font>
        <sz val="11"/>
        <color indexed="8"/>
        <name val="Calibri"/>
        <family val="2"/>
        <scheme val="none"/>
      </font>
      <numFmt numFmtId="168" formatCode="&quot;$&quot;#,##0.00"/>
      <alignment horizontal="general" vertical="bottom" wrapText="0"/>
    </dxf>
  </rfmt>
  <rfmt sheetId="1" sqref="F83" start="0" length="0">
    <dxf>
      <font>
        <sz val="11"/>
        <color indexed="8"/>
        <name val="Calibri"/>
        <family val="2"/>
        <scheme val="none"/>
      </font>
      <numFmt numFmtId="168" formatCode="&quot;$&quot;#,##0.00"/>
      <alignment horizontal="general" vertical="bottom" wrapText="0"/>
    </dxf>
  </rfmt>
  <rfmt sheetId="1" sqref="F91" start="0" length="0">
    <dxf>
      <font>
        <sz val="11"/>
        <color indexed="8"/>
        <name val="Calibri"/>
        <family val="2"/>
        <scheme val="none"/>
      </font>
      <numFmt numFmtId="168" formatCode="&quot;$&quot;#,##0.00"/>
      <alignment horizontal="general" vertical="bottom" wrapText="0"/>
    </dxf>
  </rfmt>
  <rfmt sheetId="1" sqref="F99" start="0" length="0">
    <dxf>
      <font>
        <sz val="11"/>
        <color indexed="8"/>
        <name val="Calibri"/>
        <family val="2"/>
        <scheme val="none"/>
      </font>
      <numFmt numFmtId="168" formatCode="&quot;$&quot;#,##0.00"/>
      <alignment horizontal="general" vertical="bottom" wrapText="0"/>
    </dxf>
  </rfmt>
  <rfmt sheetId="1" sqref="F119" start="0" length="0">
    <dxf>
      <font>
        <sz val="11"/>
        <color indexed="8"/>
        <name val="Calibri"/>
        <family val="2"/>
        <scheme val="none"/>
      </font>
      <numFmt numFmtId="168" formatCode="&quot;$&quot;#,##0.00"/>
      <alignment horizontal="general" vertical="bottom" wrapText="0"/>
    </dxf>
  </rfmt>
  <rfmt sheetId="1" sqref="F43" start="0" length="0">
    <dxf>
      <font>
        <sz val="11"/>
        <color indexed="8"/>
        <name val="Calibri"/>
        <family val="2"/>
        <scheme val="none"/>
      </font>
      <numFmt numFmtId="168" formatCode="&quot;$&quot;#,##0.00"/>
      <alignment horizontal="general" vertical="bottom" wrapText="0"/>
    </dxf>
  </rfmt>
  <rfmt sheetId="1" sqref="F46" start="0" length="0">
    <dxf>
      <font>
        <sz val="11"/>
        <color indexed="8"/>
        <name val="Calibri"/>
        <family val="2"/>
        <scheme val="none"/>
      </font>
      <numFmt numFmtId="168" formatCode="&quot;$&quot;#,##0.00"/>
      <alignment horizontal="general" vertical="bottom" wrapText="0"/>
    </dxf>
  </rfmt>
  <rfmt sheetId="1" sqref="F112" start="0" length="0">
    <dxf>
      <font>
        <sz val="11"/>
        <color indexed="8"/>
        <name val="Calibri"/>
        <family val="2"/>
        <scheme val="none"/>
      </font>
      <numFmt numFmtId="168" formatCode="&quot;$&quot;#,##0.00"/>
      <alignment horizontal="general" vertical="bottom" wrapText="0"/>
    </dxf>
  </rfmt>
  <rfmt sheetId="1" sqref="F67" start="0" length="0">
    <dxf>
      <font>
        <sz val="11"/>
        <color indexed="8"/>
        <name val="Calibri"/>
        <family val="2"/>
        <scheme val="none"/>
      </font>
      <numFmt numFmtId="168" formatCode="&quot;$&quot;#,##0.00"/>
      <alignment horizontal="general" vertical="bottom" wrapText="0"/>
    </dxf>
  </rfmt>
  <rfmt sheetId="1" sqref="F121" start="0" length="0">
    <dxf>
      <font>
        <sz val="11"/>
        <color indexed="8"/>
        <name val="Calibri"/>
        <family val="2"/>
        <scheme val="none"/>
      </font>
      <numFmt numFmtId="168" formatCode="&quot;$&quot;#,##0.00"/>
      <alignment horizontal="general" vertical="bottom" wrapText="0"/>
    </dxf>
  </rfmt>
  <rfmt sheetId="1" sqref="F22" start="0" length="0">
    <dxf>
      <font>
        <sz val="11"/>
        <color indexed="8"/>
        <name val="Calibri"/>
        <family val="2"/>
        <scheme val="none"/>
      </font>
      <numFmt numFmtId="168" formatCode="&quot;$&quot;#,##0.00"/>
      <alignment horizontal="general" vertical="bottom" wrapText="0"/>
    </dxf>
  </rfmt>
  <rfmt sheetId="1" sqref="F69" start="0" length="0">
    <dxf>
      <font>
        <sz val="11"/>
        <color indexed="8"/>
        <name val="Calibri"/>
        <family val="2"/>
        <scheme val="none"/>
      </font>
      <numFmt numFmtId="168" formatCode="&quot;$&quot;#,##0.00"/>
      <alignment horizontal="general" vertical="bottom" wrapText="0"/>
    </dxf>
  </rfmt>
  <rfmt sheetId="1" sqref="F59" start="0" length="0">
    <dxf>
      <font>
        <sz val="11"/>
        <color indexed="8"/>
        <name val="Calibri"/>
        <family val="2"/>
        <scheme val="none"/>
      </font>
      <numFmt numFmtId="168" formatCode="&quot;$&quot;#,##0.00"/>
      <alignment horizontal="general" vertical="bottom" wrapText="0"/>
    </dxf>
  </rfmt>
  <rfmt sheetId="1" sqref="F64" start="0" length="0">
    <dxf>
      <font>
        <sz val="11"/>
        <color indexed="8"/>
        <name val="Calibri"/>
        <family val="2"/>
        <scheme val="none"/>
      </font>
      <numFmt numFmtId="168" formatCode="&quot;$&quot;#,##0.00"/>
      <alignment horizontal="general" vertical="bottom" wrapText="0"/>
    </dxf>
  </rfmt>
  <rfmt sheetId="1" sqref="F63" start="0" length="0">
    <dxf>
      <font>
        <sz val="11"/>
        <color indexed="8"/>
        <name val="Calibri"/>
        <family val="2"/>
        <scheme val="none"/>
      </font>
      <numFmt numFmtId="168" formatCode="&quot;$&quot;#,##0.00"/>
      <alignment horizontal="general" vertical="bottom" wrapText="0"/>
    </dxf>
  </rfmt>
  <rfmt sheetId="1" sqref="F108" start="0" length="0">
    <dxf>
      <font>
        <sz val="11"/>
        <color indexed="8"/>
        <name val="Calibri"/>
        <family val="2"/>
        <scheme val="none"/>
      </font>
      <numFmt numFmtId="168" formatCode="&quot;$&quot;#,##0.00"/>
      <alignment horizontal="general" vertical="bottom" wrapText="0"/>
    </dxf>
  </rfmt>
  <rfmt sheetId="1" sqref="F84" start="0" length="0">
    <dxf>
      <font>
        <sz val="11"/>
        <color indexed="8"/>
        <name val="Calibri"/>
        <family val="2"/>
        <scheme val="none"/>
      </font>
      <numFmt numFmtId="168" formatCode="&quot;$&quot;#,##0.00"/>
      <alignment horizontal="general" vertical="bottom" wrapText="0"/>
    </dxf>
  </rfmt>
  <rfmt sheetId="1" sqref="F89" start="0" length="0">
    <dxf>
      <font>
        <sz val="11"/>
        <color indexed="8"/>
        <name val="Calibri"/>
        <family val="2"/>
        <scheme val="none"/>
      </font>
      <numFmt numFmtId="168" formatCode="&quot;$&quot;#,##0.00"/>
      <alignment horizontal="general" vertical="bottom" wrapText="0"/>
    </dxf>
  </rfmt>
  <rfmt sheetId="1" sqref="F111" start="0" length="0">
    <dxf>
      <font>
        <sz val="11"/>
        <color indexed="8"/>
        <name val="Calibri"/>
        <family val="2"/>
        <scheme val="none"/>
      </font>
      <numFmt numFmtId="168" formatCode="&quot;$&quot;#,##0.00"/>
      <alignment horizontal="general" vertical="bottom" wrapText="0"/>
    </dxf>
  </rfmt>
  <rfmt sheetId="1" sqref="F128" start="0" length="0">
    <dxf>
      <font>
        <sz val="11"/>
        <color indexed="8"/>
        <name val="Calibri"/>
        <family val="2"/>
        <scheme val="none"/>
      </font>
      <numFmt numFmtId="168" formatCode="&quot;$&quot;#,##0.00"/>
      <alignment horizontal="general" vertical="bottom" wrapText="0"/>
    </dxf>
  </rfmt>
  <rfmt sheetId="1" sqref="F20" start="0" length="0">
    <dxf>
      <font>
        <sz val="11"/>
        <color indexed="8"/>
        <name val="Calibri"/>
        <family val="2"/>
        <scheme val="none"/>
      </font>
      <numFmt numFmtId="168" formatCode="&quot;$&quot;#,##0.00"/>
      <alignment horizontal="general" vertical="bottom" wrapText="0"/>
    </dxf>
  </rfmt>
  <rfmt sheetId="1" sqref="F27" start="0" length="0">
    <dxf>
      <font>
        <sz val="11"/>
        <color indexed="8"/>
        <name val="Calibri"/>
        <family val="2"/>
        <scheme val="none"/>
      </font>
      <numFmt numFmtId="168" formatCode="&quot;$&quot;#,##0.00"/>
      <alignment horizontal="general" vertical="bottom" wrapText="0"/>
    </dxf>
  </rfmt>
  <rfmt sheetId="1" sqref="F28" start="0" length="0">
    <dxf>
      <font>
        <sz val="11"/>
        <color indexed="8"/>
        <name val="Calibri"/>
        <family val="2"/>
        <scheme val="none"/>
      </font>
      <numFmt numFmtId="168" formatCode="&quot;$&quot;#,##0.00"/>
      <alignment horizontal="general" vertical="bottom" wrapText="0"/>
    </dxf>
  </rfmt>
  <rfmt sheetId="1" sqref="F93" start="0" length="0">
    <dxf>
      <font>
        <sz val="11"/>
        <color indexed="8"/>
        <name val="Calibri"/>
        <family val="2"/>
        <scheme val="none"/>
      </font>
      <numFmt numFmtId="168" formatCode="&quot;$&quot;#,##0.00"/>
      <alignment horizontal="general" vertical="bottom" wrapText="0"/>
    </dxf>
  </rfmt>
  <rfmt sheetId="1" sqref="F1:F65536" start="0" length="0">
    <dxf>
      <numFmt numFmtId="168" formatCode="&quot;$&quot;#,##0.00"/>
    </dxf>
  </rfmt>
  <rcc rId="30" sId="1">
    <nc r="G1" t="inlineStr">
      <is>
        <t>Price (Lot)</t>
      </is>
    </nc>
  </rcc>
  <rcc rId="31" sId="1" numFmtId="11">
    <nc r="G57">
      <f>F57*B57</f>
    </nc>
  </rcc>
  <rcc rId="32" sId="1">
    <oc r="A57">
      <v>54</v>
    </oc>
    <nc r="A57" t="inlineStr">
      <is>
        <t>54C</t>
      </is>
    </nc>
  </rcc>
  <rrc rId="33" sId="1" ref="A5:XFD5" action="insertRow"/>
  <rcc rId="34" sId="1">
    <nc r="B5">
      <v>10</v>
    </nc>
  </rcc>
  <rcc rId="35" sId="1">
    <nc r="E5" t="inlineStr">
      <is>
        <t>Digikey</t>
      </is>
    </nc>
  </rcc>
  <rcc rId="36" sId="1">
    <nc r="G5">
      <f>F5*B5</f>
    </nc>
  </rcc>
  <rcc rId="37" sId="1">
    <nc r="A5" t="inlineStr">
      <is>
        <t>54D</t>
      </is>
    </nc>
  </rcc>
  <rcc rId="38" sId="1">
    <nc r="C5" t="inlineStr">
      <is>
        <t>0430310002</t>
      </is>
    </nc>
  </rcc>
  <rcc rId="39" sId="1">
    <nc r="D5" t="inlineStr">
      <is>
        <t>Male Molex Microfit 3.0 Crimp Pins</t>
      </is>
    </nc>
  </rcc>
  <rcc rId="40" sId="1" numFmtId="11">
    <nc r="F5">
      <v>0.184</v>
    </nc>
  </rcc>
  <rcc rId="41" sId="1">
    <nc r="H5" t="inlineStr">
      <is>
        <t>https://www.digikey.com/product-detail/en/molex/0430310002/WM1127CT-ND/467813</t>
      </is>
    </nc>
  </rcc>
  <rcc rId="42" sId="1" numFmtId="11">
    <nc r="F2">
      <v>0.51</v>
    </nc>
  </rcc>
  <rcc rId="43" sId="1">
    <nc r="G2">
      <f>F2*B2</f>
    </nc>
  </rcc>
  <rcc rId="44" sId="1">
    <nc r="G3">
      <f>F3*B3</f>
    </nc>
  </rcc>
  <rcc rId="45" sId="1" numFmtId="11">
    <nc r="F3">
      <v>0.67</v>
    </nc>
  </rcc>
  <rcc rId="46" sId="1">
    <nc r="I1" t="inlineStr">
      <is>
        <t>Link 2</t>
      </is>
    </nc>
  </rcc>
  <rfmt sheetId="1" sqref="I1">
    <dxf>
      <font>
        <b val="0"/>
        <i val="0"/>
        <strike val="0"/>
        <condense val="0"/>
        <extend val="0"/>
        <outline val="0"/>
        <shadow val="0"/>
        <u val="none"/>
        <vertAlign val="baseline"/>
        <sz val="12"/>
        <color indexed="8"/>
        <name val="Century Gothic"/>
        <family val="2"/>
        <scheme val="none"/>
      </font>
      <alignment horizontal="center" vertical="center" textRotation="0" wrapText="1" indent="0" justifyLastLine="0" shrinkToFit="0" readingOrder="0"/>
    </dxf>
  </rfmt>
  <rcc rId="47" sId="1" numFmtId="11">
    <nc r="F82">
      <v>1.6</v>
    </nc>
  </rcc>
  <rcc rId="48" sId="1">
    <nc r="G82">
      <f>F82*B82</f>
    </nc>
  </rcc>
  <rcc rId="49" sId="1">
    <nc r="E82" t="inlineStr">
      <is>
        <t>Robotdigg</t>
      </is>
    </nc>
  </rcc>
  <rfmt sheetId="1" xfDxf="1" sqref="A82:IV82" start="0" length="0">
    <dxf/>
  </rfmt>
  <rfmt sheetId="1" xfDxf="1" sqref="A83:IV83" start="0" length="0">
    <dxf/>
  </rfmt>
  <rcc rId="50" sId="1">
    <nc r="F83">
      <f>12.31/10</f>
    </nc>
  </rcc>
  <rcc rId="51" sId="1">
    <nc r="D83" t="inlineStr">
      <is>
        <t>Stainless 10mm ID x 16mm OD x 0.5mm Shim (Comes in 10pack)</t>
      </is>
    </nc>
  </rcc>
  <rcc rId="52" sId="1" odxf="1" dxf="1">
    <oc r="C83" t="inlineStr">
      <is>
        <r>
          <t>10mmx16mmx0.5mm_S</t>
        </r>
        <r>
          <rPr>
            <sz val="12"/>
            <color indexed="8"/>
            <rFont val="SWGDT"/>
          </rPr>
          <t xml:space="preserve">
</t>
        </r>
        <r>
          <rPr>
            <sz val="12"/>
            <color indexed="8"/>
            <rFont val="Century Gothic"/>
            <family val="2"/>
          </rPr>
          <t>Him(McMaster_90214A</t>
        </r>
        <r>
          <rPr>
            <sz val="12"/>
            <color indexed="8"/>
            <rFont val="SWGDT"/>
          </rPr>
          <t xml:space="preserve">
</t>
        </r>
        <r>
          <rPr>
            <sz val="12"/>
            <color indexed="8"/>
            <rFont val="Century Gothic"/>
            <family val="2"/>
          </rPr>
          <t>422)</t>
        </r>
      </is>
    </oc>
    <nc r="C83" t="inlineStr">
      <is>
        <t>90214A422</t>
      </is>
    </nc>
    <ndxf>
      <font>
        <sz val="12"/>
        <color indexed="8"/>
        <name val="Century Gothic"/>
        <scheme val="none"/>
      </font>
    </ndxf>
  </rcc>
  <rcc rId="53" sId="1">
    <nc r="E83" t="inlineStr">
      <is>
        <t>McMaster Carr</t>
      </is>
    </nc>
  </rcc>
  <rcc rId="54" sId="1" numFmtId="11">
    <nc r="G83">
      <v>12.31</v>
    </nc>
  </rcc>
  <rcc rId="55" sId="1" xfDxf="1" dxf="1">
    <nc r="H10" t="inlineStr">
      <is>
        <t>https://www.robotdigg.com/product/317/Pre-assembly-T-nuts-for-2020-or-3030-alu-profile</t>
      </is>
    </nc>
  </rcc>
  <rcc rId="56" sId="1" xfDxf="1" dxf="1">
    <nc r="I10" t="inlineStr">
      <is>
        <t>https://www.amazon.com/KOOTANS-Assembly-Fastener-Aluminum-Extrusion/dp/B07PQ13LCQ/ref=sr_1_6?dchild=1&amp;keywords=m5+tee+nut&amp;qid=1593032692&amp;sr=8-6</t>
      </is>
    </nc>
  </rcc>
  <rcc rId="57" sId="1">
    <nc r="F10">
      <f>7.5/100</f>
    </nc>
  </rcc>
  <rcc rId="58" sId="1">
    <nc r="G10">
      <f>7.5*2</f>
    </nc>
  </rcc>
  <rcc rId="59" sId="1">
    <nc r="E10" t="inlineStr">
      <is>
        <t>Robotdigg</t>
      </is>
    </nc>
  </rcc>
  <rcc rId="60" sId="1">
    <nc r="D59" t="inlineStr">
      <is>
        <t>8mm ID x 15.9mm OD Bronze Misalignment Bushing.</t>
      </is>
    </nc>
  </rcc>
  <rcc rId="61" sId="1">
    <nc r="E59" t="inlineStr">
      <is>
        <t>McMaster Carr</t>
      </is>
    </nc>
  </rcc>
  <rfmt sheetId="1" xfDxf="1" sqref="A59:IV59" start="0" length="0">
    <dxf/>
  </rfmt>
  <rcc rId="62" sId="1" numFmtId="11">
    <nc r="F59">
      <v>4.76</v>
    </nc>
  </rcc>
  <rcc rId="63" sId="1">
    <nc r="G59">
      <f>F59*B59</f>
    </nc>
  </rcc>
  <rcc rId="64" sId="1">
    <nc r="E86" t="inlineStr">
      <is>
        <t>McMaster Carr</t>
      </is>
    </nc>
  </rcc>
  <rcc rId="65" sId="1">
    <nc r="G86">
      <f>F86*B86</f>
    </nc>
  </rcc>
  <rcc rId="66" sId="1">
    <nc r="D86" t="inlineStr">
      <is>
        <t>10mm ID x 15.9mm OD Bronze Misalignment Bushing.</t>
      </is>
    </nc>
  </rcc>
  <rcc rId="67" sId="1">
    <nc r="H86" t="inlineStr">
      <is>
        <t>https://www.mcmaster.com/2032N25/</t>
      </is>
    </nc>
  </rcc>
  <rcc rId="68" sId="1" numFmtId="11">
    <nc r="F86">
      <v>4.41</v>
    </nc>
  </rcc>
  <rcc rId="69" sId="1" xfDxf="1" dxf="1">
    <nc r="I9" t="inlineStr">
      <is>
        <t>https://www.robotdigg.com/product/371/Connect-Fittings-for-2020-or-3030-alu-profile</t>
      </is>
    </nc>
  </rcc>
  <rcc rId="70" sId="1">
    <oc r="C9" t="inlineStr">
      <is>
        <t>20x20 C-BRCKT</t>
      </is>
    </oc>
    <nc r="C9" t="inlineStr">
      <is>
        <t>HBLFSNB5</t>
      </is>
    </nc>
  </rcc>
  <rfmt sheetId="1" xfDxf="1" sqref="D9" start="0" length="0">
    <dxf>
      <font>
        <sz val="12"/>
        <name val="Century Gothic"/>
        <scheme val="none"/>
      </font>
      <alignment horizontal="center" vertical="center" wrapText="1"/>
    </dxf>
  </rfmt>
  <rcc rId="71" sId="1">
    <nc r="D9" t="inlineStr">
      <is>
        <t>20x20 Corner Bracket</t>
      </is>
    </nc>
  </rcc>
  <rcc rId="72" sId="1" numFmtId="11">
    <nc r="F9">
      <v>1.98</v>
    </nc>
  </rcc>
  <rcc rId="73" sId="1">
    <nc r="G9">
      <f>F9*B9</f>
    </nc>
  </rcc>
  <rcc rId="74" sId="1">
    <nc r="E9" t="inlineStr">
      <is>
        <t>Misumi</t>
      </is>
    </nc>
  </rcc>
  <rfmt sheetId="1" xfDxf="1" sqref="H9" start="0" length="0">
    <dxf/>
  </rfmt>
  <rcc rId="75" sId="1">
    <oc r="C6" t="inlineStr">
      <is>
        <t>20x20x425mm</t>
      </is>
    </oc>
    <nc r="C6" t="inlineStr">
      <is>
        <t>HFSB5-2020-425-TPW</t>
      </is>
    </nc>
  </rcc>
  <rcc rId="76" sId="1">
    <nc r="D6" t="inlineStr">
      <is>
        <t>20x20x425 Black Extrusion</t>
      </is>
    </nc>
  </rcc>
  <rcc rId="77" sId="1">
    <nc r="E6" t="inlineStr">
      <is>
        <t>Misumi</t>
      </is>
    </nc>
  </rcc>
  <rcc rId="78" sId="1" numFmtId="11">
    <nc r="F6">
      <v>7.93</v>
    </nc>
  </rcc>
  <rcc rId="79" sId="1">
    <nc r="G6">
      <f>F6*B6</f>
    </nc>
  </rcc>
  <rcc rId="80" sId="1">
    <nc r="E4" t="inlineStr">
      <is>
        <t>Misumi</t>
      </is>
    </nc>
  </rcc>
  <rcc rId="81" sId="1" numFmtId="11">
    <nc r="F4">
      <v>14.473000000000001</v>
    </nc>
  </rcc>
  <rcc rId="82" sId="1">
    <nc r="G4">
      <f>F4*B4</f>
    </nc>
  </rcc>
  <rcc rId="83" sId="1">
    <oc r="C4" t="inlineStr">
      <is>
        <t>20x20x562mm</t>
      </is>
    </oc>
    <nc r="C4" t="inlineStr">
      <is>
        <t>HFSB5-2020-562-LTP-RCP-FR-AH470-AP80</t>
      </is>
    </nc>
  </rcc>
  <rcc rId="84" sId="1">
    <nc r="H4" t="inlineStr">
      <is>
        <t>https://us.misumi-ec.com/vona2/detail/110302683830/?ProductCode=HFSB5-2020-562-LTP-RCP-FR-AH470-AP80</t>
      </is>
    </nc>
  </rcc>
  <rcc rId="85" sId="1">
    <nc r="H6" t="inlineStr">
      <is>
        <t>https://us.misumi-ec.com/vona2/detail/110302683830/?ProductCode=HFSB5-2020-425-TPW</t>
      </is>
    </nc>
  </rcc>
  <rcc rId="86" sId="1" xfDxf="1" dxf="1">
    <nc r="H9" t="inlineStr">
      <is>
        <t>https://us.misumi-ec.com/vona2/detail/110300437260/?ProductCode=HBLFSNB5</t>
      </is>
    </nc>
  </rcc>
  <rcc rId="87" sId="1">
    <nc r="D4" t="inlineStr">
      <is>
        <t>20x20x562 Black Extrusion With Cross Holes</t>
      </is>
    </nc>
  </rcc>
  <rrc rId="88" sId="1" ref="A72:XFD72" action="deleteRow">
    <rfmt sheetId="1" xfDxf="1" sqref="A72:IV72" start="0" length="0">
      <dxf/>
    </rfmt>
    <rcc rId="0" sId="1" dxf="1">
      <nc r="A72">
        <v>68</v>
      </nc>
      <ndxf>
        <font>
          <sz val="13"/>
          <color indexed="8"/>
          <name val="Century Gothic"/>
          <family val="2"/>
          <scheme val="none"/>
        </font>
        <alignment horizontal="center" vertical="center" wrapText="1"/>
      </ndxf>
    </rcc>
    <rcc rId="0" sId="1" dxf="1">
      <nc r="B72">
        <v>1</v>
      </nc>
      <ndxf>
        <font>
          <sz val="13"/>
          <color indexed="8"/>
          <name val="Century Gothic"/>
          <family val="2"/>
          <scheme val="none"/>
        </font>
        <alignment horizontal="center" vertical="center" wrapText="1"/>
      </ndxf>
    </rcc>
    <rcc rId="0" sId="1" dxf="1">
      <nc r="C72" t="inlineStr">
        <is>
          <t>30x10mm box fan</t>
        </is>
      </nc>
      <ndxf>
        <font>
          <sz val="13"/>
          <color indexed="8"/>
          <name val="Century Gothic"/>
          <family val="2"/>
          <scheme val="none"/>
        </font>
        <alignment horizontal="left" vertical="center" wrapText="1"/>
      </ndxf>
    </rcc>
    <rfmt sheetId="1" sqref="D72" start="0" length="0">
      <dxf>
        <font>
          <sz val="13"/>
          <color indexed="8"/>
          <name val="Century Gothic"/>
          <family val="2"/>
          <scheme val="none"/>
        </font>
        <alignment horizontal="center" vertical="center" wrapText="1"/>
      </dxf>
    </rfmt>
    <rfmt sheetId="1" sqref="E72" start="0" length="0">
      <dxf>
        <font>
          <sz val="13"/>
          <color indexed="8"/>
          <name val="Century Gothic"/>
          <family val="2"/>
          <scheme val="none"/>
        </font>
        <alignment horizontal="center" vertical="center" wrapText="1"/>
      </dxf>
    </rfmt>
    <rfmt sheetId="1" sqref="F72" start="0" length="0">
      <dxf>
        <numFmt numFmtId="168" formatCode="&quot;$&quot;#,##0.00"/>
      </dxf>
    </rfmt>
    <rfmt sheetId="1" sqref="G72" start="0" length="0">
      <dxf>
        <numFmt numFmtId="168" formatCode="&quot;$&quot;#,##0.00"/>
      </dxf>
    </rfmt>
  </rrc>
  <rcc rId="89" sId="1">
    <nc r="E34" t="inlineStr">
      <is>
        <t>Alirubber</t>
      </is>
    </nc>
  </rcc>
  <rcc rId="90" sId="1">
    <nc r="F34">
      <f>25+22.5</f>
    </nc>
  </rcc>
  <rcc rId="91" sId="1">
    <nc r="G34">
      <f>F34*B34</f>
    </nc>
  </rcc>
  <rcc rId="92" sId="1" xfDxf="1" dxf="1">
    <nc r="H34" t="inlineStr">
      <is>
        <t>https://alirubber.en.alibaba.com/</t>
      </is>
    </nc>
  </rcc>
  <rfmt sheetId="1" xfDxf="1" sqref="I34" start="0" length="0">
    <dxf/>
  </rfmt>
  <rcc rId="93" sId="1" xfDxf="1" dxf="1">
    <nc r="I34" t="inlineStr">
      <is>
        <t>https://keenovo.store/</t>
      </is>
    </nc>
  </rcc>
  <rcc rId="94" sId="1">
    <oc r="C34" t="inlineStr">
      <is>
        <r>
          <t>320x320_120VAC_50</t>
        </r>
        <r>
          <rPr>
            <sz val="13"/>
            <color indexed="8"/>
            <rFont val="SWGDT"/>
          </rPr>
          <t xml:space="preserve">
</t>
        </r>
        <r>
          <rPr>
            <sz val="13"/>
            <color indexed="8"/>
            <rFont val="Century Gothic"/>
            <family val="2"/>
          </rPr>
          <t>0W_Heated_Bed</t>
        </r>
      </is>
    </oc>
    <nc r="C34" t="inlineStr">
      <is>
        <r>
          <t>320x320 120VAC 50</t>
        </r>
        <r>
          <rPr>
            <sz val="13"/>
            <color indexed="8"/>
            <rFont val="Century Gothic"/>
            <family val="2"/>
          </rPr>
          <t>0W Heated Bed</t>
        </r>
      </is>
    </nc>
  </rcc>
  <rcc rId="95" sId="1">
    <nc r="E94" t="inlineStr">
      <is>
        <t>Banggood</t>
      </is>
    </nc>
  </rcc>
  <rfmt sheetId="1" xfDxf="1" sqref="A94:IV94" start="0" length="0">
    <dxf/>
  </rfmt>
  <rcc rId="96" sId="1" numFmtId="11">
    <nc r="F94">
      <v>26.78</v>
    </nc>
  </rcc>
  <rcc rId="97" sId="1">
    <nc r="G94">
      <f>F94*B94</f>
    </nc>
  </rcc>
  <rcc rId="98" sId="1">
    <oc r="C122" t="inlineStr">
      <is>
        <r>
          <t xml:space="preserve">3mm x 14mm SST </t>
        </r>
        <r>
          <rPr>
            <sz val="13"/>
            <color indexed="8"/>
            <rFont val="SWGDT"/>
          </rPr>
          <t xml:space="preserve">
</t>
        </r>
        <r>
          <rPr>
            <sz val="13"/>
            <color indexed="8"/>
            <rFont val="Century Gothic"/>
            <family val="2"/>
          </rPr>
          <t>BSC</t>
        </r>
      </is>
    </oc>
    <nc r="C122" t="inlineStr">
      <is>
        <r>
          <t xml:space="preserve">3mm x 14mm SST </t>
        </r>
        <r>
          <rPr>
            <sz val="13"/>
            <color indexed="8"/>
            <rFont val="Century Gothic"/>
            <family val="2"/>
          </rPr>
          <t>BSC</t>
        </r>
      </is>
    </nc>
  </rcc>
  <rcc rId="99" sId="1">
    <oc r="C134" t="inlineStr">
      <is>
        <r>
          <t xml:space="preserve">40x40x10 Axial 24V </t>
        </r>
        <r>
          <rPr>
            <sz val="13"/>
            <color indexed="8"/>
            <rFont val="SWGDT"/>
          </rPr>
          <t xml:space="preserve">
</t>
        </r>
        <r>
          <rPr>
            <sz val="13"/>
            <color indexed="8"/>
            <rFont val="Century Gothic"/>
            <family val="2"/>
          </rPr>
          <t>Fan</t>
        </r>
      </is>
    </oc>
    <nc r="C134" t="inlineStr">
      <is>
        <r>
          <t xml:space="preserve">40x40x10 Axial 24V </t>
        </r>
        <r>
          <rPr>
            <sz val="13"/>
            <color indexed="8"/>
            <rFont val="Century Gothic"/>
            <family val="2"/>
          </rPr>
          <t>Fan</t>
        </r>
      </is>
    </nc>
  </rcc>
  <rfmt sheetId="1" xfDxf="1" sqref="A23:IV23" start="0" length="0">
    <dxf/>
  </rfmt>
  <rcc rId="100" sId="1" numFmtId="11">
    <nc r="F23">
      <v>8.99</v>
    </nc>
  </rcc>
  <rcc rId="101" sId="1">
    <nc r="D23" t="inlineStr">
      <is>
        <t>TR8x8 POM Nut</t>
      </is>
    </nc>
  </rcc>
  <rcc rId="102" sId="1">
    <nc r="E23" t="inlineStr">
      <is>
        <t>Amazon</t>
      </is>
    </nc>
  </rcc>
  <rfmt sheetId="1" xfDxf="1" sqref="A90:IV90" start="0" length="0">
    <dxf/>
  </rfmt>
  <rcc rId="103" sId="1">
    <nc r="F90">
      <f>0.62/25</f>
    </nc>
  </rcc>
  <rcc rId="104" sId="1">
    <oc r="D90" t="inlineStr">
      <is>
        <t>3mm x 04mm SST SCS</t>
      </is>
    </oc>
    <nc r="D90" t="inlineStr">
      <is>
        <t>3mm x 04mm SST SCS (25pk)</t>
      </is>
    </nc>
  </rcc>
  <rcc rId="105" sId="1">
    <nc r="E90" t="inlineStr">
      <is>
        <t>Trimcraft Aviation RC</t>
      </is>
    </nc>
  </rcc>
  <rcc rId="106" sId="1" numFmtId="11">
    <nc r="G90">
      <v>0.62</v>
    </nc>
  </rcc>
  <rcc rId="107" sId="1" xfDxf="1" dxf="1">
    <nc r="H118" t="inlineStr">
      <is>
        <t>http://www.trimcraftaviationrc.com/index.php?route=product/product&amp;path=24_2_27&amp;product_id=24</t>
      </is>
    </nc>
  </rcc>
  <rcc rId="108" sId="1">
    <nc r="F118">
      <f>0.49/25</f>
    </nc>
  </rcc>
  <rcc rId="109" sId="1" numFmtId="11">
    <nc r="G118">
      <v>0.49</v>
    </nc>
  </rcc>
  <rcc rId="110" sId="1">
    <nc r="E118" t="inlineStr">
      <is>
        <t>Trimcraft Aviation RC</t>
      </is>
    </nc>
  </rcc>
  <rcc rId="111" sId="1">
    <oc r="D118" t="inlineStr">
      <is>
        <t>3mm x 6mm SST BSC</t>
      </is>
    </oc>
    <nc r="D118" t="inlineStr">
      <is>
        <t>3mm x 6mm SST BSC (25pk)</t>
      </is>
    </nc>
  </rcc>
  <rfmt sheetId="1" xfDxf="1" sqref="A76:IV76" start="0" length="0">
    <dxf/>
  </rfmt>
  <rcc rId="112" sId="1">
    <nc r="F76">
      <f>0.64/25</f>
    </nc>
  </rcc>
  <rcc rId="113" sId="1" numFmtId="11">
    <nc r="G76">
      <v>0.64</v>
    </nc>
  </rcc>
  <rcc rId="114" sId="1">
    <nc r="E76" t="inlineStr">
      <is>
        <t>Trimcraft Aviation RC</t>
      </is>
    </nc>
  </rcc>
  <rcc rId="115" sId="1">
    <oc r="D76" t="inlineStr">
      <is>
        <t>3mm x 8mm SST BSC</t>
      </is>
    </oc>
    <nc r="D76" t="inlineStr">
      <is>
        <t>3mm x 8mm SST BSC (25pk)</t>
      </is>
    </nc>
  </rcc>
  <rfmt sheetId="1" xfDxf="1" sqref="A77:IV77" start="0" length="0">
    <dxf/>
  </rfmt>
  <rcc rId="116" sId="1">
    <nc r="F77">
      <f>0.67/25</f>
    </nc>
  </rcc>
  <rcc rId="117" sId="1" numFmtId="11">
    <nc r="G77">
      <v>0.67</v>
    </nc>
  </rcc>
  <rcc rId="118" sId="1">
    <nc r="E77" t="inlineStr">
      <is>
        <t>Trimcraft Aviation RC</t>
      </is>
    </nc>
  </rcc>
  <rcc rId="119" sId="1">
    <oc r="D77" t="inlineStr">
      <is>
        <t>3mm x 10mm SST BSC</t>
      </is>
    </oc>
    <nc r="D77" t="inlineStr">
      <is>
        <t>3mm x 10mm SST BSC (25pk)</t>
      </is>
    </nc>
  </rcc>
  <rfmt sheetId="1" xfDxf="1" sqref="A110:IV110" start="0" length="0">
    <dxf/>
  </rfmt>
  <rcc rId="120" sId="1">
    <nc r="F110">
      <f>0.83/25</f>
    </nc>
  </rcc>
  <rcc rId="121" sId="1" numFmtId="11">
    <nc r="G110">
      <v>0.83</v>
    </nc>
  </rcc>
  <rcc rId="122" sId="1">
    <nc r="E110" t="inlineStr">
      <is>
        <t>Trimcraft Aviation RC</t>
      </is>
    </nc>
  </rcc>
  <rcc rId="123" sId="1">
    <oc r="D110" t="inlineStr">
      <is>
        <t>3mm x 12mm SST BSC</t>
      </is>
    </oc>
    <nc r="D110" t="inlineStr">
      <is>
        <t>3mm x 12mm SST BSC (25pk)</t>
      </is>
    </nc>
  </rcc>
  <rcc rId="124" sId="1" xfDxf="1" dxf="1">
    <nc r="H122" t="inlineStr">
      <is>
        <t>http://www.trimcraftaviationrc.com/index.php?route=product/product&amp;path=24_2_27&amp;product_id=508</t>
      </is>
    </nc>
  </rcc>
  <rcc rId="125" sId="1">
    <nc r="F122">
      <f>0.65/25</f>
    </nc>
  </rcc>
  <rcc rId="126" sId="1" numFmtId="11">
    <nc r="G122">
      <v>0.65</v>
    </nc>
  </rcc>
  <rcc rId="127" sId="1" odxf="1" dxf="1">
    <nc r="E122" t="inlineStr">
      <is>
        <t>Trimcraft Aviation RC</t>
      </is>
    </nc>
    <odxf>
      <font>
        <sz val="13"/>
        <name val="Century Gothic"/>
        <scheme val="none"/>
      </font>
    </odxf>
    <ndxf>
      <font>
        <sz val="12"/>
        <name val="Century Gothic"/>
        <scheme val="none"/>
      </font>
    </ndxf>
  </rcc>
  <rcc rId="128" sId="1" xfDxf="1" dxf="1">
    <nc r="H26" t="inlineStr">
      <is>
        <t>http://www.trimcraftaviationrc.com/index.php?route=product/product&amp;path=24_18_37&amp;product_id=190</t>
      </is>
    </nc>
  </rcc>
  <rcc rId="129" sId="1">
    <oc r="D122" t="inlineStr">
      <is>
        <t>3mm x 14mm SST BSC</t>
      </is>
    </oc>
    <nc r="D122" t="inlineStr">
      <is>
        <t>3mm x 14mm SST BSC (25pk)</t>
      </is>
    </nc>
  </rcc>
  <rcc rId="130" sId="1">
    <nc r="E26" t="inlineStr">
      <is>
        <t>Trimcraft Aviation RC</t>
      </is>
    </nc>
  </rcc>
  <rcc rId="131" sId="1">
    <nc r="F26">
      <f>0.62/25</f>
    </nc>
  </rcc>
  <rcc rId="132" sId="1" numFmtId="11">
    <nc r="G26">
      <v>0.62</v>
    </nc>
  </rcc>
  <rcc rId="133" sId="1">
    <oc r="D26" t="inlineStr">
      <is>
        <t>3mm x 14mm SST SCS</t>
      </is>
    </oc>
    <nc r="D26" t="inlineStr">
      <is>
        <t>3mm x 14mm SST SCS (25pk)</t>
      </is>
    </nc>
  </rcc>
  <rfmt sheetId="1" xfDxf="1" sqref="A72:IV72" start="0" length="0">
    <dxf/>
  </rfmt>
  <rcc rId="134" sId="1">
    <nc r="F72">
      <f>0.87/25</f>
    </nc>
  </rcc>
  <rcc rId="135" sId="1" numFmtId="11">
    <nc r="G72">
      <v>0.87</v>
    </nc>
  </rcc>
  <rcc rId="136" sId="1">
    <nc r="E72" t="inlineStr">
      <is>
        <t>Trimcraft Aviation RC</t>
      </is>
    </nc>
  </rcc>
  <rcc rId="137" sId="1" xfDxf="1" dxf="1">
    <nc r="H18" t="inlineStr">
      <is>
        <t>http://www.trimcraftaviationrc.com/index.php?route=product/product&amp;path=24_2_27&amp;product_id=27</t>
      </is>
    </nc>
  </rcc>
  <rcc rId="138" sId="1">
    <nc r="F18">
      <f>1/25</f>
    </nc>
  </rcc>
  <rcc rId="139" sId="1" numFmtId="11">
    <nc r="G18">
      <v>1</v>
    </nc>
  </rcc>
  <rcc rId="140" sId="1">
    <nc r="E18" t="inlineStr">
      <is>
        <t>Trimcraft Aviation RC</t>
      </is>
    </nc>
  </rcc>
  <rcc rId="141" sId="1">
    <oc r="D72" t="inlineStr">
      <is>
        <t>3mm x 16mm SST BSC</t>
      </is>
    </oc>
    <nc r="D72" t="inlineStr">
      <is>
        <t>3mm x 16mm SST BSC (25pk)</t>
      </is>
    </nc>
  </rcc>
  <rcc rId="142" sId="1">
    <oc r="D18" t="inlineStr">
      <is>
        <t>3mm x 20mm SST BSC</t>
      </is>
    </oc>
    <nc r="D18" t="inlineStr">
      <is>
        <t>3mm x 20mm SST BSC (25pk)</t>
      </is>
    </nc>
  </rcc>
  <rfmt sheetId="1" xfDxf="1" sqref="A75:IV75" start="0" length="0">
    <dxf/>
  </rfmt>
  <rcc rId="143" sId="1">
    <nc r="F75">
      <f>1.04/25</f>
    </nc>
  </rcc>
  <rcc rId="144" sId="1" numFmtId="11">
    <nc r="G75">
      <v>1.04</v>
    </nc>
  </rcc>
  <rcc rId="145" sId="1">
    <nc r="E75" t="inlineStr">
      <is>
        <t>Trimcraft Aviation RC</t>
      </is>
    </nc>
  </rcc>
  <rcc rId="146" sId="1">
    <oc r="D75" t="inlineStr">
      <is>
        <t>3mm x 25mm SST BSC</t>
      </is>
    </oc>
    <nc r="D75" t="inlineStr">
      <is>
        <t>3mm x 25mm SST BSC (25pk)</t>
      </is>
    </nc>
  </rcc>
  <rfmt sheetId="1" xfDxf="1" sqref="A86:IV86" start="0" length="0">
    <dxf/>
  </rfmt>
  <rcc rId="147" sId="1" numFmtId="11">
    <nc r="F86">
      <f>0.72/12</f>
    </nc>
  </rcc>
  <rcc rId="148" sId="1" numFmtId="11">
    <nc r="G86">
      <v>0.72</v>
    </nc>
  </rcc>
  <rcc rId="149" sId="1">
    <nc r="E86" t="inlineStr">
      <is>
        <t>Trimcraft Aviation RC</t>
      </is>
    </nc>
  </rcc>
  <rcc rId="150" sId="1">
    <oc r="D86" t="inlineStr">
      <is>
        <t>3mm x 35mm SST SCS</t>
      </is>
    </oc>
    <nc r="D86" t="inlineStr">
      <is>
        <t>3mm x 35mm SST SCS (12pk)</t>
      </is>
    </nc>
  </rcc>
  <rcc rId="151" sId="1">
    <oc r="C49" t="inlineStr">
      <is>
        <t>4020Blower_R3</t>
      </is>
    </oc>
    <nc r="C49" t="inlineStr">
      <is>
        <t>4020 Blower Fan 24V</t>
      </is>
    </nc>
  </rcc>
  <rfmt sheetId="1" xfDxf="1" sqref="A49:IV49" start="0" length="0">
    <dxf/>
  </rfmt>
  <rcc rId="152" sId="1">
    <nc r="F49">
      <f>19.98/4</f>
    </nc>
  </rcc>
  <rcc rId="153" sId="1" numFmtId="11">
    <nc r="G49">
      <v>19.98</v>
    </nc>
  </rcc>
  <rcc rId="154" sId="1">
    <nc r="E49" t="inlineStr">
      <is>
        <t>Amazon</t>
      </is>
    </nc>
  </rcc>
  <rcc rId="155" sId="1">
    <nc r="D49" t="inlineStr">
      <is>
        <t>4020 Blower Fan, 24V</t>
      </is>
    </nc>
  </rcc>
  <rfmt sheetId="1" xfDxf="1" sqref="A134:IV134" start="0" length="0">
    <dxf/>
  </rfmt>
  <rcc rId="156" sId="1">
    <nc r="F134">
      <f>19.98/5</f>
    </nc>
  </rcc>
  <rcc rId="157" sId="1" numFmtId="11">
    <nc r="G134">
      <v>19.98</v>
    </nc>
  </rcc>
  <rcc rId="158" sId="1">
    <nc r="E134" t="inlineStr">
      <is>
        <t>Amazon</t>
      </is>
    </nc>
  </rcc>
  <rcc rId="159" sId="1">
    <nc r="D134" t="inlineStr">
      <is>
        <t>4010 Axial Fan, 24V</t>
      </is>
    </nc>
  </rcc>
  <rcc rId="160" sId="1">
    <nc r="E46" t="inlineStr">
      <is>
        <t>3D Printed</t>
      </is>
    </nc>
  </rcc>
  <rcc rId="161" sId="1" numFmtId="11">
    <nc r="F46">
      <v>0</v>
    </nc>
  </rcc>
  <rcc rId="162" sId="1" numFmtId="11">
    <nc r="G46">
      <v>0</v>
    </nc>
  </rcc>
  <rcc rId="163" sId="1">
    <oc r="C46" t="inlineStr">
      <is>
        <r>
          <t>48mmx75mm_Threa</t>
        </r>
        <r>
          <rPr>
            <sz val="13"/>
            <color indexed="8"/>
            <rFont val="SWGDT"/>
          </rPr>
          <t xml:space="preserve">
</t>
        </r>
        <r>
          <rPr>
            <sz val="13"/>
            <color indexed="8"/>
            <rFont val="Century Gothic"/>
            <family val="2"/>
          </rPr>
          <t>ded_Spool_Holder_F</t>
        </r>
        <r>
          <rPr>
            <sz val="13"/>
            <color indexed="8"/>
            <rFont val="SWGDT"/>
          </rPr>
          <t xml:space="preserve">
</t>
        </r>
        <r>
          <rPr>
            <sz val="13"/>
            <color indexed="8"/>
            <rFont val="Century Gothic"/>
            <family val="2"/>
          </rPr>
          <t>ull_Round</t>
        </r>
      </is>
    </oc>
    <nc r="C46" t="inlineStr">
      <is>
        <r>
          <t>Threa</t>
        </r>
        <r>
          <rPr>
            <sz val="13"/>
            <color indexed="8"/>
            <rFont val="Century Gothic"/>
            <family val="2"/>
          </rPr>
          <t>ded Spool Holder Insert</t>
        </r>
      </is>
    </nc>
  </rcc>
  <rcc rId="164" sId="1">
    <nc r="D46" t="inlineStr">
      <is>
        <t>3D Printed Insert for Spool Holder, Various Lengths and Diameters Availible</t>
      </is>
    </nc>
  </rcc>
  <rcc rId="165" sId="1">
    <nc r="H46" t="inlineStr">
      <is>
        <t>See STL's</t>
      </is>
    </nc>
  </rcc>
  <rfmt sheetId="1" xfDxf="1" sqref="A132:IV132" start="0" length="0">
    <dxf/>
  </rfmt>
  <rcc rId="166" sId="1" numFmtId="11">
    <nc r="F132">
      <f>0.58/25</f>
    </nc>
  </rcc>
  <rcc rId="167" sId="1" numFmtId="11">
    <nc r="G132">
      <v>0.57999999999999996</v>
    </nc>
  </rcc>
  <rcc rId="168" sId="1">
    <nc r="E132" t="inlineStr">
      <is>
        <t>Trimcraft Aviation RC</t>
      </is>
    </nc>
  </rcc>
  <rcc rId="169" sId="1">
    <oc r="D132" t="inlineStr">
      <is>
        <t>4mm x 08mm SST BSC</t>
      </is>
    </oc>
    <nc r="D132" t="inlineStr">
      <is>
        <t>4mm x 08mm SST BSC (25pk)</t>
      </is>
    </nc>
  </rcc>
  <rcc rId="170" sId="1">
    <nc r="E131" t="inlineStr">
      <is>
        <t>Trimcraft Aviation RC</t>
      </is>
    </nc>
  </rcc>
  <rcc rId="171" sId="1">
    <oc r="D131" t="inlineStr">
      <is>
        <t>4mm x 16mm SST BSC</t>
      </is>
    </oc>
    <nc r="D131" t="inlineStr">
      <is>
        <t>4mm x 16mm SST BSC (25pk)</t>
      </is>
    </nc>
  </rcc>
  <rfmt sheetId="1" xfDxf="1" sqref="A131:IV131" start="0" length="0">
    <dxf/>
  </rfmt>
  <rcc rId="172" sId="1">
    <nc r="F131">
      <f>0.93/25</f>
    </nc>
  </rcc>
  <rcc rId="173" sId="1" numFmtId="11">
    <nc r="G131">
      <v>0.93</v>
    </nc>
  </rcc>
  <rcc rId="174" sId="1">
    <oc r="C31" t="inlineStr">
      <is>
        <r>
          <t xml:space="preserve">5mm x 20mm SST </t>
        </r>
        <r>
          <rPr>
            <sz val="13"/>
            <color indexed="8"/>
            <rFont val="SWGDT"/>
          </rPr>
          <t xml:space="preserve">
</t>
        </r>
        <r>
          <rPr>
            <sz val="13"/>
            <color indexed="8"/>
            <rFont val="Century Gothic"/>
            <family val="2"/>
          </rPr>
          <t>BSC</t>
        </r>
      </is>
    </oc>
    <nc r="C31" t="inlineStr">
      <is>
        <r>
          <t xml:space="preserve">5mm x 20mm SST </t>
        </r>
        <r>
          <rPr>
            <sz val="13"/>
            <color indexed="8"/>
            <rFont val="Century Gothic"/>
            <family val="2"/>
          </rPr>
          <t>BSC</t>
        </r>
      </is>
    </nc>
  </rcc>
  <rfmt sheetId="1" sqref="D7" start="0" length="0">
    <dxf>
      <alignment horizontal="left"/>
    </dxf>
  </rfmt>
  <rfmt sheetId="1" sqref="D32" start="0" length="0">
    <dxf>
      <alignment horizontal="left"/>
    </dxf>
  </rfmt>
  <rfmt sheetId="1" sqref="D25" start="0" length="0">
    <dxf>
      <alignment horizontal="left"/>
    </dxf>
  </rfmt>
  <rfmt sheetId="1" sqref="D12" start="0" length="0">
    <dxf>
      <alignment horizontal="left"/>
    </dxf>
  </rfmt>
  <rfmt sheetId="1" sqref="D31" start="0" length="0">
    <dxf>
      <alignment horizontal="left"/>
    </dxf>
  </rfmt>
  <rfmt sheetId="1" sqref="D41" start="0" length="0">
    <dxf>
      <alignment horizontal="left"/>
    </dxf>
  </rfmt>
  <rfmt sheetId="1" sqref="D117" start="0" length="0">
    <dxf>
      <alignment horizontal="left"/>
    </dxf>
  </rfmt>
  <rcc rId="175" sId="1">
    <nc r="E7" t="inlineStr">
      <is>
        <t>Trimcraft Aviation RC</t>
      </is>
    </nc>
  </rcc>
  <rcc rId="176" sId="1">
    <nc r="E32" t="inlineStr">
      <is>
        <t>Trimcraft Aviation RC</t>
      </is>
    </nc>
  </rcc>
  <rcc rId="177" sId="1">
    <nc r="E25" t="inlineStr">
      <is>
        <t>Trimcraft Aviation RC</t>
      </is>
    </nc>
  </rcc>
  <rcc rId="178" sId="1">
    <nc r="E12" t="inlineStr">
      <is>
        <t>Trimcraft Aviation RC</t>
      </is>
    </nc>
  </rcc>
  <rcc rId="179" sId="1" odxf="1" dxf="1">
    <nc r="E31" t="inlineStr">
      <is>
        <t>Trimcraft Aviation RC</t>
      </is>
    </nc>
    <odxf>
      <font>
        <sz val="13"/>
        <name val="Century Gothic"/>
        <scheme val="none"/>
      </font>
    </odxf>
    <ndxf>
      <font>
        <sz val="12"/>
        <name val="Century Gothic"/>
        <scheme val="none"/>
      </font>
    </ndxf>
  </rcc>
  <rcc rId="180" sId="1">
    <nc r="E41" t="inlineStr">
      <is>
        <t>Trimcraft Aviation RC</t>
      </is>
    </nc>
  </rcc>
  <rcc rId="181" sId="1">
    <nc r="E117" t="inlineStr">
      <is>
        <t>Trimcraft Aviation RC</t>
      </is>
    </nc>
  </rcc>
  <rfmt sheetId="1" sqref="D7" start="0" length="0">
    <dxf>
      <alignment horizontal="center"/>
    </dxf>
  </rfmt>
  <rfmt sheetId="1" sqref="D32" start="0" length="0">
    <dxf>
      <alignment horizontal="center"/>
    </dxf>
  </rfmt>
  <rfmt sheetId="1" sqref="D25" start="0" length="0">
    <dxf>
      <alignment horizontal="center"/>
    </dxf>
  </rfmt>
  <rfmt sheetId="1" sqref="D12" start="0" length="0">
    <dxf>
      <alignment horizontal="center"/>
    </dxf>
  </rfmt>
  <rfmt sheetId="1" sqref="D31" start="0" length="0">
    <dxf>
      <font>
        <sz val="12"/>
        <name val="Century Gothic"/>
        <scheme val="none"/>
      </font>
      <alignment horizontal="center"/>
    </dxf>
  </rfmt>
  <rfmt sheetId="1" sqref="D41" start="0" length="0">
    <dxf>
      <alignment horizontal="center"/>
    </dxf>
  </rfmt>
  <rfmt sheetId="1" sqref="D117" start="0" length="0">
    <dxf>
      <alignment horizontal="center"/>
    </dxf>
  </rfmt>
  <rcc rId="182" sId="1" xfDxf="1" dxf="1">
    <nc r="H7" t="inlineStr">
      <is>
        <t>http://www.trimcraftaviationrc.com/index.php?route=product/product&amp;path=24_2_27&amp;product_id=456</t>
      </is>
    </nc>
  </rcc>
  <rcc rId="183" sId="1">
    <nc r="F7">
      <f>0.56/12</f>
    </nc>
  </rcc>
  <rcc rId="184" sId="1">
    <nc r="D7" t="inlineStr">
      <is>
        <t>5mm x 10mm SST BSC (12pk)</t>
      </is>
    </nc>
  </rcc>
  <rcc rId="185" sId="1" xfDxf="1" dxf="1">
    <nc r="H32" t="inlineStr">
      <is>
        <t>http://www.trimcraftaviationrc.com/index.php?route=product/product&amp;path=24_2_27&amp;product_id=457</t>
      </is>
    </nc>
  </rcc>
  <rcc rId="186" sId="1">
    <nc r="F32">
      <f>0.66/12</f>
    </nc>
  </rcc>
  <rcc rId="187" sId="1">
    <nc r="G32">
      <f>3*0.66</f>
    </nc>
  </rcc>
  <rcc rId="188" sId="1">
    <nc r="D32" t="inlineStr">
      <is>
        <t>5mm x 12mm SST BSC (12pk)</t>
      </is>
    </nc>
  </rcc>
  <rcc rId="189" sId="1" xfDxf="1" dxf="1">
    <nc r="H25" t="inlineStr">
      <is>
        <t>http://www.trimcraftaviationrc.com/index.php?route=product/product&amp;path=24_2_27&amp;product_id=50</t>
      </is>
    </nc>
  </rcc>
  <rcc rId="190" sId="1">
    <nc r="F25">
      <f>0.67/12</f>
    </nc>
  </rcc>
  <rcc rId="191" sId="1" numFmtId="11">
    <nc r="G25">
      <v>0.67</v>
    </nc>
  </rcc>
  <rcc rId="192" sId="1">
    <nc r="D25" t="inlineStr">
      <is>
        <t>5mm x 14mm SST BSC (12pk)</t>
      </is>
    </nc>
  </rcc>
  <rcc rId="193" sId="1">
    <nc r="F12">
      <f>0.67/12</f>
    </nc>
  </rcc>
  <rcc rId="194" sId="1" numFmtId="11">
    <nc r="G12">
      <v>0.67</v>
    </nc>
  </rcc>
  <rcc rId="195" sId="1" xfDxf="1" dxf="1">
    <nc r="H12" t="inlineStr">
      <is>
        <t>http://www.trimcraftaviationrc.com/index.php?route=product/product&amp;path=24_2_27&amp;product_id=52</t>
      </is>
    </nc>
  </rcc>
  <rcc rId="196" sId="1">
    <nc r="D12" t="inlineStr">
      <is>
        <t>5mm x 16mm SST BSC (12pk)</t>
      </is>
    </nc>
  </rcc>
  <rcc rId="197" sId="1" xfDxf="1" dxf="1">
    <nc r="H31" t="inlineStr">
      <is>
        <t>http://www.trimcraftaviationrc.com/index.php?route=product/product&amp;path=24_2_27&amp;product_id=484</t>
      </is>
    </nc>
  </rcc>
  <rcc rId="198" sId="1">
    <nc r="F31">
      <f>0.69/12</f>
    </nc>
  </rcc>
  <rcc rId="199" sId="1" numFmtId="11">
    <nc r="G31">
      <v>0.69</v>
    </nc>
  </rcc>
  <rcc rId="200" sId="1">
    <nc r="D31" t="inlineStr">
      <is>
        <r>
          <t xml:space="preserve">5mm x 20mm SST </t>
        </r>
        <r>
          <rPr>
            <sz val="13"/>
            <color indexed="8"/>
            <rFont val="Century Gothic"/>
            <family val="2"/>
          </rPr>
          <t>BSC</t>
        </r>
        <r>
          <rPr>
            <sz val="12"/>
            <color indexed="8"/>
            <rFont val="Century Gothic"/>
            <family val="2"/>
          </rPr>
          <t xml:space="preserve"> (12pk)</t>
        </r>
      </is>
    </nc>
  </rcc>
  <rcc rId="201" sId="1" xfDxf="1" dxf="1">
    <nc r="H41" t="inlineStr">
      <is>
        <t>http://www.trimcraftaviationrc.com/index.php?route=product/product&amp;path=24_2_27&amp;product_id=467</t>
      </is>
    </nc>
  </rcc>
  <rcc rId="202" sId="1">
    <nc r="F41">
      <f>0.84/12</f>
    </nc>
  </rcc>
  <rcc rId="203" sId="1" numFmtId="11">
    <nc r="G41">
      <v>0.84</v>
    </nc>
  </rcc>
  <rcc rId="204" sId="1">
    <nc r="D41" t="inlineStr">
      <is>
        <t>5mm x 25mm SST BSC (12pk)</t>
      </is>
    </nc>
  </rcc>
  <rcc rId="205" sId="1">
    <oc r="C117" t="inlineStr">
      <is>
        <t>5mm x 8mm SST BSC</t>
      </is>
    </oc>
    <nc r="C117" t="inlineStr">
      <is>
        <t>5mm x 08mm SST BSC</t>
      </is>
    </nc>
  </rcc>
  <rcc rId="206" sId="1">
    <nc r="F117">
      <f>0.56/12</f>
    </nc>
  </rcc>
  <rcc rId="207" sId="1" numFmtId="11">
    <nc r="G117">
      <v>0.56000000000000005</v>
    </nc>
  </rcc>
  <rcc rId="208" sId="1" xfDxf="1" dxf="1">
    <nc r="H117" t="inlineStr">
      <is>
        <t>http://www.trimcraftaviationrc.com/index.php?route=product/product&amp;path=24_2_27&amp;product_id=487</t>
      </is>
    </nc>
  </rcc>
  <rcc rId="209" sId="1">
    <nc r="D117" t="inlineStr">
      <is>
        <t>5mm x 8mm SST BSC (12pk)</t>
      </is>
    </nc>
  </rcc>
  <rfmt sheetId="1" xfDxf="1" sqref="A80:IV80" start="0" length="0">
    <dxf/>
  </rfmt>
  <rcc rId="210" sId="1">
    <nc r="F80">
      <f>9.99/10</f>
    </nc>
  </rcc>
  <rcc rId="211" sId="1" numFmtId="11">
    <nc r="G80">
      <v>9.99</v>
    </nc>
  </rcc>
  <rcc rId="212" sId="1">
    <nc r="E80" t="inlineStr">
      <is>
        <t>Fast Eddy Bearings</t>
      </is>
    </nc>
  </rcc>
  <rcc rId="213" sId="1">
    <nc r="D80" t="inlineStr">
      <is>
        <t>10x22x6 2RS Bearing (10pk)</t>
      </is>
    </nc>
  </rcc>
  <rcc rId="214" sId="1">
    <nc r="D10" t="inlineStr">
      <is>
        <t>20x20 M5 Pre-Assebly Tslot Nuts (100pk)</t>
      </is>
    </nc>
  </rcc>
  <rcc rId="215" sId="1">
    <oc r="C81" t="inlineStr">
      <is>
        <r>
          <t xml:space="preserve">10mm_ID x 32T GT2 </t>
        </r>
        <r>
          <rPr>
            <sz val="12"/>
            <color indexed="8"/>
            <rFont val="SWGDT"/>
          </rPr>
          <t xml:space="preserve">
</t>
        </r>
        <r>
          <rPr>
            <sz val="12"/>
            <color indexed="8"/>
            <rFont val="Century Gothic"/>
            <family val="2"/>
          </rPr>
          <t>Pulley</t>
        </r>
      </is>
    </oc>
    <nc r="C81" t="inlineStr">
      <is>
        <r>
          <t xml:space="preserve">10mm_ID x 32T GT2 </t>
        </r>
        <r>
          <rPr>
            <sz val="12"/>
            <color indexed="8"/>
            <rFont val="Century Gothic"/>
            <family val="2"/>
          </rPr>
          <t>Pulley</t>
        </r>
      </is>
    </nc>
  </rcc>
  <rrc rId="216" sId="1" ref="A100:XFD100" action="deleteRow">
    <rfmt sheetId="1" xfDxf="1" sqref="A100:IV100" start="0" length="0">
      <dxf/>
    </rfmt>
    <rcc rId="0" sId="1" dxf="1">
      <nc r="A100">
        <v>97</v>
      </nc>
      <ndxf>
        <font>
          <sz val="12"/>
          <color indexed="8"/>
          <name val="Century Gothic"/>
          <family val="2"/>
          <scheme val="none"/>
        </font>
        <alignment horizontal="center" vertical="center" wrapText="1"/>
      </ndxf>
    </rcc>
    <rcc rId="0" sId="1" dxf="1">
      <nc r="B100">
        <v>4</v>
      </nc>
      <ndxf>
        <font>
          <sz val="12"/>
          <color indexed="8"/>
          <name val="Century Gothic"/>
          <family val="2"/>
          <scheme val="none"/>
        </font>
        <alignment horizontal="center" vertical="center" wrapText="1"/>
      </ndxf>
    </rcc>
    <rcc rId="0" sId="1" dxf="1">
      <nc r="C100" t="inlineStr">
        <is>
          <t>7804K107</t>
        </is>
      </nc>
      <ndxf>
        <font>
          <sz val="12"/>
          <color indexed="8"/>
          <name val="Century Gothic"/>
          <family val="2"/>
          <scheme val="none"/>
        </font>
        <alignment horizontal="left" vertical="center" wrapText="1"/>
      </ndxf>
    </rcc>
    <rfmt sheetId="1" sqref="D100" start="0" length="0">
      <dxf>
        <font>
          <sz val="12"/>
          <color indexed="8"/>
          <name val="Century Gothic"/>
          <family val="2"/>
          <scheme val="none"/>
        </font>
        <alignment horizontal="center" vertical="center" wrapText="1"/>
      </dxf>
    </rfmt>
    <rfmt sheetId="1" sqref="E100" start="0" length="0">
      <dxf>
        <font>
          <sz val="12"/>
          <color indexed="8"/>
          <name val="Century Gothic"/>
          <family val="2"/>
          <scheme val="none"/>
        </font>
        <alignment horizontal="center" vertical="center" wrapText="1"/>
      </dxf>
    </rfmt>
    <rfmt sheetId="1" sqref="F100" start="0" length="0">
      <dxf>
        <numFmt numFmtId="168" formatCode="&quot;$&quot;#,##0.00"/>
      </dxf>
    </rfmt>
    <rfmt sheetId="1" sqref="G100" start="0" length="0">
      <dxf>
        <numFmt numFmtId="168" formatCode="&quot;$&quot;#,##0.00"/>
      </dxf>
    </rfmt>
  </rrc>
  <rcc rId="217" sId="1">
    <oc r="C92" t="inlineStr">
      <is>
        <r>
          <t xml:space="preserve">850mm GT2 6mm Wide </t>
        </r>
        <r>
          <rPr>
            <sz val="12"/>
            <color indexed="8"/>
            <rFont val="SWGDT"/>
          </rPr>
          <t xml:space="preserve">
</t>
        </r>
        <r>
          <rPr>
            <sz val="12"/>
            <color indexed="8"/>
            <rFont val="Century Gothic"/>
            <family val="2"/>
          </rPr>
          <t>Belt Open Loop</t>
        </r>
      </is>
    </oc>
    <nc r="C92" t="inlineStr">
      <is>
        <r>
          <t xml:space="preserve">850mm GT2 6mm Wide </t>
        </r>
        <r>
          <rPr>
            <sz val="12"/>
            <color indexed="8"/>
            <rFont val="Century Gothic"/>
            <family val="2"/>
          </rPr>
          <t>Belt Open Loop</t>
        </r>
      </is>
    </nc>
  </rcc>
  <rcc rId="218" sId="1">
    <oc r="D92" t="inlineStr">
      <is>
        <r>
          <t xml:space="preserve">850mm GT2 6mm Wide Belt Open </t>
        </r>
        <r>
          <rPr>
            <sz val="12"/>
            <color indexed="8"/>
            <rFont val="SWGDT"/>
          </rPr>
          <t xml:space="preserve">
</t>
        </r>
        <r>
          <rPr>
            <sz val="12"/>
            <color indexed="8"/>
            <rFont val="Century Gothic"/>
            <family val="2"/>
          </rPr>
          <t>Loop</t>
        </r>
      </is>
    </oc>
    <nc r="D92" t="inlineStr">
      <is>
        <r>
          <t xml:space="preserve">GT2 6mm Wide Belt Open </t>
        </r>
        <r>
          <rPr>
            <sz val="12"/>
            <color indexed="8"/>
            <rFont val="Century Gothic"/>
            <family val="2"/>
          </rPr>
          <t>Loop (5m Pk)</t>
        </r>
      </is>
    </nc>
  </rcc>
  <rcc rId="219" sId="1">
    <nc r="E92" t="inlineStr">
      <is>
        <t>Robotdigg</t>
      </is>
    </nc>
  </rcc>
  <rcc rId="220" sId="1">
    <nc r="F92">
      <f>(0.85/5)*6</f>
    </nc>
  </rcc>
  <rcc rId="221" sId="1" numFmtId="11">
    <nc r="G92">
      <v>6</v>
    </nc>
  </rcc>
  <rcc rId="222" sId="1">
    <nc r="H92" t="inlineStr">
      <is>
        <t>https://www.robotdigg.com/product/10/Open-Ended-6mm-Width-GT2-Belt</t>
      </is>
    </nc>
  </rcc>
  <rcc rId="223" sId="1" xfDxf="1" dxf="1">
    <nc r="H37" t="inlineStr">
      <is>
        <t>https://www.mcmaster.com/9002T427/</t>
      </is>
    </nc>
  </rcc>
  <rcc rId="224" sId="1">
    <nc r="F37">
      <f>5.96/3</f>
    </nc>
  </rcc>
  <rcc rId="225" sId="1">
    <nc r="G37">
      <f>5.96*2</f>
    </nc>
  </rcc>
  <rcc rId="226" sId="1">
    <nc r="E37" t="inlineStr">
      <is>
        <t>McMaster Carr</t>
      </is>
    </nc>
  </rcc>
  <rrc rId="227" sId="1" ref="A100:XFD100" action="deleteRow">
    <rfmt sheetId="1" xfDxf="1" sqref="A100:IV100" start="0" length="0">
      <dxf/>
    </rfmt>
    <rcc rId="0" sId="1" dxf="1">
      <nc r="A100">
        <v>98</v>
      </nc>
      <ndxf>
        <font>
          <sz val="12"/>
          <color indexed="8"/>
          <name val="Century Gothic"/>
          <family val="2"/>
          <scheme val="none"/>
        </font>
        <alignment horizontal="center" vertical="center" wrapText="1"/>
      </ndxf>
    </rcc>
    <rcc rId="0" sId="1" dxf="1">
      <nc r="B100">
        <v>8</v>
      </nc>
      <ndxf>
        <font>
          <sz val="12"/>
          <color indexed="8"/>
          <name val="Century Gothic"/>
          <family val="2"/>
          <scheme val="none"/>
        </font>
        <alignment horizontal="center" vertical="center" wrapText="1"/>
      </ndxf>
    </rcc>
    <rcc rId="0" sId="1" dxf="1">
      <nc r="C100" t="inlineStr">
        <is>
          <t>91290A137</t>
        </is>
      </nc>
      <ndxf>
        <font>
          <sz val="12"/>
          <color indexed="8"/>
          <name val="Century Gothic"/>
          <family val="2"/>
          <scheme val="none"/>
        </font>
        <alignment horizontal="left" vertical="center" wrapText="1"/>
      </ndxf>
    </rcc>
    <rfmt sheetId="1" sqref="D100" start="0" length="0">
      <dxf>
        <font>
          <sz val="12"/>
          <color indexed="8"/>
          <name val="Century Gothic"/>
          <family val="2"/>
          <scheme val="none"/>
        </font>
        <alignment horizontal="center" vertical="center" wrapText="1"/>
      </dxf>
    </rfmt>
    <rfmt sheetId="1" sqref="E100" start="0" length="0">
      <dxf>
        <font>
          <sz val="12"/>
          <color indexed="8"/>
          <name val="Century Gothic"/>
          <family val="2"/>
          <scheme val="none"/>
        </font>
        <alignment horizontal="center" vertical="center" wrapText="1"/>
      </dxf>
    </rfmt>
    <rfmt sheetId="1" sqref="F100" start="0" length="0">
      <dxf>
        <numFmt numFmtId="168" formatCode="&quot;$&quot;#,##0.00"/>
      </dxf>
    </rfmt>
    <rfmt sheetId="1" sqref="G100" start="0" length="0">
      <dxf>
        <numFmt numFmtId="168" formatCode="&quot;$&quot;#,##0.00"/>
      </dxf>
    </rfmt>
  </rrc>
  <rcc rId="228" sId="1">
    <oc r="B7">
      <v>119</v>
    </oc>
    <nc r="B7">
      <v>121</v>
    </nc>
  </rcc>
  <rcc rId="229" sId="1">
    <nc r="G7">
      <f>11*0.56</f>
    </nc>
  </rcc>
  <rcc rId="230" sId="1">
    <oc r="B108">
      <v>4</v>
    </oc>
    <nc r="B108">
      <v>8</v>
    </nc>
  </rcc>
  <rrc rId="231" sId="1" ref="A127:XFD127" action="deleteRow">
    <rfmt sheetId="1" xfDxf="1" sqref="A127:IV127" start="0" length="0">
      <dxf/>
    </rfmt>
    <rcc rId="0" sId="1" dxf="1">
      <nc r="A127">
        <v>126</v>
      </nc>
      <ndxf>
        <font>
          <sz val="12"/>
          <color indexed="8"/>
          <name val="Century Gothic"/>
          <family val="2"/>
          <scheme val="none"/>
        </font>
        <alignment horizontal="center" vertical="center" wrapText="1"/>
      </ndxf>
    </rcc>
    <rcc rId="0" sId="1" dxf="1">
      <nc r="B127">
        <v>4</v>
      </nc>
      <ndxf>
        <font>
          <sz val="12"/>
          <color indexed="8"/>
          <name val="Century Gothic"/>
          <family val="2"/>
          <scheme val="none"/>
        </font>
        <alignment horizontal="center" vertical="center" wrapText="1"/>
      </ndxf>
    </rcc>
    <rcc rId="0" sId="1" dxf="1">
      <nc r="C127" t="inlineStr">
        <is>
          <t>92095A183</t>
        </is>
      </nc>
      <ndxf>
        <font>
          <sz val="12"/>
          <color indexed="8"/>
          <name val="Century Gothic"/>
          <family val="2"/>
          <scheme val="none"/>
        </font>
        <alignment horizontal="left" vertical="center" wrapText="1"/>
      </ndxf>
    </rcc>
    <rfmt sheetId="1" sqref="D127" start="0" length="0">
      <dxf>
        <font>
          <sz val="12"/>
          <color indexed="8"/>
          <name val="Century Gothic"/>
          <family val="2"/>
          <scheme val="none"/>
        </font>
        <alignment horizontal="center" vertical="center" wrapText="1"/>
      </dxf>
    </rfmt>
    <rfmt sheetId="1" sqref="E127" start="0" length="0">
      <dxf>
        <font>
          <sz val="12"/>
          <color indexed="8"/>
          <name val="Century Gothic"/>
          <family val="2"/>
          <scheme val="none"/>
        </font>
        <alignment horizontal="center" vertical="center" wrapText="1"/>
      </dxf>
    </rfmt>
    <rfmt sheetId="1" sqref="F127" start="0" length="0">
      <dxf>
        <numFmt numFmtId="168" formatCode="&quot;$&quot;#,##0.00"/>
      </dxf>
    </rfmt>
    <rfmt sheetId="1" sqref="G127" start="0" length="0">
      <dxf>
        <numFmt numFmtId="168" formatCode="&quot;$&quot;#,##0.00"/>
      </dxf>
    </rfmt>
  </rrc>
  <rcc rId="232" sId="1" xfDxf="1" dxf="1">
    <nc r="H36" t="inlineStr">
      <is>
        <t>https://www.mcmaster.com/92125A226/</t>
      </is>
    </nc>
  </rcc>
  <rcc rId="233" sId="1">
    <nc r="D37" t="inlineStr">
      <is>
        <t>Compression Spring (3pk)(1" Long, 0.3" OD, 0.216" ID, 302 Stainless Steel)</t>
      </is>
    </nc>
  </rcc>
  <rcc rId="234" sId="1">
    <nc r="E36" t="inlineStr">
      <is>
        <t>McMaster Carr</t>
      </is>
    </nc>
  </rcc>
  <rcc rId="235" sId="1">
    <nc r="F36">
      <f>9.12/25</f>
    </nc>
  </rcc>
  <rcc rId="236" sId="1" numFmtId="11">
    <nc r="G36">
      <v>9.1199999999999992</v>
    </nc>
  </rcc>
  <rcc rId="237" sId="1" xfDxf="1" dxf="1">
    <nc r="H88" t="inlineStr">
      <is>
        <t>https://www.mcmaster.com/92605A102/</t>
      </is>
    </nc>
  </rcc>
  <rcc rId="238" sId="1">
    <nc r="F88">
      <f>3.13/25</f>
    </nc>
  </rcc>
  <rcc rId="239" sId="1" numFmtId="11">
    <nc r="G88">
      <v>3.13</v>
    </nc>
  </rcc>
  <rcc rId="240" sId="1">
    <nc r="E88" t="inlineStr">
      <is>
        <t>McMaster Carr</t>
      </is>
    </nc>
  </rcc>
  <rcc rId="241" sId="1" xfDxf="1" dxf="1">
    <nc r="H74" t="inlineStr">
      <is>
        <t>https://www.mcmaster.com/94180A333/</t>
      </is>
    </nc>
  </rcc>
  <rcc rId="242" sId="1">
    <nc r="F74">
      <f>16.69/100</f>
    </nc>
  </rcc>
  <rcc rId="243" sId="1" numFmtId="11">
    <nc r="G74">
      <v>16.690000000000001</v>
    </nc>
  </rcc>
  <rcc rId="244" sId="1">
    <nc r="D74" t="inlineStr">
      <is>
        <t>3mm x 6.4mm D Heat Set Insert (100pk)</t>
      </is>
    </nc>
  </rcc>
  <rcc rId="245" sId="1">
    <nc r="E74" t="inlineStr">
      <is>
        <t>McMaster Carr</t>
      </is>
    </nc>
  </rcc>
  <rcc rId="246" sId="1" xfDxf="1" dxf="1">
    <nc r="H38" t="inlineStr">
      <is>
        <t>https://www.mcmaster.com/94545A225/</t>
      </is>
    </nc>
  </rcc>
  <rcc rId="247" sId="1">
    <nc r="F38">
      <f>6.21/10</f>
    </nc>
  </rcc>
  <rcc rId="248" sId="1" numFmtId="11">
    <nc r="G38">
      <v>6.21</v>
    </nc>
  </rcc>
  <rcc rId="249" sId="1">
    <nc r="E38" t="inlineStr">
      <is>
        <t>McMaster Carr</t>
      </is>
    </nc>
  </rcc>
  <rcc rId="250" sId="1">
    <nc r="D38" t="inlineStr">
      <is>
        <t>5mm SST Wing Nut</t>
      </is>
    </nc>
  </rcc>
  <rcc rId="251" sId="1">
    <nc r="D88" t="inlineStr">
      <is>
        <t>3mm x 8mm SST Flat Tip Set Screw</t>
      </is>
    </nc>
  </rcc>
  <rcc rId="252" sId="1">
    <nc r="D36" t="inlineStr">
      <is>
        <t>5mm x 45mm SST Hex Drive Flat Head</t>
      </is>
    </nc>
  </rcc>
  <rcc rId="253" sId="1">
    <oc r="C11" t="inlineStr">
      <is>
        <t>9540k28 (Mcmaster)</t>
      </is>
    </oc>
    <nc r="C11" t="inlineStr">
      <is>
        <t>9540k28</t>
      </is>
    </nc>
  </rcc>
  <rcc rId="254" sId="1">
    <nc r="D11" t="inlineStr">
      <is>
        <t>Rubber Feet 1.5" OD x 0.75in H</t>
      </is>
    </nc>
  </rcc>
  <rcc rId="255" sId="1">
    <nc r="E11" t="inlineStr">
      <is>
        <t>McMaster Carr</t>
      </is>
    </nc>
  </rcc>
  <rcc rId="256" sId="1">
    <nc r="F11">
      <f>9.73/10</f>
    </nc>
  </rcc>
  <rcc rId="257" sId="1" numFmtId="11">
    <nc r="G11">
      <v>9.73</v>
    </nc>
  </rcc>
  <rcc rId="258" sId="1" xfDxf="1" dxf="1">
    <nc r="H11" t="inlineStr">
      <is>
        <t>https://www.mcmaster.com/9540K28/</t>
      </is>
    </nc>
  </rcc>
  <rcc rId="259" sId="1" xfDxf="1" dxf="1">
    <nc r="H33" t="inlineStr">
      <is>
        <t>https://www.howardprecision.com/aluminum/aluminum-cast-tool-jig-plate-stock-list/mic-6-aluminum/</t>
      </is>
    </nc>
  </rcc>
  <rcc rId="260" sId="1" numFmtId="11">
    <nc r="F33">
      <v>42.72</v>
    </nc>
  </rcc>
  <rcc rId="261" sId="1">
    <nc r="G33">
      <f>F33*B33</f>
    </nc>
  </rcc>
  <rcc rId="262" sId="1" xfDxf="1" dxf="1">
    <nc r="I33" t="inlineStr">
      <is>
        <t>https://www.midweststeelsupply.com/store/castaluminumplateatp5</t>
      </is>
    </nc>
  </rcc>
  <rcc rId="263" sId="1">
    <nc r="E33" t="inlineStr">
      <is>
        <t>Howard Precision Metals or Midwest Steel and Aluminum</t>
      </is>
    </nc>
  </rcc>
  <rcc rId="264" sId="1">
    <oc r="C33" t="inlineStr">
      <is>
        <r>
          <t>Aluminum_Heat_Sprea</t>
        </r>
        <r>
          <rPr>
            <sz val="12"/>
            <color indexed="8"/>
            <rFont val="SWGDT"/>
          </rPr>
          <t xml:space="preserve">
</t>
        </r>
        <r>
          <rPr>
            <sz val="12"/>
            <color indexed="8"/>
            <rFont val="Century Gothic"/>
            <family val="2"/>
          </rPr>
          <t>der_Build_Plate</t>
        </r>
      </is>
    </oc>
    <nc r="C33" t="inlineStr">
      <is>
        <r>
          <t>Aluminum Heat Sprea</t>
        </r>
        <r>
          <rPr>
            <sz val="12"/>
            <color indexed="8"/>
            <rFont val="Century Gothic"/>
            <family val="2"/>
          </rPr>
          <t>der Build Plate</t>
        </r>
        <r>
          <rPr>
            <sz val="12"/>
            <color indexed="8"/>
            <rFont val="Century Gothic"/>
            <family val="2"/>
          </rPr>
          <t xml:space="preserve"> (358mm x 346mm)</t>
        </r>
      </is>
    </nc>
  </rcc>
  <rcc rId="265" sId="1">
    <nc r="D33" t="inlineStr">
      <is>
        <t>358mm x 346mm - Custom Fabricated 0.25in Cast Aluminum Build Plate</t>
      </is>
    </nc>
  </rcc>
  <rcc rId="266" sId="1">
    <oc r="C125" t="inlineStr">
      <is>
        <r>
          <t>Amazon_Electrical_Fus</t>
        </r>
        <r>
          <rPr>
            <sz val="12"/>
            <color indexed="8"/>
            <rFont val="SWGDT"/>
          </rPr>
          <t xml:space="preserve">
</t>
        </r>
        <r>
          <rPr>
            <sz val="12"/>
            <color indexed="8"/>
            <rFont val="Century Gothic"/>
            <family val="2"/>
          </rPr>
          <t>ed_Plug</t>
        </r>
      </is>
    </oc>
    <nc r="C125" t="inlineStr">
      <is>
        <t>IEC Fused Switched Plug</t>
      </is>
    </nc>
  </rcc>
  <rcc rId="267" sId="1">
    <nc r="E125" t="inlineStr">
      <is>
        <t>Amazon</t>
      </is>
    </nc>
  </rcc>
  <rcc rId="268" sId="1" xfDxf="1" dxf="1">
    <nc r="H125" t="inlineStr">
      <is>
        <t>https://www.amazon.com/URBEST-Rocker-Switch-IEC320-Module/dp/B00NWO68JI/ref=sr_1_5?dchild=1&amp;keywords=fused+power+socket+switch&amp;qid=1594473159&amp;sr=8-5</t>
      </is>
    </nc>
  </rcc>
  <rcc rId="269" sId="1" numFmtId="11">
    <nc r="F125">
      <v>6.99</v>
    </nc>
  </rcc>
  <rcc rId="270" sId="1">
    <nc r="G125">
      <f>F125*B125</f>
    </nc>
  </rcc>
  <rcc rId="271" sId="1">
    <nc r="D125" t="inlineStr">
      <is>
        <t>IEC 10A 250V Fused Receptical with Switch</t>
      </is>
    </nc>
  </rcc>
  <rrc rId="272" sId="1" ref="A96:XFD96" action="deleteRow">
    <rfmt sheetId="1" xfDxf="1" sqref="A96:IV96" start="0" length="0">
      <dxf/>
    </rfmt>
    <rcc rId="0" sId="1" dxf="1">
      <nc r="A96">
        <v>93</v>
      </nc>
      <ndxf>
        <font>
          <sz val="12"/>
          <color indexed="8"/>
          <name val="Century Gothic"/>
          <family val="2"/>
          <scheme val="none"/>
        </font>
        <alignment horizontal="center" vertical="center" wrapText="1"/>
      </ndxf>
    </rcc>
    <rcc rId="0" sId="1" dxf="1">
      <nc r="B96">
        <v>2</v>
      </nc>
      <ndxf>
        <font>
          <sz val="12"/>
          <color indexed="8"/>
          <name val="Century Gothic"/>
          <family val="2"/>
          <scheme val="none"/>
        </font>
        <alignment horizontal="center" vertical="center" wrapText="1"/>
      </ndxf>
    </rcc>
    <rcc rId="0" sId="1" dxf="1">
      <nc r="C96" t="inlineStr">
        <is>
          <t>Base</t>
        </is>
      </nc>
      <ndxf>
        <font>
          <sz val="12"/>
          <color indexed="8"/>
          <name val="Century Gothic"/>
          <family val="2"/>
          <scheme val="none"/>
        </font>
        <alignment horizontal="left" vertical="center" wrapText="1"/>
      </ndxf>
    </rcc>
    <rfmt sheetId="1" sqref="D96" start="0" length="0">
      <dxf>
        <font>
          <sz val="12"/>
          <color indexed="8"/>
          <name val="Century Gothic"/>
          <family val="2"/>
          <scheme val="none"/>
        </font>
        <alignment horizontal="center" vertical="center" wrapText="1"/>
      </dxf>
    </rfmt>
    <rfmt sheetId="1" sqref="E96" start="0" length="0">
      <dxf>
        <font>
          <sz val="12"/>
          <color indexed="8"/>
          <name val="Century Gothic"/>
          <family val="2"/>
          <scheme val="none"/>
        </font>
        <alignment horizontal="center" vertical="center" wrapText="1"/>
      </dxf>
    </rfmt>
    <rfmt sheetId="1" sqref="F96" start="0" length="0">
      <dxf>
        <numFmt numFmtId="168" formatCode="&quot;$&quot;#,##0.00"/>
      </dxf>
    </rfmt>
  </rrc>
  <rcc rId="273" sId="1">
    <oc r="C79" t="inlineStr">
      <is>
        <t>Bearing_Holder v1-0</t>
      </is>
    </oc>
    <nc r="C79" t="inlineStr">
      <is>
        <t>Bearing_Holder with Pass Through</t>
      </is>
    </nc>
  </rcc>
  <rcc rId="274" sId="1" odxf="1" dxf="1">
    <nc r="E79" t="inlineStr">
      <is>
        <t>3D Printed</t>
      </is>
    </nc>
    <odxf>
      <font>
        <sz val="12"/>
        <name val="Century Gothic"/>
        <scheme val="none"/>
      </font>
    </odxf>
    <ndxf>
      <font>
        <sz val="13"/>
        <name val="Century Gothic"/>
        <scheme val="none"/>
      </font>
    </ndxf>
  </rcc>
  <rcc rId="275" sId="1">
    <nc r="D79" t="inlineStr">
      <is>
        <t>3D Printed 6900-2RS Bearing Holder</t>
      </is>
    </nc>
  </rcc>
  <rcc rId="276" sId="1">
    <nc r="H79" t="inlineStr">
      <is>
        <t>See STL's</t>
      </is>
    </nc>
  </rcc>
  <rcc rId="277" sId="1" numFmtId="11">
    <nc r="F79">
      <v>0</v>
    </nc>
  </rcc>
  <rcc rId="278" sId="1" numFmtId="11">
    <nc r="G79">
      <v>0</v>
    </nc>
  </rcc>
  <rcc rId="279" sId="1">
    <oc r="C42" t="inlineStr">
      <is>
        <t>Bed Mount Block v1-2</t>
      </is>
    </oc>
    <nc r="C42" t="inlineStr">
      <is>
        <t>Bed Mount Block (Mirrored)</t>
      </is>
    </nc>
  </rcc>
  <rcc rId="280" sId="1" odxf="1" dxf="1">
    <nc r="E43" t="inlineStr">
      <is>
        <t>3D Printed</t>
      </is>
    </nc>
    <odxf>
      <font>
        <sz val="12"/>
        <name val="Century Gothic"/>
        <scheme val="none"/>
      </font>
    </odxf>
    <ndxf>
      <font>
        <sz val="13"/>
        <name val="Century Gothic"/>
        <scheme val="none"/>
      </font>
    </ndxf>
  </rcc>
  <rcc rId="281" sId="1" numFmtId="11">
    <nc r="F43">
      <v>0</v>
    </nc>
  </rcc>
  <rcc rId="282" sId="1" numFmtId="11">
    <nc r="G43">
      <v>0</v>
    </nc>
  </rcc>
  <rcc rId="283" sId="1">
    <nc r="H43" t="inlineStr">
      <is>
        <t>See STL's</t>
      </is>
    </nc>
  </rcc>
  <rcc rId="284" sId="1" odxf="1" dxf="1">
    <nc r="E42" t="inlineStr">
      <is>
        <t>3D Printed</t>
      </is>
    </nc>
    <odxf>
      <font>
        <sz val="12"/>
        <name val="Century Gothic"/>
        <scheme val="none"/>
      </font>
    </odxf>
    <ndxf>
      <font>
        <sz val="13"/>
        <name val="Century Gothic"/>
        <scheme val="none"/>
      </font>
    </ndxf>
  </rcc>
  <rcc rId="285" sId="1" numFmtId="11">
    <nc r="F42">
      <v>0</v>
    </nc>
  </rcc>
  <rcc rId="286" sId="1" numFmtId="11">
    <nc r="G42">
      <v>0</v>
    </nc>
  </rcc>
  <rcc rId="287" sId="1">
    <nc r="H42" t="inlineStr">
      <is>
        <t>See STL's</t>
      </is>
    </nc>
  </rcc>
  <rcc rId="288" sId="1">
    <oc r="C101" t="inlineStr">
      <is>
        <t>Belt_Guard</t>
      </is>
    </oc>
    <nc r="C101" t="inlineStr">
      <is>
        <t>Belt_Guard (Mirrored)</t>
      </is>
    </nc>
  </rcc>
  <rcc rId="289" sId="1" odxf="1" dxf="1">
    <nc r="E100" t="inlineStr">
      <is>
        <t>3D Printed</t>
      </is>
    </nc>
    <odxf>
      <font>
        <sz val="12"/>
        <name val="Century Gothic"/>
        <scheme val="none"/>
      </font>
    </odxf>
    <ndxf>
      <font>
        <sz val="13"/>
        <name val="Century Gothic"/>
        <scheme val="none"/>
      </font>
    </ndxf>
  </rcc>
  <rcc rId="290" sId="1" numFmtId="11">
    <nc r="F100">
      <v>0</v>
    </nc>
  </rcc>
  <rcc rId="291" sId="1" numFmtId="11">
    <nc r="G100">
      <v>0</v>
    </nc>
  </rcc>
  <rcc rId="292" sId="1">
    <nc r="H100" t="inlineStr">
      <is>
        <t>See STL's</t>
      </is>
    </nc>
  </rcc>
  <rcc rId="293" sId="1" odxf="1" dxf="1">
    <nc r="E101" t="inlineStr">
      <is>
        <t>3D Printed</t>
      </is>
    </nc>
    <odxf>
      <font>
        <sz val="12"/>
        <name val="Century Gothic"/>
        <scheme val="none"/>
      </font>
    </odxf>
    <ndxf>
      <font>
        <sz val="13"/>
        <name val="Century Gothic"/>
        <scheme val="none"/>
      </font>
    </ndxf>
  </rcc>
  <rcc rId="294" sId="1" numFmtId="11">
    <nc r="F101">
      <v>0</v>
    </nc>
  </rcc>
  <rcc rId="295" sId="1" numFmtId="11">
    <nc r="G101">
      <v>0</v>
    </nc>
  </rcc>
  <rcc rId="296" sId="1">
    <nc r="H101" t="inlineStr">
      <is>
        <t>See STL's</t>
      </is>
    </nc>
  </rcc>
  <rcc rId="297" sId="1">
    <oc r="C54" t="inlineStr">
      <is>
        <t>BLTouch Classic</t>
      </is>
    </oc>
    <nc r="C54" t="inlineStr">
      <is>
        <t>BLTouch or 3DTouch</t>
      </is>
    </nc>
  </rcc>
  <rrc rId="298" sId="1" ref="A55:XFD55" action="deleteRow">
    <rfmt sheetId="1" xfDxf="1" sqref="A55:IV55" start="0" length="0">
      <dxf/>
    </rfmt>
    <rcc rId="0" sId="1" dxf="1">
      <nc r="A55">
        <v>51</v>
      </nc>
      <ndxf>
        <font>
          <sz val="12"/>
          <color indexed="8"/>
          <name val="Century Gothic"/>
          <family val="2"/>
          <scheme val="none"/>
        </font>
        <alignment horizontal="center" vertical="center" wrapText="1"/>
      </ndxf>
    </rcc>
    <rcc rId="0" sId="1" dxf="1">
      <nc r="B55">
        <v>1</v>
      </nc>
      <ndxf>
        <font>
          <sz val="12"/>
          <color indexed="8"/>
          <name val="Century Gothic"/>
          <family val="2"/>
          <scheme val="none"/>
        </font>
        <alignment horizontal="center" vertical="center" wrapText="1"/>
      </ndxf>
    </rcc>
    <rcc rId="0" sId="1" dxf="1">
      <nc r="C55" t="inlineStr">
        <is>
          <t>BLTouch Classic-0</t>
        </is>
      </nc>
      <ndxf>
        <font>
          <sz val="12"/>
          <color indexed="8"/>
          <name val="Century Gothic"/>
          <family val="2"/>
          <scheme val="none"/>
        </font>
        <alignment horizontal="left" vertical="center" wrapText="1"/>
      </ndxf>
    </rcc>
    <rfmt sheetId="1" sqref="D55" start="0" length="0">
      <dxf>
        <font>
          <sz val="12"/>
          <color indexed="8"/>
          <name val="Century Gothic"/>
          <family val="2"/>
          <scheme val="none"/>
        </font>
        <alignment horizontal="center" vertical="center" wrapText="1"/>
      </dxf>
    </rfmt>
    <rfmt sheetId="1" sqref="E55" start="0" length="0">
      <dxf>
        <font>
          <sz val="12"/>
          <color indexed="8"/>
          <name val="Century Gothic"/>
          <family val="2"/>
          <scheme val="none"/>
        </font>
        <alignment horizontal="center" vertical="center" wrapText="1"/>
      </dxf>
    </rfmt>
    <rfmt sheetId="1" sqref="F55" start="0" length="0">
      <dxf>
        <numFmt numFmtId="168" formatCode="&quot;$&quot;#,##0.00"/>
      </dxf>
    </rfmt>
    <rfmt sheetId="1" sqref="G55" start="0" length="0">
      <dxf>
        <numFmt numFmtId="168" formatCode="&quot;$&quot;#,##0.00"/>
      </dxf>
    </rfmt>
  </rrc>
  <rrc rId="299" sId="1" ref="A55:XFD55" action="deleteRow">
    <rfmt sheetId="1" xfDxf="1" sqref="A55:IV55" start="0" length="0">
      <dxf/>
    </rfmt>
    <rcc rId="0" sId="1" dxf="1">
      <nc r="A55">
        <v>52</v>
      </nc>
      <ndxf>
        <font>
          <sz val="12"/>
          <color indexed="8"/>
          <name val="Century Gothic"/>
          <family val="2"/>
          <scheme val="none"/>
        </font>
        <alignment horizontal="center" vertical="center" wrapText="1"/>
      </ndxf>
    </rcc>
    <rcc rId="0" sId="1" dxf="1">
      <nc r="B55">
        <v>1</v>
      </nc>
      <ndxf>
        <font>
          <sz val="12"/>
          <color indexed="8"/>
          <name val="Century Gothic"/>
          <family val="2"/>
          <scheme val="none"/>
        </font>
        <alignment horizontal="center" vertical="center" wrapText="1"/>
      </ndxf>
    </rcc>
    <rcc rId="0" sId="1" dxf="1">
      <nc r="C55" t="inlineStr">
        <is>
          <t>BLTouch Classic-1</t>
        </is>
      </nc>
      <ndxf>
        <font>
          <sz val="12"/>
          <color indexed="8"/>
          <name val="Century Gothic"/>
          <family val="2"/>
          <scheme val="none"/>
        </font>
        <alignment horizontal="left" vertical="center" wrapText="1"/>
      </ndxf>
    </rcc>
    <rfmt sheetId="1" sqref="D55" start="0" length="0">
      <dxf>
        <font>
          <sz val="12"/>
          <color indexed="8"/>
          <name val="Century Gothic"/>
          <family val="2"/>
          <scheme val="none"/>
        </font>
        <alignment horizontal="center" vertical="center" wrapText="1"/>
      </dxf>
    </rfmt>
    <rfmt sheetId="1" sqref="E55" start="0" length="0">
      <dxf>
        <font>
          <sz val="12"/>
          <color indexed="8"/>
          <name val="Century Gothic"/>
          <family val="2"/>
          <scheme val="none"/>
        </font>
        <alignment horizontal="center" vertical="center" wrapText="1"/>
      </dxf>
    </rfmt>
    <rfmt sheetId="1" sqref="F55" start="0" length="0">
      <dxf>
        <numFmt numFmtId="168" formatCode="&quot;$&quot;#,##0.00"/>
      </dxf>
    </rfmt>
    <rfmt sheetId="1" sqref="G55" start="0" length="0">
      <dxf>
        <numFmt numFmtId="168" formatCode="&quot;$&quot;#,##0.00"/>
      </dxf>
    </rfmt>
  </rrc>
  <rcc rId="300" sId="1">
    <nc r="D54" t="inlineStr">
      <is>
        <t>BLTouch Bed Leveling Touch Probe</t>
      </is>
    </nc>
  </rcc>
  <rcc rId="301" sId="1" xfDxf="1" dxf="1">
    <nc r="I54" t="inlineStr">
      <is>
        <t>https://www.printedsolid.com/products/bltouch-automatic-bed-leveling-probe</t>
      </is>
    </nc>
  </rcc>
  <rcc rId="302" sId="1" xfDxf="1" dxf="1">
    <nc r="H54" t="inlineStr">
      <is>
        <t>https://www.aliexpress.com/item/32832887426.html</t>
      </is>
    </nc>
  </rcc>
  <rcc rId="303" sId="1" numFmtId="11">
    <nc r="F54">
      <v>34.979999999999997</v>
    </nc>
  </rcc>
  <rcc rId="304" sId="1">
    <nc r="G54">
      <f>B54*F54</f>
    </nc>
  </rcc>
  <rcc rId="305" sId="1">
    <nc r="E54" t="inlineStr">
      <is>
        <t>Printed Solid or Trianglelab</t>
      </is>
    </nc>
  </rcc>
  <rcc rId="306" sId="1" odxf="1" dxf="1">
    <nc r="E101" t="inlineStr">
      <is>
        <t>3D Printed</t>
      </is>
    </nc>
    <odxf>
      <font>
        <sz val="12"/>
        <name val="Century Gothic"/>
        <scheme val="none"/>
      </font>
    </odxf>
    <ndxf>
      <font>
        <sz val="13"/>
        <name val="Century Gothic"/>
        <scheme val="none"/>
      </font>
    </ndxf>
  </rcc>
  <rcc rId="307" sId="1" numFmtId="11">
    <nc r="F101">
      <v>0</v>
    </nc>
  </rcc>
  <rcc rId="308" sId="1" numFmtId="11">
    <nc r="G101">
      <v>0</v>
    </nc>
  </rcc>
  <rcc rId="309" sId="1">
    <nc r="H101" t="inlineStr">
      <is>
        <t>See STL's</t>
      </is>
    </nc>
  </rcc>
  <rcc rId="310" sId="1">
    <nc r="D43" t="inlineStr">
      <is>
        <t>3D Printed Bed Mounting Corner Block</t>
      </is>
    </nc>
  </rcc>
  <rcc rId="311" sId="1">
    <nc r="D42" t="inlineStr">
      <is>
        <t>3D Printed Bed Mounting Corner Block</t>
      </is>
    </nc>
  </rcc>
  <rcc rId="312" sId="1">
    <nc r="D98" t="inlineStr">
      <is>
        <t>3D Printed Belt Guard A</t>
      </is>
    </nc>
  </rcc>
  <rcc rId="313" sId="1">
    <nc r="D99" t="inlineStr">
      <is>
        <t>3D Printed Belt Guard B</t>
      </is>
    </nc>
  </rcc>
  <rcc rId="314" sId="1">
    <nc r="D101" t="inlineStr">
      <is>
        <t>3D Printed Bondtech BMG Mount</t>
      </is>
    </nc>
  </rcc>
  <rrc rId="315" sId="1" ref="A94:XFD94" action="deleteRow">
    <rfmt sheetId="1" xfDxf="1" sqref="A94:IV94" start="0" length="0">
      <dxf/>
    </rfmt>
    <rcc rId="0" sId="1" dxf="1">
      <nc r="A94">
        <v>94</v>
      </nc>
      <ndxf>
        <font>
          <sz val="13"/>
          <color indexed="8"/>
          <name val="Century Gothic"/>
          <family val="2"/>
          <scheme val="none"/>
        </font>
        <alignment horizontal="center" vertical="center" wrapText="1"/>
      </ndxf>
    </rcc>
    <rcc rId="0" sId="1" dxf="1">
      <nc r="B94">
        <v>2</v>
      </nc>
      <ndxf>
        <font>
          <sz val="13"/>
          <color indexed="8"/>
          <name val="Century Gothic"/>
          <family val="2"/>
          <scheme val="none"/>
        </font>
        <alignment horizontal="center" vertical="center" wrapText="1"/>
      </ndxf>
    </rcc>
    <rcc rId="0" sId="1" dxf="1">
      <nc r="C94" t="inlineStr">
        <is>
          <t>Body_60mm</t>
        </is>
      </nc>
      <ndxf>
        <font>
          <sz val="13"/>
          <color indexed="8"/>
          <name val="Century Gothic"/>
          <family val="2"/>
          <scheme val="none"/>
        </font>
        <alignment horizontal="left" vertical="center" wrapText="1"/>
      </ndxf>
    </rcc>
    <rfmt sheetId="1" sqref="D94" start="0" length="0">
      <dxf>
        <font>
          <sz val="13"/>
          <color indexed="8"/>
          <name val="Century Gothic"/>
          <family val="2"/>
          <scheme val="none"/>
        </font>
        <alignment horizontal="center" vertical="center" wrapText="1"/>
      </dxf>
    </rfmt>
    <rfmt sheetId="1" sqref="E94" start="0" length="0">
      <dxf>
        <font>
          <sz val="13"/>
          <color indexed="8"/>
          <name val="Century Gothic"/>
          <family val="2"/>
          <scheme val="none"/>
        </font>
        <alignment horizontal="center" vertical="center" wrapText="1"/>
      </dxf>
    </rfmt>
    <rfmt sheetId="1" sqref="F94" start="0" length="0">
      <dxf>
        <numFmt numFmtId="168" formatCode="&quot;$&quot;#,##0.00"/>
      </dxf>
    </rfmt>
    <rfmt sheetId="1" sqref="G94" start="0" length="0">
      <dxf>
        <numFmt numFmtId="168" formatCode="&quot;$&quot;#,##0.00"/>
      </dxf>
    </rfmt>
  </rrc>
  <rcc rId="316" sId="1" xfDxf="1" dxf="1">
    <nc r="H101" t="inlineStr">
      <is>
        <t>https://www.bondtech.se/en/product/bmg-extruder/</t>
      </is>
    </nc>
  </rcc>
  <rcc rId="317" sId="1">
    <nc r="G101">
      <f>F101*B101</f>
    </nc>
  </rcc>
  <rrc rId="318" sId="1" ref="A56:XFD56" action="insertRow"/>
  <rcc rId="319" sId="1">
    <nc r="A56">
      <v>104</v>
    </nc>
  </rcc>
  <rcc rId="320" sId="1">
    <nc r="B56">
      <v>1</v>
    </nc>
  </rcc>
  <rcc rId="321" sId="1">
    <nc r="C56" t="inlineStr">
      <is>
        <t>Bondtech_BMG</t>
      </is>
    </nc>
  </rcc>
  <rcc rId="322" sId="1">
    <nc r="D56" t="inlineStr">
      <is>
        <t>Bondtech BMG (Needs Motor)</t>
      </is>
    </nc>
  </rcc>
  <rcc rId="323" sId="1" odxf="1" dxf="1">
    <nc r="E56" t="inlineStr">
      <is>
        <t>Bondtech</t>
      </is>
    </nc>
    <odxf>
      <font>
        <sz val="13"/>
        <name val="Century Gothic"/>
        <scheme val="none"/>
      </font>
    </odxf>
    <ndxf>
      <font>
        <sz val="12"/>
        <name val="Century Gothic"/>
        <scheme val="none"/>
      </font>
    </ndxf>
  </rcc>
  <rcc rId="324" sId="1" numFmtId="11">
    <nc r="F56">
      <v>80</v>
    </nc>
  </rcc>
  <rcc rId="325" sId="1">
    <nc r="G56">
      <f>F56*B56</f>
    </nc>
  </rcc>
  <rcc rId="326" sId="1">
    <nc r="H56" t="inlineStr">
      <is>
        <t>https://www.bondtech.se/en/product/bmg-extruder/</t>
      </is>
    </nc>
  </rcc>
  <rcc rId="327" sId="1">
    <oc r="C102" t="inlineStr">
      <is>
        <t>Bondtech_BMG</t>
      </is>
    </oc>
    <nc r="C102" t="inlineStr">
      <is>
        <t>Extruder Motor</t>
      </is>
    </nc>
  </rcc>
  <rcc rId="328" sId="1">
    <nc r="D102" t="inlineStr">
      <is>
        <t>Nema17 Extruder Stepper Motor for BMG</t>
      </is>
    </nc>
  </rcc>
  <rcc rId="329" sId="1">
    <nc r="E102" t="inlineStr">
      <is>
        <t>Robotdigg or Printed Solid</t>
      </is>
    </nc>
  </rcc>
  <rfmt sheetId="1" xfDxf="1" sqref="A102:IV102" start="0" length="0">
    <dxf/>
  </rfmt>
  <rfmt sheetId="1" xfDxf="1" sqref="A102:IV102" start="0" length="0">
    <dxf/>
  </rfmt>
  <rcc rId="330" sId="1" numFmtId="11">
    <nc r="F102">
      <v>6.6</v>
    </nc>
  </rcc>
  <rcc rId="331" sId="1">
    <nc r="E115" t="inlineStr">
      <is>
        <t>BiggTreeTech</t>
      </is>
    </nc>
  </rcc>
  <rcc rId="332" sId="1">
    <nc r="G115">
      <f>B115*F115</f>
    </nc>
  </rcc>
  <rcc rId="333" sId="1" numFmtId="11">
    <nc r="F115">
      <v>73.45</v>
    </nc>
  </rcc>
  <rcc rId="334" sId="1">
    <nc r="D115" t="inlineStr">
      <is>
        <t>SKR V1.4 Turbo w/ TMC2209 and TFT35 V3.0 (Buy Individually or in kit with Display)</t>
      </is>
    </nc>
  </rcc>
  <rcc rId="335" sId="1" xfDxf="1" dxf="1">
    <nc r="H115" t="inlineStr">
      <is>
        <t>https://www.biqu.equipment/products/btt-skr-v1-4-skr-v1-4-pro?variant=31220354416738</t>
      </is>
    </nc>
  </rcc>
  <rfmt sheetId="1" xfDxf="1" sqref="A115:IV115" start="0" length="0">
    <dxf/>
  </rfmt>
  <rcc rId="336" sId="1">
    <oc r="C48" t="inlineStr">
      <is>
        <r>
          <t xml:space="preserve">Center Carriage With </t>
        </r>
        <r>
          <rPr>
            <sz val="12"/>
            <color indexed="8"/>
            <rFont val="SWGDT"/>
          </rPr>
          <t xml:space="preserve">
</t>
        </r>
        <r>
          <rPr>
            <sz val="12"/>
            <color indexed="8"/>
            <rFont val="Century Gothic"/>
            <family val="2"/>
          </rPr>
          <t>BLTouch</t>
        </r>
      </is>
    </oc>
    <nc r="C48" t="inlineStr">
      <is>
        <r>
          <t xml:space="preserve">Center Carriage With </t>
        </r>
        <r>
          <rPr>
            <sz val="12"/>
            <color indexed="8"/>
            <rFont val="Century Gothic"/>
            <family val="2"/>
          </rPr>
          <t>BLTouch</t>
        </r>
      </is>
    </nc>
  </rcc>
  <rcc rId="337" sId="1" odxf="1" dxf="1">
    <nc r="E48" t="inlineStr">
      <is>
        <t>3D Printed</t>
      </is>
    </nc>
    <odxf>
      <font>
        <sz val="12"/>
        <name val="Century Gothic"/>
        <scheme val="none"/>
      </font>
    </odxf>
    <ndxf>
      <font>
        <sz val="13"/>
        <name val="Century Gothic"/>
        <scheme val="none"/>
      </font>
    </ndxf>
  </rcc>
  <rcc rId="338" sId="1" numFmtId="11">
    <nc r="F48">
      <v>0</v>
    </nc>
  </rcc>
  <rcc rId="339" sId="1" numFmtId="11">
    <nc r="G48">
      <v>0</v>
    </nc>
  </rcc>
  <rcc rId="340" sId="1">
    <nc r="H48" t="inlineStr">
      <is>
        <t>See STL's</t>
      </is>
    </nc>
  </rcc>
  <rcc rId="341" sId="1">
    <nc r="D48" t="inlineStr">
      <is>
        <t>3D Gantry Center Carriage</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2" sId="1" ref="A60:XFD60" action="deleteRow">
    <rfmt sheetId="1" xfDxf="1" sqref="A60:IV60" start="0" length="0">
      <dxf/>
    </rfmt>
    <rcc rId="0" sId="1" dxf="1">
      <nc r="A60">
        <v>57</v>
      </nc>
      <ndxf>
        <font>
          <sz val="12"/>
          <color indexed="8"/>
          <name val="Century Gothic"/>
          <family val="2"/>
          <scheme val="none"/>
        </font>
        <alignment horizontal="center" vertical="center" wrapText="1"/>
      </ndxf>
    </rcc>
    <rcc rId="0" sId="1" dxf="1">
      <nc r="B60">
        <v>1</v>
      </nc>
      <ndxf>
        <font>
          <sz val="12"/>
          <color indexed="8"/>
          <name val="Century Gothic"/>
          <family val="2"/>
          <scheme val="none"/>
        </font>
        <alignment horizontal="center" vertical="center" wrapText="1"/>
      </ndxf>
    </rcc>
    <rcc rId="0" sId="1" dxf="1">
      <nc r="C60" t="inlineStr">
        <is>
          <t>Collet</t>
        </is>
      </nc>
      <ndxf>
        <font>
          <sz val="12"/>
          <color indexed="8"/>
          <name val="Century Gothic"/>
          <family val="2"/>
          <scheme val="none"/>
        </font>
        <alignment horizontal="left" vertical="center" wrapText="1"/>
      </ndxf>
    </rcc>
    <rfmt sheetId="1" sqref="D60" start="0" length="0">
      <dxf>
        <font>
          <sz val="12"/>
          <color indexed="8"/>
          <name val="Century Gothic"/>
          <family val="2"/>
          <scheme val="none"/>
        </font>
        <alignment horizontal="center" vertical="center" wrapText="1"/>
      </dxf>
    </rfmt>
    <rfmt sheetId="1" sqref="E60" start="0" length="0">
      <dxf>
        <font>
          <sz val="12"/>
          <color indexed="8"/>
          <name val="Century Gothic"/>
          <family val="2"/>
          <scheme val="none"/>
        </font>
        <alignment horizontal="center" vertical="center" wrapText="1"/>
      </dxf>
    </rfmt>
    <rfmt sheetId="1" sqref="F60" start="0" length="0">
      <dxf>
        <numFmt numFmtId="168" formatCode="&quot;$&quot;#,##0.00"/>
      </dxf>
    </rfmt>
    <rfmt sheetId="1" sqref="G60" start="0" length="0">
      <dxf>
        <numFmt numFmtId="168" formatCode="&quot;$&quot;#,##0.00"/>
      </dxf>
    </rfmt>
  </rrc>
  <rrc rId="343" sId="1" ref="A61:XFD61" action="deleteRow">
    <rfmt sheetId="1" xfDxf="1" sqref="A61:IV61" start="0" length="0">
      <dxf/>
    </rfmt>
    <rcc rId="0" sId="1" dxf="1">
      <nc r="A61">
        <v>59</v>
      </nc>
      <ndxf>
        <font>
          <sz val="12"/>
          <color indexed="8"/>
          <name val="Century Gothic"/>
          <family val="2"/>
          <scheme val="none"/>
        </font>
        <alignment horizontal="center" vertical="center" wrapText="1"/>
      </ndxf>
    </rcc>
    <rcc rId="0" sId="1" dxf="1">
      <nc r="B61">
        <v>1</v>
      </nc>
      <ndxf>
        <font>
          <sz val="12"/>
          <color indexed="8"/>
          <name val="Century Gothic"/>
          <family val="2"/>
          <scheme val="none"/>
        </font>
        <alignment horizontal="center" vertical="center" wrapText="1"/>
      </ndxf>
    </rcc>
    <rcc rId="0" sId="1" dxf="1">
      <nc r="C61" t="inlineStr">
        <is>
          <t>Collet Clip</t>
        </is>
      </nc>
      <ndxf>
        <font>
          <sz val="12"/>
          <color indexed="8"/>
          <name val="Century Gothic"/>
          <family val="2"/>
          <scheme val="none"/>
        </font>
        <alignment horizontal="left" vertical="center" wrapText="1"/>
      </ndxf>
    </rcc>
    <rfmt sheetId="1" sqref="D61" start="0" length="0">
      <dxf>
        <font>
          <sz val="12"/>
          <color indexed="8"/>
          <name val="Century Gothic"/>
          <family val="2"/>
          <scheme val="none"/>
        </font>
        <alignment horizontal="center" vertical="center" wrapText="1"/>
      </dxf>
    </rfmt>
    <rfmt sheetId="1" sqref="E61" start="0" length="0">
      <dxf>
        <font>
          <sz val="12"/>
          <color indexed="8"/>
          <name val="Century Gothic"/>
          <family val="2"/>
          <scheme val="none"/>
        </font>
        <alignment horizontal="center" vertical="center" wrapText="1"/>
      </dxf>
    </rfmt>
    <rfmt sheetId="1" sqref="F61" start="0" length="0">
      <dxf>
        <numFmt numFmtId="168" formatCode="&quot;$&quot;#,##0.00"/>
      </dxf>
    </rfmt>
    <rfmt sheetId="1" sqref="G61" start="0" length="0">
      <dxf>
        <numFmt numFmtId="168" formatCode="&quot;$&quot;#,##0.00"/>
      </dxf>
    </rfmt>
  </rrc>
  <rrc rId="344" sId="1" ref="A50:XFD50" action="deleteRow">
    <rfmt sheetId="1" xfDxf="1" sqref="A50:IV50" start="0" length="0">
      <dxf/>
    </rfmt>
    <rcc rId="0" sId="1" dxf="1">
      <nc r="A50">
        <v>46</v>
      </nc>
      <ndxf>
        <font>
          <sz val="12"/>
          <color indexed="8"/>
          <name val="Century Gothic"/>
          <family val="2"/>
          <scheme val="none"/>
        </font>
        <alignment horizontal="center" vertical="center" wrapText="1"/>
      </ndxf>
    </rcc>
    <rcc rId="0" sId="1" dxf="1">
      <nc r="B50">
        <v>1</v>
      </nc>
      <ndxf>
        <font>
          <sz val="12"/>
          <color indexed="8"/>
          <name val="Century Gothic"/>
          <family val="2"/>
          <scheme val="none"/>
        </font>
        <alignment horizontal="center" vertical="center" wrapText="1"/>
      </ndxf>
    </rcc>
    <rcc rId="0" sId="1" dxf="1">
      <nc r="C50" t="inlineStr">
        <is>
          <t>Component1</t>
        </is>
      </nc>
      <ndxf>
        <font>
          <sz val="12"/>
          <color indexed="8"/>
          <name val="Century Gothic"/>
          <family val="2"/>
          <scheme val="none"/>
        </font>
        <alignment horizontal="left" vertical="center" wrapText="1"/>
      </ndxf>
    </rcc>
    <rfmt sheetId="1" sqref="D50" start="0" length="0">
      <dxf>
        <font>
          <sz val="12"/>
          <color indexed="8"/>
          <name val="Century Gothic"/>
          <family val="2"/>
          <scheme val="none"/>
        </font>
        <alignment horizontal="center" vertical="center" wrapText="1"/>
      </dxf>
    </rfmt>
    <rfmt sheetId="1" sqref="E50" start="0" length="0">
      <dxf>
        <font>
          <sz val="12"/>
          <color indexed="8"/>
          <name val="Century Gothic"/>
          <family val="2"/>
          <scheme val="none"/>
        </font>
        <alignment horizontal="center" vertical="center" wrapText="1"/>
      </dxf>
    </rfmt>
    <rfmt sheetId="1" sqref="F50" start="0" length="0">
      <dxf>
        <numFmt numFmtId="168" formatCode="&quot;$&quot;#,##0.00"/>
      </dxf>
    </rfmt>
    <rfmt sheetId="1" sqref="G50" start="0" length="0">
      <dxf>
        <numFmt numFmtId="168" formatCode="&quot;$&quot;#,##0.00"/>
      </dxf>
    </rfmt>
  </rrc>
  <rrc rId="345" sId="1" ref="A51:XFD51" action="deleteRow">
    <rfmt sheetId="1" xfDxf="1" sqref="A51:IV51" start="0" length="0">
      <dxf/>
    </rfmt>
    <rcc rId="0" sId="1" dxf="1">
      <nc r="A51">
        <v>48</v>
      </nc>
      <ndxf>
        <font>
          <sz val="12"/>
          <color indexed="8"/>
          <name val="Century Gothic"/>
          <family val="2"/>
          <scheme val="none"/>
        </font>
        <alignment horizontal="center" vertical="center" wrapText="1"/>
      </ndxf>
    </rcc>
    <rcc rId="0" sId="1" dxf="1">
      <nc r="B51">
        <v>1</v>
      </nc>
      <ndxf>
        <font>
          <sz val="12"/>
          <color indexed="8"/>
          <name val="Century Gothic"/>
          <family val="2"/>
          <scheme val="none"/>
        </font>
        <alignment horizontal="center" vertical="center" wrapText="1"/>
      </ndxf>
    </rcc>
    <rcc rId="0" sId="1" dxf="1">
      <nc r="C51" t="inlineStr">
        <is>
          <t>Component3</t>
        </is>
      </nc>
      <ndxf>
        <font>
          <sz val="12"/>
          <color indexed="8"/>
          <name val="Century Gothic"/>
          <family val="2"/>
          <scheme val="none"/>
        </font>
        <alignment horizontal="left" vertical="center" wrapText="1"/>
      </ndxf>
    </rcc>
    <rfmt sheetId="1" sqref="D51" start="0" length="0">
      <dxf>
        <font>
          <sz val="12"/>
          <color indexed="8"/>
          <name val="Century Gothic"/>
          <family val="2"/>
          <scheme val="none"/>
        </font>
        <alignment horizontal="center" vertical="center" wrapText="1"/>
      </dxf>
    </rfmt>
    <rfmt sheetId="1" sqref="E51" start="0" length="0">
      <dxf>
        <font>
          <sz val="12"/>
          <color indexed="8"/>
          <name val="Century Gothic"/>
          <family val="2"/>
          <scheme val="none"/>
        </font>
        <alignment horizontal="center" vertical="center" wrapText="1"/>
      </dxf>
    </rfmt>
    <rfmt sheetId="1" sqref="F51" start="0" length="0">
      <dxf>
        <numFmt numFmtId="168" formatCode="&quot;$&quot;#,##0.00"/>
      </dxf>
    </rfmt>
    <rfmt sheetId="1" sqref="G51" start="0" length="0">
      <dxf>
        <numFmt numFmtId="168" formatCode="&quot;$&quot;#,##0.00"/>
      </dxf>
    </rfmt>
  </rrc>
  <rcc rId="346" sId="1" odxf="1" dxf="1">
    <nc r="E53" t="inlineStr">
      <is>
        <t>3D Printed</t>
      </is>
    </nc>
    <odxf>
      <font>
        <sz val="12"/>
        <name val="Century Gothic"/>
        <scheme val="none"/>
      </font>
    </odxf>
    <ndxf>
      <font>
        <sz val="13"/>
        <name val="Century Gothic"/>
        <scheme val="none"/>
      </font>
    </ndxf>
  </rcc>
  <rcc rId="347" sId="1" numFmtId="11">
    <nc r="F53">
      <v>0</v>
    </nc>
  </rcc>
  <rcc rId="348" sId="1" numFmtId="11">
    <nc r="G53">
      <v>0</v>
    </nc>
  </rcc>
  <rcc rId="349" sId="1">
    <nc r="H53" t="inlineStr">
      <is>
        <t>See STL's</t>
      </is>
    </nc>
  </rcc>
  <rrc rId="350" sId="1" ref="A58:XFD58" action="deleteRow">
    <rfmt sheetId="1" xfDxf="1" sqref="A58:IV58" start="0" length="0">
      <dxf/>
    </rfmt>
    <rcc rId="0" sId="1" dxf="1">
      <nc r="A58">
        <v>58</v>
      </nc>
      <ndxf>
        <font>
          <sz val="12"/>
          <color indexed="8"/>
          <name val="Century Gothic"/>
          <family val="2"/>
          <scheme val="none"/>
        </font>
        <alignment horizontal="center" vertical="center" wrapText="1"/>
      </ndxf>
    </rcc>
    <rcc rId="0" sId="1" dxf="1">
      <nc r="B58">
        <v>1</v>
      </nc>
      <ndxf>
        <font>
          <sz val="12"/>
          <color indexed="8"/>
          <name val="Century Gothic"/>
          <family val="2"/>
          <scheme val="none"/>
        </font>
        <alignment horizontal="center" vertical="center" wrapText="1"/>
      </ndxf>
    </rcc>
    <rcc rId="0" sId="1" dxf="1">
      <nc r="C58" t="inlineStr">
        <is>
          <t>Coupling</t>
        </is>
      </nc>
      <ndxf>
        <font>
          <sz val="12"/>
          <color indexed="8"/>
          <name val="Century Gothic"/>
          <family val="2"/>
          <scheme val="none"/>
        </font>
        <alignment horizontal="left" vertical="center" wrapText="1"/>
      </ndxf>
    </rcc>
    <rfmt sheetId="1" sqref="D58" start="0" length="0">
      <dxf>
        <font>
          <sz val="12"/>
          <color indexed="8"/>
          <name val="Century Gothic"/>
          <family val="2"/>
          <scheme val="none"/>
        </font>
        <alignment horizontal="center" vertical="center" wrapText="1"/>
      </dxf>
    </rfmt>
    <rfmt sheetId="1" sqref="E58" start="0" length="0">
      <dxf>
        <font>
          <sz val="12"/>
          <color indexed="8"/>
          <name val="Century Gothic"/>
          <family val="2"/>
          <scheme val="none"/>
        </font>
        <alignment horizontal="center" vertical="center" wrapText="1"/>
      </dxf>
    </rfmt>
    <rfmt sheetId="1" sqref="F58" start="0" length="0">
      <dxf>
        <numFmt numFmtId="168" formatCode="&quot;$&quot;#,##0.00"/>
      </dxf>
    </rfmt>
    <rfmt sheetId="1" sqref="G58" start="0" length="0">
      <dxf>
        <numFmt numFmtId="168" formatCode="&quot;$&quot;#,##0.00"/>
      </dxf>
    </rfmt>
  </rrc>
  <rcc rId="351" sId="1">
    <oc r="C67" t="inlineStr">
      <is>
        <t>E3D Sock</t>
      </is>
    </oc>
    <nc r="C67" t="inlineStr">
      <is>
        <t>E3D V6 24V with Sock</t>
      </is>
    </nc>
  </rcc>
  <rcc rId="352" sId="1">
    <nc r="D67" t="inlineStr">
      <is>
        <t>E3D V6 24</t>
      </is>
    </nc>
  </rcc>
  <rcc rId="353" sId="1" xfDxf="1" dxf="1">
    <nc r="H67" t="inlineStr">
      <is>
        <t>https://www.printedsolid.com/products/e3d-hot-end-kit-v6?variant=22124029083733</t>
      </is>
    </nc>
  </rcc>
  <rcc rId="354" sId="1" numFmtId="11">
    <nc r="F67">
      <v>61.9</v>
    </nc>
  </rcc>
  <rcc rId="355" sId="1" odxf="1" dxf="1">
    <nc r="G67">
      <f>F67*B67</f>
    </nc>
    <ndxf>
      <numFmt numFmtId="168" formatCode="&quot;$&quot;#,##0.00"/>
    </ndxf>
  </rcc>
  <rfmt sheetId="1" xfDxf="1" sqref="A67:IV67" start="0" length="0">
    <dxf/>
  </rfmt>
  <rcc rId="356" sId="1">
    <oc r="C45" t="inlineStr">
      <is>
        <r>
          <t>Eustathios_Threaded_Fl</t>
        </r>
        <r>
          <rPr>
            <sz val="12"/>
            <color indexed="8"/>
            <rFont val="SWGDT"/>
          </rPr>
          <t xml:space="preserve">
</t>
        </r>
        <r>
          <rPr>
            <sz val="12"/>
            <color indexed="8"/>
            <rFont val="Century Gothic"/>
            <family val="2"/>
          </rPr>
          <t>ange</t>
        </r>
      </is>
    </oc>
    <nc r="C45" t="inlineStr">
      <is>
        <r>
          <t>Spool Holder Threaded Fl</t>
        </r>
        <r>
          <rPr>
            <sz val="12"/>
            <color indexed="8"/>
            <rFont val="Century Gothic"/>
            <family val="2"/>
          </rPr>
          <t>ange</t>
        </r>
      </is>
    </nc>
  </rcc>
  <rcc rId="357" sId="1" odxf="1" dxf="1">
    <nc r="E45" t="inlineStr">
      <is>
        <t>3D Printed</t>
      </is>
    </nc>
    <odxf>
      <font>
        <sz val="12"/>
        <name val="Century Gothic"/>
        <scheme val="none"/>
      </font>
    </odxf>
    <ndxf>
      <font>
        <sz val="13"/>
        <name val="Century Gothic"/>
        <scheme val="none"/>
      </font>
    </ndxf>
  </rcc>
  <rcc rId="358" sId="1" numFmtId="11">
    <nc r="F45">
      <v>0</v>
    </nc>
  </rcc>
  <rcc rId="359" sId="1" numFmtId="11">
    <nc r="G45">
      <v>0</v>
    </nc>
  </rcc>
  <rcc rId="360" sId="1">
    <nc r="H45" t="inlineStr">
      <is>
        <t>See STL's</t>
      </is>
    </nc>
  </rcc>
  <rcc rId="361" sId="1">
    <nc r="D53" t="inlineStr">
      <is>
        <t>3D Printed Cooling Duct V2</t>
      </is>
    </nc>
  </rcc>
  <rcc rId="362" sId="1">
    <nc r="D45" t="inlineStr">
      <is>
        <t>3D printed Threaded Spool Holder Flange for Eustathios</t>
      </is>
    </nc>
  </rcc>
  <rrc rId="363" sId="1" ref="A61:XFD61" action="insertRow"/>
  <rcc rId="364" sId="1">
    <nc r="A61">
      <v>70</v>
    </nc>
  </rcc>
  <rcc rId="365" sId="1">
    <nc r="B61">
      <v>1</v>
    </nc>
  </rcc>
  <rfmt sheetId="1" sqref="E61" start="0" length="0">
    <dxf>
      <font>
        <sz val="12"/>
        <name val="Century Gothic"/>
        <scheme val="none"/>
      </font>
    </dxf>
  </rfmt>
  <rcc rId="366" sId="1">
    <nc r="G61">
      <f>F61*B61</f>
    </nc>
  </rcc>
  <rcc rId="367" sId="1">
    <nc r="C61" t="inlineStr">
      <is>
        <t>Bowden Tube</t>
      </is>
    </nc>
  </rcc>
  <rcc rId="368" sId="1">
    <nc r="E61" t="inlineStr">
      <is>
        <t>Printed Solid or Trianglelab</t>
      </is>
    </nc>
  </rcc>
  <rcc rId="369" sId="1">
    <nc r="E68" t="inlineStr">
      <is>
        <t>Printed Solid or Trianglelab</t>
      </is>
    </nc>
  </rcc>
  <rcc rId="370" sId="1">
    <nc r="D61" t="inlineStr">
      <is>
        <t>Bowden Tube for 1.75mm Filament (1M)</t>
      </is>
    </nc>
  </rcc>
  <rcc rId="371" sId="1" numFmtId="11">
    <nc r="F61">
      <v>10.99</v>
    </nc>
  </rcc>
  <rcc rId="372" sId="1" xfDxf="1" dxf="1">
    <nc r="H61" t="inlineStr">
      <is>
        <t>https://www.printedsolid.com/products/capricorn-xs-reduced-friction-bowden-tubing?variant=47610453836</t>
      </is>
    </nc>
  </rcc>
  <rcc rId="373" sId="1" xfDxf="1" dxf="1">
    <nc r="I61" t="inlineStr">
      <is>
        <t>https://www.aliexpress.com/item/32811240720.html?spm=2114.12010610.8148356.3.510d6ff09MSsfJ</t>
      </is>
    </nc>
  </rcc>
  <rcc rId="374" sId="1">
    <oc r="C90" t="inlineStr">
      <is>
        <t>External_Motor</t>
      </is>
    </oc>
    <nc r="C90" t="inlineStr">
      <is>
        <t>XY_External_Motor_Mount</t>
      </is>
    </nc>
  </rcc>
  <rcc rId="375" sId="1" odxf="1" dxf="1">
    <nc r="E90" t="inlineStr">
      <is>
        <t>3D Printed</t>
      </is>
    </nc>
    <odxf>
      <font>
        <sz val="12"/>
        <name val="Century Gothic"/>
        <scheme val="none"/>
      </font>
    </odxf>
    <ndxf>
      <font>
        <sz val="13"/>
        <name val="Century Gothic"/>
        <scheme val="none"/>
      </font>
    </ndxf>
  </rcc>
  <rcc rId="376" sId="1" numFmtId="11">
    <nc r="F90">
      <v>0</v>
    </nc>
  </rcc>
  <rcc rId="377" sId="1" numFmtId="11">
    <nc r="G90">
      <v>0</v>
    </nc>
  </rcc>
  <rcc rId="378" sId="1">
    <nc r="H90" t="inlineStr">
      <is>
        <t>See STL's</t>
      </is>
    </nc>
  </rcc>
  <rcc rId="379" sId="1">
    <nc r="D90" t="inlineStr">
      <is>
        <t>3D printed X / Y Motor Mount</t>
      </is>
    </nc>
  </rcc>
  <rrc rId="380" sId="1" ref="A91:XFD91" action="deleteRow">
    <rfmt sheetId="1" xfDxf="1" sqref="A91:IV91" start="0" length="0">
      <dxf/>
    </rfmt>
    <rcc rId="0" sId="1" dxf="1">
      <nc r="A91">
        <v>95</v>
      </nc>
      <ndxf>
        <font>
          <sz val="12"/>
          <color indexed="8"/>
          <name val="Century Gothic"/>
          <family val="2"/>
          <scheme val="none"/>
        </font>
        <alignment horizontal="center" vertical="center" wrapText="1"/>
      </ndxf>
    </rcc>
    <rcc rId="0" sId="1" dxf="1">
      <nc r="B91">
        <v>2</v>
      </nc>
      <ndxf>
        <font>
          <sz val="12"/>
          <color indexed="8"/>
          <name val="Century Gothic"/>
          <family val="2"/>
          <scheme val="none"/>
        </font>
        <alignment horizontal="center" vertical="center" wrapText="1"/>
      </ndxf>
    </rcc>
    <rcc rId="0" sId="1" dxf="1">
      <nc r="C91" t="inlineStr">
        <is>
          <t>FaceCap</t>
        </is>
      </nc>
      <ndxf>
        <font>
          <sz val="12"/>
          <color indexed="8"/>
          <name val="Century Gothic"/>
          <family val="2"/>
          <scheme val="none"/>
        </font>
        <alignment horizontal="left" vertical="center" wrapText="1"/>
      </ndxf>
    </rcc>
    <rfmt sheetId="1" sqref="D91" start="0" length="0">
      <dxf>
        <font>
          <sz val="12"/>
          <color indexed="8"/>
          <name val="Century Gothic"/>
          <family val="2"/>
          <scheme val="none"/>
        </font>
        <alignment horizontal="center" vertical="center" wrapText="1"/>
      </dxf>
    </rfmt>
    <rfmt sheetId="1" sqref="E91" start="0" length="0">
      <dxf>
        <font>
          <sz val="12"/>
          <color indexed="8"/>
          <name val="Century Gothic"/>
          <family val="2"/>
          <scheme val="none"/>
        </font>
        <alignment horizontal="center" vertical="center" wrapText="1"/>
      </dxf>
    </rfmt>
    <rfmt sheetId="1" sqref="F91" start="0" length="0">
      <dxf>
        <numFmt numFmtId="168" formatCode="&quot;$&quot;#,##0.00"/>
      </dxf>
    </rfmt>
    <rfmt sheetId="1" sqref="G91" start="0" length="0">
      <dxf>
        <numFmt numFmtId="168" formatCode="&quot;$&quot;#,##0.00"/>
      </dxf>
    </rfmt>
  </rrc>
  <rrc rId="381" sId="1" ref="A66:XFD66" action="deleteRow">
    <rfmt sheetId="1" xfDxf="1" sqref="A66:IV66" start="0" length="0">
      <dxf/>
    </rfmt>
    <rcc rId="0" sId="1" dxf="1">
      <nc r="A66">
        <v>67</v>
      </nc>
      <ndxf>
        <font>
          <sz val="12"/>
          <color indexed="8"/>
          <name val="Century Gothic"/>
          <family val="2"/>
          <scheme val="none"/>
        </font>
        <alignment horizontal="center" vertical="center" wrapText="1"/>
      </ndxf>
    </rcc>
    <rcc rId="0" sId="1" dxf="1">
      <nc r="B66">
        <v>1</v>
      </nc>
      <ndxf>
        <font>
          <sz val="12"/>
          <color indexed="8"/>
          <name val="Century Gothic"/>
          <family val="2"/>
          <scheme val="none"/>
        </font>
        <alignment horizontal="center" vertical="center" wrapText="1"/>
      </ndxf>
    </rcc>
    <rcc rId="0" sId="1" dxf="1">
      <nc r="C66" t="inlineStr">
        <is>
          <t>Fan Shroud</t>
        </is>
      </nc>
      <ndxf>
        <font>
          <sz val="12"/>
          <color indexed="8"/>
          <name val="Century Gothic"/>
          <family val="2"/>
          <scheme val="none"/>
        </font>
        <alignment horizontal="left" vertical="center" wrapText="1"/>
      </ndxf>
    </rcc>
    <rfmt sheetId="1" sqref="D66" start="0" length="0">
      <dxf>
        <font>
          <sz val="12"/>
          <color indexed="8"/>
          <name val="Century Gothic"/>
          <family val="2"/>
          <scheme val="none"/>
        </font>
        <alignment horizontal="center" vertical="center" wrapText="1"/>
      </dxf>
    </rfmt>
    <rfmt sheetId="1" sqref="E66" start="0" length="0">
      <dxf>
        <font>
          <sz val="12"/>
          <color indexed="8"/>
          <name val="Century Gothic"/>
          <family val="2"/>
          <scheme val="none"/>
        </font>
        <alignment horizontal="center" vertical="center" wrapText="1"/>
      </dxf>
    </rfmt>
    <rfmt sheetId="1" sqref="F66" start="0" length="0">
      <dxf>
        <numFmt numFmtId="168" formatCode="&quot;$&quot;#,##0.00"/>
      </dxf>
    </rfmt>
    <rfmt sheetId="1" sqref="G66" start="0" length="0">
      <dxf>
        <numFmt numFmtId="168" formatCode="&quot;$&quot;#,##0.00"/>
      </dxf>
    </rfmt>
  </rrc>
  <rcc rId="382" sId="1">
    <oc r="C113" t="inlineStr">
      <is>
        <t>G3NA_220B_BASE</t>
      </is>
    </oc>
    <nc r="C113" t="inlineStr">
      <is>
        <t>G3NA_220B</t>
      </is>
    </nc>
  </rcc>
  <rcc rId="383" sId="1">
    <nc r="D113" t="inlineStr">
      <is>
        <t>Omron G3NA_220B SSR</t>
      </is>
    </nc>
  </rcc>
  <rcc rId="384" sId="1">
    <nc r="E113" t="inlineStr">
      <is>
        <t>Newark</t>
      </is>
    </nc>
  </rcc>
  <rcc rId="385" sId="1" numFmtId="11">
    <nc r="F113">
      <v>30.52</v>
    </nc>
  </rcc>
  <rcc rId="386" sId="1">
    <nc r="G113">
      <f>F113*B113</f>
    </nc>
  </rcc>
  <rcc rId="387" sId="1" xfDxf="1" dxf="1">
    <nc r="H113" t="inlineStr">
      <is>
        <t>https://www.newark.com/omron-industrial-automation/g3na-220b-dc5-24/ssr-panel-mount-264vac-24vdc-20a/dp/17M6661</t>
      </is>
    </nc>
  </rcc>
  <rcc rId="388" sId="1" xfDxf="1" dxf="1">
    <nc r="I113" t="inlineStr">
      <is>
        <t>https://www.amazon.com/Omron-G3NA-220B-AC100-120-Indicator-Photocoupler-Isolation/dp/B005T786P0/ref=sr_1_2?dchild=1&amp;keywords=G3NA-220B&amp;qid=1594477448&amp;s=industrial&amp;sr=1-2</t>
      </is>
    </nc>
  </rcc>
  <rrc rId="389" sId="1" ref="A114:XFD114" action="deleteRow">
    <rfmt sheetId="1" xfDxf="1" sqref="A114:IV114" start="0" length="0">
      <dxf/>
    </rfmt>
    <rcc rId="0" sId="1" dxf="1">
      <nc r="A114">
        <v>122</v>
      </nc>
      <ndxf>
        <font>
          <sz val="13"/>
          <color indexed="8"/>
          <name val="Century Gothic"/>
          <family val="2"/>
          <scheme val="none"/>
        </font>
        <alignment horizontal="center" vertical="center" wrapText="1"/>
      </ndxf>
    </rcc>
    <rcc rId="0" sId="1" dxf="1">
      <nc r="B114">
        <v>1</v>
      </nc>
      <ndxf>
        <font>
          <sz val="13"/>
          <color indexed="8"/>
          <name val="Century Gothic"/>
          <family val="2"/>
          <scheme val="none"/>
        </font>
        <alignment horizontal="center" vertical="center" wrapText="1"/>
      </ndxf>
    </rcc>
    <rcc rId="0" sId="1" dxf="1">
      <nc r="C114" t="inlineStr">
        <is>
          <t>G3NA_220B_COVER</t>
        </is>
      </nc>
      <ndxf>
        <font>
          <sz val="13"/>
          <color indexed="8"/>
          <name val="Century Gothic"/>
          <family val="2"/>
          <scheme val="none"/>
        </font>
        <alignment horizontal="left" vertical="center" wrapText="1"/>
      </ndxf>
    </rcc>
    <rfmt sheetId="1" sqref="D114" start="0" length="0">
      <dxf>
        <font>
          <sz val="13"/>
          <color indexed="8"/>
          <name val="Century Gothic"/>
          <family val="2"/>
          <scheme val="none"/>
        </font>
        <alignment horizontal="center" vertical="center" wrapText="1"/>
      </dxf>
    </rfmt>
    <rfmt sheetId="1" sqref="E114" start="0" length="0">
      <dxf>
        <font>
          <sz val="13"/>
          <color indexed="8"/>
          <name val="Century Gothic"/>
          <family val="2"/>
          <scheme val="none"/>
        </font>
        <alignment horizontal="center" vertical="center" wrapText="1"/>
      </dxf>
    </rfmt>
    <rfmt sheetId="1" sqref="F114" start="0" length="0">
      <dxf>
        <numFmt numFmtId="168" formatCode="&quot;$&quot;#,##0.00"/>
      </dxf>
    </rfmt>
    <rfmt sheetId="1" sqref="G114" start="0" length="0">
      <dxf>
        <numFmt numFmtId="168" formatCode="&quot;$&quot;#,##0.00"/>
      </dxf>
    </rfmt>
  </rrc>
  <rcc rId="390" sId="1" numFmtId="11">
    <nc r="F94">
      <v>0.35</v>
    </nc>
  </rcc>
  <rcc rId="391" sId="1">
    <nc r="G94">
      <f>F94*B94</f>
    </nc>
  </rcc>
  <rfmt sheetId="1" xfDxf="1" sqref="A94:IV94" start="0" length="0">
    <dxf/>
  </rfmt>
  <rcc rId="392" sId="1">
    <nc r="E94" t="inlineStr">
      <is>
        <t>Robotdigg</t>
      </is>
    </nc>
  </rcc>
  <rcc rId="393" sId="1">
    <nc r="D94" t="inlineStr">
      <is>
        <t>GT2 180mm (90 tooth) GT2 x 6mm Closed Loop Belt</t>
      </is>
    </nc>
  </rcc>
  <rfmt sheetId="1" xfDxf="1" sqref="A94:IV94" start="0" length="0">
    <dxf/>
  </rfmt>
  <rfmt sheetId="1" xfDxf="1" sqref="A86:IV86" start="0" length="0">
    <dxf/>
  </rfmt>
  <rcc rId="394" sId="1" xfDxf="1" dxf="1">
    <nc r="I75" t="inlineStr">
      <is>
        <t>https://us.misumi-ec.com/vona2/detail/110302193470/?ProductCode=GPA32GT2060-A-P10</t>
      </is>
    </nc>
  </rcc>
  <rcc rId="395" sId="1">
    <oc r="D6" t="inlineStr">
      <is>
        <t>20x20x425 Black Extrusion</t>
      </is>
    </oc>
    <nc r="D6" t="inlineStr">
      <is>
        <t>20x20x425 Black Extrusion (Both Ends Tapped)</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6" sId="1" ref="A64:XFD64" action="deleteRow">
    <rfmt sheetId="1" xfDxf="1" sqref="A64:IV64" start="0" length="0">
      <dxf/>
    </rfmt>
    <rcc rId="0" sId="1" dxf="1">
      <nc r="A64">
        <v>65</v>
      </nc>
      <ndxf>
        <font>
          <sz val="12"/>
          <color indexed="8"/>
          <name val="Century Gothic"/>
          <family val="2"/>
          <scheme val="none"/>
        </font>
        <alignment horizontal="center" vertical="center" wrapText="1"/>
      </ndxf>
    </rcc>
    <rcc rId="0" sId="1" dxf="1">
      <nc r="B64">
        <v>1</v>
      </nc>
      <ndxf>
        <font>
          <sz val="12"/>
          <color indexed="8"/>
          <name val="Century Gothic"/>
          <family val="2"/>
          <scheme val="none"/>
        </font>
        <alignment horizontal="center" vertical="center" wrapText="1"/>
      </ndxf>
    </rcc>
    <rcc rId="0" sId="1" dxf="1">
      <nc r="C64" t="inlineStr">
        <is>
          <t>Heater Cartridge</t>
        </is>
      </nc>
      <ndxf>
        <font>
          <sz val="12"/>
          <color indexed="8"/>
          <name val="Century Gothic"/>
          <family val="2"/>
          <scheme val="none"/>
        </font>
        <alignment horizontal="left" vertical="center" wrapText="1"/>
      </ndxf>
    </rcc>
    <rfmt sheetId="1" sqref="D64" start="0" length="0">
      <dxf>
        <font>
          <sz val="12"/>
          <color indexed="8"/>
          <name val="Century Gothic"/>
          <family val="2"/>
          <scheme val="none"/>
        </font>
        <alignment horizontal="center" vertical="center" wrapText="1"/>
      </dxf>
    </rfmt>
    <rfmt sheetId="1" sqref="E64" start="0" length="0">
      <dxf>
        <font>
          <sz val="12"/>
          <color indexed="8"/>
          <name val="Century Gothic"/>
          <family val="2"/>
          <scheme val="none"/>
        </font>
        <alignment horizontal="center" vertical="center" wrapText="1"/>
      </dxf>
    </rfmt>
    <rfmt sheetId="1" sqref="F64" start="0" length="0">
      <dxf>
        <numFmt numFmtId="168" formatCode="&quot;$&quot;#,##0.00"/>
      </dxf>
    </rfmt>
    <rfmt sheetId="1" sqref="G64" start="0" length="0">
      <dxf>
        <numFmt numFmtId="168" formatCode="&quot;$&quot;#,##0.00"/>
      </dxf>
    </rfmt>
  </rrc>
  <rcc rId="397" sId="1">
    <nc r="E8" t="inlineStr">
      <is>
        <t>Misumi</t>
      </is>
    </nc>
  </rcc>
  <rcc rId="398" sId="1" numFmtId="11">
    <nc r="F8">
      <v>1.97</v>
    </nc>
  </rcc>
  <rcc rId="399" sId="1">
    <nc r="D8" t="inlineStr">
      <is>
        <t>20x20 Extrusion End Caps (Can 3d Print Instead, see Thingiverse for examples)</t>
      </is>
    </nc>
  </rcc>
  <rcc rId="400" sId="1">
    <oc r="C8" t="inlineStr">
      <is>
        <t>HFC5-2020-Bc</t>
      </is>
    </oc>
    <nc r="C8" t="inlineStr">
      <is>
        <t>HFC5-2020-B</t>
      </is>
    </nc>
  </rcc>
  <rcc rId="401" sId="1" odxf="1" dxf="1">
    <nc r="G8">
      <f>F8*B8</f>
    </nc>
    <ndxf>
      <numFmt numFmtId="168" formatCode="&quot;$&quot;#,##0.00"/>
    </ndxf>
  </rcc>
  <rcc rId="402" sId="1">
    <nc r="H8" t="inlineStr">
      <is>
        <t>https://us.misumi-ec.com/vona2/detail/110300440510/?ProductCode=HFC5-2020-B</t>
      </is>
    </nc>
  </rcc>
  <rcc rId="403" sId="1" xfDxf="1" dxf="1">
    <nc r="I8" t="inlineStr">
      <is>
        <t>https://www.thingiverse.com/thing:813368</t>
      </is>
    </nc>
  </rcc>
  <rcc rId="404" sId="1">
    <oc r="C20" t="inlineStr">
      <is>
        <t>HFSB5-2020-296.60</t>
      </is>
    </oc>
    <nc r="C20" t="inlineStr">
      <is>
        <t>HFSB5-2020-296.5-TPW</t>
      </is>
    </nc>
  </rcc>
  <rcc rId="405" sId="1">
    <nc r="D20" t="inlineStr">
      <is>
        <t>20x20 Black Extrusion 296.5mm (Both Ends Tapped)</t>
      </is>
    </nc>
  </rcc>
  <rcc rId="406" sId="1">
    <nc r="E20" t="inlineStr">
      <is>
        <t>Misumi</t>
      </is>
    </nc>
  </rcc>
  <rcc rId="407" sId="1" numFmtId="11">
    <nc r="F20">
      <v>6.68</v>
    </nc>
  </rcc>
  <rcc rId="408" sId="1">
    <nc r="G20">
      <f>B20*F20</f>
    </nc>
  </rcc>
  <rcc rId="409" sId="1" xfDxf="1" dxf="1">
    <nc r="H20" t="inlineStr">
      <is>
        <t>https://us.misumi-ec.com/vona2/detail/110302683830/?ProductCode=HFSB5-2020-296.5-TPW</t>
      </is>
    </nc>
  </rcc>
  <rcc rId="410" sId="1">
    <oc r="C35" t="inlineStr">
      <is>
        <r>
          <t>HFSB5-2020-321-</t>
        </r>
        <r>
          <rPr>
            <sz val="12"/>
            <color indexed="8"/>
            <rFont val="SWGDT"/>
          </rPr>
          <t xml:space="preserve">
</t>
        </r>
        <r>
          <rPr>
            <sz val="12"/>
            <color indexed="8"/>
            <rFont val="Century Gothic"/>
            <family val="2"/>
          </rPr>
          <t>BedEnds</t>
        </r>
      </is>
    </oc>
    <nc r="C35" t="inlineStr">
      <is>
        <t>HFSB5-2020-321</t>
      </is>
    </nc>
  </rcc>
  <rcc rId="411" sId="1">
    <nc r="D35" t="inlineStr">
      <is>
        <t>20x20 Black Extrusion 321mm</t>
      </is>
    </nc>
  </rcc>
  <rcc rId="412" sId="1">
    <nc r="E35" t="inlineStr">
      <is>
        <t>Misumi</t>
      </is>
    </nc>
  </rcc>
  <rcc rId="413" sId="1" numFmtId="11">
    <nc r="F35">
      <v>3.27</v>
    </nc>
  </rcc>
  <rcc rId="414" sId="1">
    <nc r="G35">
      <f>B35*F35</f>
    </nc>
  </rcc>
  <rcc rId="415" sId="1" xfDxf="1" dxf="1">
    <nc r="H35" t="inlineStr">
      <is>
        <t>https://us.misumi-ec.com/vona2/detail/110302683830/?ProductCode=HFSB5-2020-321</t>
      </is>
    </nc>
  </rcc>
  <rrc rId="416" sId="1" ref="A102:XFD102" action="deleteRow">
    <rfmt sheetId="1" xfDxf="1" sqref="A102:IV102" start="0" length="0">
      <dxf/>
    </rfmt>
    <rcc rId="0" sId="1" dxf="1">
      <nc r="A102">
        <v>111</v>
      </nc>
      <ndxf>
        <font>
          <sz val="13"/>
          <color indexed="8"/>
          <name val="Century Gothic"/>
          <family val="2"/>
          <scheme val="none"/>
        </font>
        <alignment horizontal="center" vertical="center" wrapText="1"/>
      </ndxf>
    </rcc>
    <rcc rId="0" sId="1" dxf="1">
      <nc r="B102">
        <v>4</v>
      </nc>
      <ndxf>
        <font>
          <sz val="13"/>
          <color indexed="8"/>
          <name val="Century Gothic"/>
          <family val="2"/>
          <scheme val="none"/>
        </font>
        <alignment horizontal="center" vertical="center" wrapText="1"/>
      </ndxf>
    </rcc>
    <rcc rId="0" sId="1" dxf="1">
      <nc r="C102" t="inlineStr">
        <is>
          <r>
            <t xml:space="preserve">KONEKTOR TFT35 </t>
          </r>
          <r>
            <rPr>
              <sz val="13"/>
              <color indexed="8"/>
              <rFont val="SWGDT"/>
            </rPr>
            <t xml:space="preserve">
</t>
          </r>
          <r>
            <rPr>
              <sz val="13"/>
              <color indexed="8"/>
              <rFont val="Century Gothic"/>
              <family val="2"/>
            </rPr>
            <t>PIN3</t>
          </r>
        </is>
      </nc>
      <ndxf>
        <font>
          <sz val="13"/>
          <color indexed="8"/>
          <name val="Century Gothic"/>
          <family val="2"/>
          <scheme val="none"/>
        </font>
        <alignment horizontal="left" vertical="center" wrapText="1"/>
      </ndxf>
    </rcc>
    <rfmt sheetId="1" sqref="D102" start="0" length="0">
      <dxf>
        <font>
          <sz val="13"/>
          <color indexed="8"/>
          <name val="Century Gothic"/>
          <family val="2"/>
          <scheme val="none"/>
        </font>
        <alignment horizontal="center" vertical="center" wrapText="1"/>
      </dxf>
    </rfmt>
    <rfmt sheetId="1" sqref="E102" start="0" length="0">
      <dxf>
        <font>
          <sz val="13"/>
          <color indexed="8"/>
          <name val="Century Gothic"/>
          <family val="2"/>
          <scheme val="none"/>
        </font>
        <alignment horizontal="center" vertical="center" wrapText="1"/>
      </dxf>
    </rfmt>
    <rfmt sheetId="1" sqref="F102" start="0" length="0">
      <dxf>
        <numFmt numFmtId="168" formatCode="&quot;$&quot;#,##0.00"/>
      </dxf>
    </rfmt>
    <rfmt sheetId="1" sqref="G102" start="0" length="0">
      <dxf>
        <numFmt numFmtId="168" formatCode="&quot;$&quot;#,##0.00"/>
      </dxf>
    </rfmt>
  </rrc>
  <rrc rId="417" sId="1" ref="A102:XFD102" action="deleteRow">
    <rfmt sheetId="1" xfDxf="1" sqref="A102:IV102" start="0" length="0">
      <dxf/>
    </rfmt>
    <rcc rId="0" sId="1" dxf="1">
      <nc r="A102">
        <v>112</v>
      </nc>
      <ndxf>
        <font>
          <sz val="12"/>
          <color indexed="8"/>
          <name val="Century Gothic"/>
          <family val="2"/>
          <scheme val="none"/>
        </font>
        <alignment horizontal="center" vertical="center" wrapText="1"/>
      </ndxf>
    </rcc>
    <rcc rId="0" sId="1" dxf="1">
      <nc r="B102">
        <v>1</v>
      </nc>
      <ndxf>
        <font>
          <sz val="12"/>
          <color indexed="8"/>
          <name val="Century Gothic"/>
          <family val="2"/>
          <scheme val="none"/>
        </font>
        <alignment horizontal="center" vertical="center" wrapText="1"/>
      </ndxf>
    </rcc>
    <rcc rId="0" sId="1" dxf="1">
      <nc r="C102" t="inlineStr">
        <is>
          <t>KONEKTOR TFT35 PIN2</t>
        </is>
      </nc>
      <ndxf>
        <font>
          <sz val="12"/>
          <color indexed="8"/>
          <name val="Century Gothic"/>
          <family val="2"/>
          <scheme val="none"/>
        </font>
        <alignment horizontal="left" vertical="center" wrapText="1"/>
      </ndxf>
    </rcc>
    <rfmt sheetId="1" sqref="D102" start="0" length="0">
      <dxf>
        <font>
          <sz val="12"/>
          <color indexed="8"/>
          <name val="Century Gothic"/>
          <family val="2"/>
          <scheme val="none"/>
        </font>
        <alignment horizontal="center" vertical="center" wrapText="1"/>
      </dxf>
    </rfmt>
    <rfmt sheetId="1" sqref="E102" start="0" length="0">
      <dxf>
        <font>
          <sz val="12"/>
          <color indexed="8"/>
          <name val="Century Gothic"/>
          <family val="2"/>
          <scheme val="none"/>
        </font>
        <alignment horizontal="center" vertical="center" wrapText="1"/>
      </dxf>
    </rfmt>
    <rfmt sheetId="1" sqref="F102" start="0" length="0">
      <dxf>
        <numFmt numFmtId="168" formatCode="&quot;$&quot;#,##0.00"/>
      </dxf>
    </rfmt>
    <rfmt sheetId="1" sqref="G102" start="0" length="0">
      <dxf>
        <numFmt numFmtId="168" formatCode="&quot;$&quot;#,##0.00"/>
      </dxf>
    </rfmt>
  </rrc>
  <rrc rId="418" sId="1" ref="A101:XFD101" action="deleteRow">
    <rfmt sheetId="1" xfDxf="1" sqref="A101:IV101" start="0" length="0">
      <dxf/>
    </rfmt>
    <rcc rId="0" sId="1" dxf="1">
      <nc r="A101">
        <v>110</v>
      </nc>
      <ndxf>
        <font>
          <sz val="12"/>
          <color indexed="8"/>
          <name val="Century Gothic"/>
          <family val="2"/>
          <scheme val="none"/>
        </font>
        <alignment horizontal="center" vertical="center" wrapText="1"/>
      </ndxf>
    </rcc>
    <rcc rId="0" sId="1" dxf="1">
      <nc r="B101">
        <v>2</v>
      </nc>
      <ndxf>
        <font>
          <sz val="12"/>
          <color indexed="8"/>
          <name val="Century Gothic"/>
          <family val="2"/>
          <scheme val="none"/>
        </font>
        <alignment horizontal="center" vertical="center" wrapText="1"/>
      </ndxf>
    </rcc>
    <rcc rId="0" sId="1" dxf="1">
      <nc r="C101" t="inlineStr">
        <is>
          <t>KONEKTOR TFT35 PIN5</t>
        </is>
      </nc>
      <ndxf>
        <font>
          <sz val="12"/>
          <color indexed="8"/>
          <name val="Century Gothic"/>
          <family val="2"/>
          <scheme val="none"/>
        </font>
        <alignment horizontal="left" vertical="center" wrapText="1"/>
      </ndxf>
    </rcc>
    <rfmt sheetId="1" sqref="D101" start="0" length="0">
      <dxf>
        <font>
          <sz val="12"/>
          <color indexed="8"/>
          <name val="Century Gothic"/>
          <family val="2"/>
          <scheme val="none"/>
        </font>
        <alignment horizontal="center" vertical="center" wrapText="1"/>
      </dxf>
    </rfmt>
    <rfmt sheetId="1" sqref="E101" start="0" length="0">
      <dxf>
        <font>
          <sz val="12"/>
          <color indexed="8"/>
          <name val="Century Gothic"/>
          <family val="2"/>
          <scheme val="none"/>
        </font>
        <alignment horizontal="center" vertical="center" wrapText="1"/>
      </dxf>
    </rfmt>
    <rfmt sheetId="1" sqref="F101" start="0" length="0">
      <dxf>
        <numFmt numFmtId="168" formatCode="&quot;$&quot;#,##0.00"/>
      </dxf>
    </rfmt>
    <rfmt sheetId="1" sqref="G101" start="0" length="0">
      <dxf>
        <numFmt numFmtId="168" formatCode="&quot;$&quot;#,##0.00"/>
      </dxf>
    </rfmt>
  </rrc>
  <rcc rId="419" sId="1">
    <oc r="C101" t="inlineStr">
      <is>
        <r>
          <t xml:space="preserve">LCD Cover BBT TFT35 </t>
        </r>
        <r>
          <rPr>
            <sz val="12"/>
            <color indexed="8"/>
            <rFont val="SWGDT"/>
          </rPr>
          <t xml:space="preserve">
</t>
        </r>
        <r>
          <rPr>
            <sz val="12"/>
            <color indexed="8"/>
            <rFont val="Century Gothic"/>
            <family val="2"/>
          </rPr>
          <t>V3</t>
        </r>
      </is>
    </oc>
    <nc r="C101" t="inlineStr">
      <is>
        <r>
          <t xml:space="preserve">LCD Cover BBT TFT35 </t>
        </r>
        <r>
          <rPr>
            <sz val="12"/>
            <color indexed="8"/>
            <rFont val="Century Gothic"/>
            <family val="2"/>
          </rPr>
          <t>V3</t>
        </r>
      </is>
    </nc>
  </rcc>
  <rcc rId="420" sId="1" odxf="1" dxf="1">
    <nc r="E101" t="inlineStr">
      <is>
        <t>3D Printed</t>
      </is>
    </nc>
    <odxf>
      <font>
        <sz val="12"/>
        <name val="Century Gothic"/>
        <scheme val="none"/>
      </font>
    </odxf>
    <ndxf>
      <font>
        <sz val="13"/>
        <name val="Century Gothic"/>
        <scheme val="none"/>
      </font>
    </ndxf>
  </rcc>
  <rcc rId="421" sId="1" numFmtId="11">
    <nc r="F101">
      <v>0</v>
    </nc>
  </rcc>
  <rcc rId="422" sId="1" numFmtId="11">
    <nc r="G101">
      <v>0</v>
    </nc>
  </rcc>
  <rcc rId="423" sId="1">
    <nc r="H101" t="inlineStr">
      <is>
        <t>See STL's</t>
      </is>
    </nc>
  </rcc>
  <rcc rId="424" sId="1">
    <nc r="D101" t="inlineStr">
      <is>
        <t>3D printed LCD Cover for BBT TFT35 V3</t>
      </is>
    </nc>
  </rcc>
  <rcc rId="425" sId="1">
    <nc r="D22" t="inlineStr">
      <is>
        <t>Linear Bearing (Long) (10mm ID x 19mm OD x 55mm Long)</t>
      </is>
    </nc>
  </rcc>
  <rcc rId="426" sId="1">
    <nc r="E22" t="inlineStr">
      <is>
        <t>Robotdigg</t>
      </is>
    </nc>
  </rcc>
  <rcc rId="427" sId="1" numFmtId="11">
    <nc r="F22">
      <v>1.5</v>
    </nc>
  </rcc>
  <rcc rId="428" sId="1">
    <nc r="G22">
      <f>F22*B22</f>
    </nc>
  </rcc>
  <rcc rId="429" sId="1" xfDxf="1" dxf="1">
    <nc r="H22" t="inlineStr">
      <is>
        <t>https://www.robotdigg.com/product/362/LM10LUU-Linear-Bearing</t>
      </is>
    </nc>
  </rcc>
  <rfmt sheetId="1" xfDxf="1" sqref="A22:IV22" start="0" length="0">
    <dxf/>
  </rfmt>
  <rcc rId="430" sId="1">
    <nc r="E80" t="inlineStr">
      <is>
        <t>Trimcraft Aviation RC</t>
      </is>
    </nc>
  </rcc>
  <rcc rId="431" sId="1">
    <nc r="F80">
      <f>0.15/25</f>
    </nc>
  </rcc>
  <rcc rId="432" sId="1" numFmtId="11">
    <nc r="G80">
      <v>0.15</v>
    </nc>
  </rcc>
  <rcc rId="433" sId="1" xfDxf="1" dxf="1">
    <nc r="H80" t="inlineStr">
      <is>
        <t>http://www.trimcraftaviationrc.com/index.php?route=product/product&amp;path=6_52_57&amp;product_id=230</t>
      </is>
    </nc>
  </rcc>
  <rcc rId="434" sId="1">
    <oc r="C60" t="inlineStr">
      <is>
        <r>
          <t xml:space="preserve">M3x10 rounded head </t>
        </r>
        <r>
          <rPr>
            <sz val="12"/>
            <color indexed="8"/>
            <rFont val="SWGDT"/>
          </rPr>
          <t xml:space="preserve">
</t>
        </r>
        <r>
          <rPr>
            <sz val="12"/>
            <color indexed="8"/>
            <rFont val="Century Gothic"/>
            <family val="2"/>
          </rPr>
          <t>screw - 92095A182 (1)</t>
        </r>
      </is>
    </oc>
    <nc r="C60" t="inlineStr">
      <is>
        <r>
          <t xml:space="preserve">M3x10 rounded head </t>
        </r>
        <r>
          <rPr>
            <sz val="12"/>
            <color indexed="8"/>
            <rFont val="Century Gothic"/>
            <family val="2"/>
          </rPr>
          <t>screw - 92095A182 (1)</t>
        </r>
      </is>
    </nc>
  </rcc>
  <rrc rId="435" sId="1" ref="A60:XFD60" action="deleteRow">
    <rfmt sheetId="1" xfDxf="1" sqref="A60:IV60" start="0" length="0">
      <dxf/>
    </rfmt>
    <rcc rId="0" sId="1" dxf="1">
      <nc r="A60">
        <v>62</v>
      </nc>
      <ndxf>
        <font>
          <sz val="12"/>
          <color indexed="8"/>
          <name val="Century Gothic"/>
          <family val="2"/>
          <scheme val="none"/>
        </font>
        <alignment horizontal="center" vertical="center" wrapText="1"/>
      </ndxf>
    </rcc>
    <rcc rId="0" sId="1" dxf="1">
      <nc r="B60">
        <v>1</v>
      </nc>
      <ndxf>
        <font>
          <sz val="12"/>
          <color indexed="8"/>
          <name val="Century Gothic"/>
          <family val="2"/>
          <scheme val="none"/>
        </font>
        <alignment horizontal="center" vertical="center" wrapText="1"/>
      </ndxf>
    </rcc>
    <rcc rId="0" sId="1" dxf="1">
      <nc r="C60" t="inlineStr">
        <is>
          <r>
            <t xml:space="preserve">M3x10 rounded head </t>
          </r>
          <r>
            <rPr>
              <sz val="12"/>
              <color indexed="8"/>
              <rFont val="Century Gothic"/>
              <family val="2"/>
            </rPr>
            <t>screw - 92095A182 (1)</t>
          </r>
        </is>
      </nc>
      <ndxf>
        <font>
          <sz val="12"/>
          <color indexed="8"/>
          <name val="Century Gothic"/>
          <family val="2"/>
          <scheme val="none"/>
        </font>
        <alignment horizontal="left" vertical="center" wrapText="1"/>
      </ndxf>
    </rcc>
    <rfmt sheetId="1" sqref="D60" start="0" length="0">
      <dxf>
        <font>
          <sz val="12"/>
          <color indexed="8"/>
          <name val="Century Gothic"/>
          <family val="2"/>
          <scheme val="none"/>
        </font>
        <alignment horizontal="center" vertical="center" wrapText="1"/>
      </dxf>
    </rfmt>
    <rfmt sheetId="1" sqref="E60" start="0" length="0">
      <dxf>
        <font>
          <sz val="12"/>
          <color indexed="8"/>
          <name val="Century Gothic"/>
          <family val="2"/>
          <scheme val="none"/>
        </font>
        <alignment horizontal="center" vertical="center" wrapText="1"/>
      </dxf>
    </rfmt>
    <rfmt sheetId="1" sqref="F60" start="0" length="0">
      <dxf>
        <numFmt numFmtId="168" formatCode="&quot;$&quot;#,##0.00"/>
      </dxf>
    </rfmt>
    <rfmt sheetId="1" sqref="G60" start="0" length="0">
      <dxf>
        <numFmt numFmtId="168" formatCode="&quot;$&quot;#,##0.00"/>
      </dxf>
    </rfmt>
  </rrc>
  <rcc rId="436" sId="1">
    <oc r="C61" t="inlineStr">
      <is>
        <r>
          <t xml:space="preserve">M3x4 flat tip set screw - </t>
        </r>
        <r>
          <rPr>
            <sz val="12"/>
            <color indexed="8"/>
            <rFont val="SWGDT"/>
          </rPr>
          <t xml:space="preserve">
</t>
        </r>
        <r>
          <rPr>
            <sz val="12"/>
            <color indexed="8"/>
            <rFont val="Century Gothic"/>
            <family val="2"/>
          </rPr>
          <t>92605A098</t>
        </r>
      </is>
    </oc>
    <nc r="C61" t="inlineStr">
      <is>
        <r>
          <t xml:space="preserve">M3x4 flat tip set screw - </t>
        </r>
        <r>
          <rPr>
            <sz val="12"/>
            <color indexed="8"/>
            <rFont val="Century Gothic"/>
            <family val="2"/>
          </rPr>
          <t>92605A098</t>
        </r>
      </is>
    </nc>
  </rcc>
  <rrc rId="437" sId="1" ref="A61:XFD61" action="deleteRow">
    <rfmt sheetId="1" xfDxf="1" sqref="A61:IV61" start="0" length="0">
      <dxf/>
    </rfmt>
    <rcc rId="0" sId="1" dxf="1">
      <nc r="A61">
        <v>63</v>
      </nc>
      <ndxf>
        <font>
          <sz val="12"/>
          <color indexed="8"/>
          <name val="Century Gothic"/>
          <family val="2"/>
          <scheme val="none"/>
        </font>
        <alignment horizontal="center" vertical="center" wrapText="1"/>
      </ndxf>
    </rcc>
    <rcc rId="0" sId="1" dxf="1">
      <nc r="B61">
        <v>1</v>
      </nc>
      <ndxf>
        <font>
          <sz val="12"/>
          <color indexed="8"/>
          <name val="Century Gothic"/>
          <family val="2"/>
          <scheme val="none"/>
        </font>
        <alignment horizontal="center" vertical="center" wrapText="1"/>
      </ndxf>
    </rcc>
    <rcc rId="0" sId="1" dxf="1">
      <nc r="C61" t="inlineStr">
        <is>
          <r>
            <t xml:space="preserve">M3x4 flat tip set screw - </t>
          </r>
          <r>
            <rPr>
              <sz val="12"/>
              <color indexed="8"/>
              <rFont val="Century Gothic"/>
              <family val="2"/>
            </rPr>
            <t>92605A098</t>
          </r>
        </is>
      </nc>
      <ndxf>
        <font>
          <sz val="12"/>
          <color indexed="8"/>
          <name val="Century Gothic"/>
          <family val="2"/>
          <scheme val="none"/>
        </font>
        <alignment horizontal="left" vertical="center" wrapText="1"/>
      </ndxf>
    </rcc>
    <rfmt sheetId="1" sqref="D61" start="0" length="0">
      <dxf>
        <font>
          <sz val="12"/>
          <color indexed="8"/>
          <name val="Century Gothic"/>
          <family val="2"/>
          <scheme val="none"/>
        </font>
        <alignment horizontal="center" vertical="center" wrapText="1"/>
      </dxf>
    </rfmt>
    <rfmt sheetId="1" sqref="E61" start="0" length="0">
      <dxf>
        <font>
          <sz val="12"/>
          <color indexed="8"/>
          <name val="Century Gothic"/>
          <family val="2"/>
          <scheme val="none"/>
        </font>
        <alignment horizontal="center" vertical="center" wrapText="1"/>
      </dxf>
    </rfmt>
    <rfmt sheetId="1" sqref="F61" start="0" length="0">
      <dxf>
        <numFmt numFmtId="168" formatCode="&quot;$&quot;#,##0.00"/>
      </dxf>
    </rfmt>
    <rfmt sheetId="1" sqref="G61" start="0" length="0">
      <dxf>
        <numFmt numFmtId="168" formatCode="&quot;$&quot;#,##0.00"/>
      </dxf>
    </rfmt>
  </rrc>
  <rrc rId="438" sId="1" ref="A51:XFD51" action="deleteRow">
    <rfmt sheetId="1" xfDxf="1" sqref="A51:IV51" start="0" length="0">
      <dxf/>
    </rfmt>
    <rcc rId="0" sId="1" dxf="1">
      <nc r="A51">
        <v>49</v>
      </nc>
      <ndxf>
        <font>
          <sz val="12"/>
          <color indexed="8"/>
          <name val="Century Gothic"/>
          <family val="2"/>
          <scheme val="none"/>
        </font>
        <alignment horizontal="center" vertical="center" wrapText="1"/>
      </ndxf>
    </rcc>
    <rcc rId="0" sId="1" dxf="1">
      <nc r="B51">
        <v>1</v>
      </nc>
      <ndxf>
        <font>
          <sz val="12"/>
          <color indexed="8"/>
          <name val="Century Gothic"/>
          <family val="2"/>
          <scheme val="none"/>
        </font>
        <alignment horizontal="center" vertical="center" wrapText="1"/>
      </ndxf>
    </rcc>
    <rcc rId="0" sId="1" dxf="1">
      <nc r="C51" t="inlineStr">
        <is>
          <t>M4 grub</t>
        </is>
      </nc>
      <ndxf>
        <font>
          <sz val="12"/>
          <color indexed="8"/>
          <name val="Century Gothic"/>
          <family val="2"/>
          <scheme val="none"/>
        </font>
        <alignment horizontal="left" vertical="center" wrapText="1"/>
      </ndxf>
    </rcc>
    <rfmt sheetId="1" sqref="D51" start="0" length="0">
      <dxf>
        <font>
          <sz val="12"/>
          <color indexed="8"/>
          <name val="Century Gothic"/>
          <family val="2"/>
          <scheme val="none"/>
        </font>
        <alignment horizontal="center" vertical="center" wrapText="1"/>
      </dxf>
    </rfmt>
    <rfmt sheetId="1" sqref="E51" start="0" length="0">
      <dxf>
        <font>
          <sz val="12"/>
          <color indexed="8"/>
          <name val="Century Gothic"/>
          <family val="2"/>
          <scheme val="none"/>
        </font>
        <alignment horizontal="center" vertical="center" wrapText="1"/>
      </dxf>
    </rfmt>
    <rfmt sheetId="1" sqref="F51" start="0" length="0">
      <dxf>
        <numFmt numFmtId="168" formatCode="&quot;$&quot;#,##0.00"/>
      </dxf>
    </rfmt>
    <rfmt sheetId="1" sqref="G51" start="0" length="0">
      <dxf>
        <numFmt numFmtId="168" formatCode="&quot;$&quot;#,##0.00"/>
      </dxf>
    </rfmt>
  </rrc>
  <rcc rId="439" sId="1" xfDxf="1" dxf="1">
    <nc r="H113" t="inlineStr">
      <is>
        <t>http://www.trimcraftaviationrc.com/index.php?route=product/product&amp;path=7_29&amp;product_id=235</t>
      </is>
    </nc>
  </rcc>
  <rcc rId="440" sId="1" xfDxf="1" dxf="1">
    <nc r="H19" t="inlineStr">
      <is>
        <t>http://www.trimcraftaviationrc.com/index.php?route=product/product&amp;path=7_29&amp;product_id=234</t>
      </is>
    </nc>
  </rcc>
  <rcc rId="441" sId="1">
    <nc r="F19">
      <f>0.41/25</f>
    </nc>
  </rcc>
  <rcc rId="442" sId="1" numFmtId="11">
    <nc r="G19">
      <v>0.41</v>
    </nc>
  </rcc>
  <rcc rId="443" sId="1">
    <nc r="E19" t="inlineStr">
      <is>
        <t>Trimcraft Aviation RC</t>
      </is>
    </nc>
  </rcc>
  <rcc rId="444" sId="1" odxf="1" dxf="1">
    <nc r="E113" t="inlineStr">
      <is>
        <t>Trimcraft Aviation RC</t>
      </is>
    </nc>
    <odxf>
      <font>
        <sz val="13"/>
        <name val="Century Gothic"/>
        <scheme val="none"/>
      </font>
    </odxf>
    <ndxf>
      <font>
        <sz val="12"/>
        <name val="Century Gothic"/>
        <scheme val="none"/>
      </font>
    </ndxf>
  </rcc>
  <rcc rId="445" sId="1">
    <nc r="F113">
      <f>0.66/25</f>
    </nc>
  </rcc>
  <rcc rId="446" sId="1" numFmtId="11">
    <nc r="G113">
      <v>0.66</v>
    </nc>
  </rcc>
  <rcc rId="447" sId="1" xfDxf="1" dxf="1">
    <nc r="H39" t="inlineStr">
      <is>
        <t>http://www.trimcraftaviationrc.com/index.php?route=product/product&amp;path=6_52_57&amp;product_id=459</t>
      </is>
    </nc>
  </rcc>
  <rcc rId="448" sId="1">
    <nc r="F39">
      <f>0.64/25</f>
    </nc>
  </rcc>
  <rcc rId="449" sId="1" numFmtId="11">
    <nc r="G39">
      <v>0.64</v>
    </nc>
  </rcc>
  <rcc rId="450" sId="1">
    <nc r="E39" t="inlineStr">
      <is>
        <t>Trimcraft Aviation RC</t>
      </is>
    </nc>
  </rcc>
  <rcc rId="451" sId="1" xfDxf="1" dxf="1">
    <nc r="H40" t="inlineStr">
      <is>
        <t>http://www.trimcraftaviationrc.com/index.php?route=product/product&amp;path=6_52_57&amp;product_id=231</t>
      </is>
    </nc>
  </rcc>
  <rcc rId="452" sId="1">
    <nc r="F40">
      <f>0.2/25</f>
    </nc>
  </rcc>
  <rcc rId="453" sId="1" numFmtId="11">
    <nc r="G40">
      <v>0.2</v>
    </nc>
  </rcc>
  <rcc rId="454" sId="1">
    <nc r="E40" t="inlineStr">
      <is>
        <t>Trimcraft Aviation RC</t>
      </is>
    </nc>
  </rcc>
  <rcc rId="455" sId="1">
    <oc r="D77" t="inlineStr">
      <is>
        <t>M3 Flat Washer</t>
      </is>
    </oc>
    <nc r="D77" t="inlineStr">
      <is>
        <t>M3 Flat Washer SST (25pk)</t>
      </is>
    </nc>
  </rcc>
  <rcc rId="456" sId="1">
    <oc r="D19" t="inlineStr">
      <is>
        <t>Trimcraft M3 Nylock Nut</t>
      </is>
    </oc>
    <nc r="D19" t="inlineStr">
      <is>
        <t>M3 Nylock Nut SST (25pk)</t>
      </is>
    </nc>
  </rcc>
  <rcc rId="457" sId="1">
    <oc r="D113" t="inlineStr">
      <is>
        <t>M4 Nylock Nut</t>
      </is>
    </oc>
    <nc r="D113" t="inlineStr">
      <is>
        <t>M4 Nylock Nut SST (25pk)</t>
      </is>
    </nc>
  </rcc>
  <rcc rId="458" sId="1">
    <oc r="D39" t="inlineStr">
      <is>
        <t>M5 Flat Fender Washer</t>
      </is>
    </oc>
    <nc r="D39" t="inlineStr">
      <is>
        <t>M5 Flat Fender Washer SST (25pk)</t>
      </is>
    </nc>
  </rcc>
  <rcc rId="459" sId="1">
    <oc r="D40" t="inlineStr">
      <is>
        <t>Trimcraft M5 Flat Washer</t>
      </is>
    </oc>
    <nc r="D40" t="inlineStr">
      <is>
        <t>M5 Flat Washer SST (25pk)</t>
      </is>
    </nc>
  </rcc>
  <rcc rId="460" sId="1" xfDxf="1" dxf="1">
    <nc r="H24" t="inlineStr">
      <is>
        <t>https://www.trimcraftaviationrc.com/index.php?route=product/product&amp;product_id=466&amp;search=jam</t>
      </is>
    </nc>
  </rcc>
  <rcc rId="461" sId="1">
    <oc r="D24" t="inlineStr">
      <is>
        <t>M5 Jam Nut</t>
      </is>
    </oc>
    <nc r="D24" t="inlineStr">
      <is>
        <t>M5 Jam Nut SST (25pk)</t>
      </is>
    </nc>
  </rcc>
  <rcc rId="462" sId="1">
    <nc r="E24" t="inlineStr">
      <is>
        <t>Trimcraft Aviation RC</t>
      </is>
    </nc>
  </rcc>
  <rcc rId="463" sId="1">
    <nc r="F24">
      <f>0.56/25</f>
    </nc>
  </rcc>
  <rcc rId="464" sId="1" numFmtId="11">
    <nc r="G24">
      <v>0.56000000000000005</v>
    </nc>
  </rcc>
  <rcc rId="465" sId="1" xfDxf="1" dxf="1">
    <nc r="H30" t="inlineStr">
      <is>
        <t>http://www.trimcraftaviationrc.com/index.php?route=product/product&amp;path=7_29&amp;product_id=236</t>
      </is>
    </nc>
  </rcc>
  <rcc rId="466" sId="1">
    <nc r="F30">
      <f>0.69/25</f>
    </nc>
  </rcc>
  <rcc rId="467" sId="1" numFmtId="11">
    <nc r="G30">
      <v>0.69</v>
    </nc>
  </rcc>
  <rcc rId="468" sId="1">
    <nc r="E30" t="inlineStr">
      <is>
        <t>Trimcraft Aviation RC</t>
      </is>
    </nc>
  </rcc>
  <rcc rId="469" sId="1">
    <oc r="D30" t="inlineStr">
      <is>
        <t>Trimcraft M5 Nylock Nut</t>
      </is>
    </oc>
    <nc r="D30" t="inlineStr">
      <is>
        <t>M5 Nylock Nut SST (25pk)</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70" sId="1" ref="A110:XFD110" action="deleteRow">
    <rfmt sheetId="1" xfDxf="1" sqref="A110:IV110" start="0" length="0">
      <dxf/>
    </rfmt>
    <rcc rId="0" sId="1" dxf="1">
      <nc r="A110">
        <v>127</v>
      </nc>
      <ndxf>
        <font>
          <sz val="12"/>
          <color indexed="8"/>
          <name val="Century Gothic"/>
          <family val="2"/>
          <scheme val="none"/>
        </font>
        <alignment horizontal="center" vertical="center" wrapText="1"/>
      </ndxf>
    </rcc>
    <rcc rId="0" sId="1" dxf="1">
      <nc r="B110">
        <v>2</v>
      </nc>
      <ndxf>
        <font>
          <sz val="12"/>
          <color indexed="8"/>
          <name val="Century Gothic"/>
          <family val="2"/>
          <scheme val="none"/>
        </font>
        <alignment horizontal="center" vertical="center" wrapText="1"/>
      </ndxf>
    </rcc>
    <rcc rId="0" sId="1" dxf="1">
      <nc r="C110" t="inlineStr">
        <is>
          <t>M5 x 10mm BH</t>
        </is>
      </nc>
      <ndxf>
        <font>
          <sz val="12"/>
          <color indexed="8"/>
          <name val="Century Gothic"/>
          <family val="2"/>
          <scheme val="none"/>
        </font>
        <alignment horizontal="left" vertical="center" wrapText="1"/>
      </ndxf>
    </rcc>
    <rfmt sheetId="1" sqref="D110" start="0" length="0">
      <dxf>
        <font>
          <sz val="12"/>
          <color indexed="8"/>
          <name val="Century Gothic"/>
          <family val="2"/>
          <scheme val="none"/>
        </font>
        <alignment horizontal="center" vertical="center" wrapText="1"/>
      </dxf>
    </rfmt>
    <rfmt sheetId="1" sqref="E110" start="0" length="0">
      <dxf>
        <font>
          <sz val="12"/>
          <color indexed="8"/>
          <name val="Century Gothic"/>
          <family val="2"/>
          <scheme val="none"/>
        </font>
        <alignment horizontal="center" vertical="center" wrapText="1"/>
      </dxf>
    </rfmt>
    <rfmt sheetId="1" sqref="F110" start="0" length="0">
      <dxf>
        <numFmt numFmtId="168" formatCode="&quot;$&quot;#,##0.00"/>
      </dxf>
    </rfmt>
    <rfmt sheetId="1" sqref="G110" start="0" length="0">
      <dxf>
        <numFmt numFmtId="168" formatCode="&quot;$&quot;#,##0.00"/>
      </dxf>
    </rfmt>
  </rrc>
  <rcc rId="471" sId="1">
    <nc r="H105" t="inlineStr">
      <is>
        <t>https://www.amazon.com/MEAN-WELL-LRS-200-24-211-2W-Switchable/dp/B00YMA7I7C/ref=sr_1_1?dchild=1&amp;keywords=Meanwell_LRS-200-24&amp;qid=1594483453&amp;s=industrial&amp;sr=1-1</t>
      </is>
    </nc>
  </rcc>
  <rcc rId="472" sId="1">
    <oc r="C105" t="inlineStr">
      <is>
        <r>
          <t>Meanwell_LRS-200-</t>
        </r>
        <r>
          <rPr>
            <sz val="13"/>
            <color indexed="8"/>
            <rFont val="SWGDT"/>
          </rPr>
          <t xml:space="preserve">
</t>
        </r>
        <r>
          <rPr>
            <sz val="13"/>
            <color indexed="8"/>
            <rFont val="Century Gothic"/>
            <family val="2"/>
          </rPr>
          <t>24</t>
        </r>
      </is>
    </oc>
    <nc r="C105" t="inlineStr">
      <is>
        <r>
          <t>Meanwell LRS-200-</t>
        </r>
        <r>
          <rPr>
            <sz val="13"/>
            <color indexed="8"/>
            <rFont val="Century Gothic"/>
            <family val="2"/>
          </rPr>
          <t>24</t>
        </r>
      </is>
    </nc>
  </rcc>
  <rm rId="473" sheetId="1" source="H105" destination="I105" sourceSheetId="1"/>
  <rcc rId="474" sId="1" xfDxf="1" dxf="1">
    <nc r="H105" t="inlineStr">
      <is>
        <t>https://www.mouser.com/ProductDetail/MEAN-WELL/LRS-200-24?qs=ah3jBNVE1PQukNhKX3jUsA%3D%3D</t>
      </is>
    </nc>
  </rcc>
  <rcc rId="475" sId="1" numFmtId="11">
    <nc r="F105">
      <v>25.71</v>
    </nc>
  </rcc>
  <rcc rId="476" sId="1">
    <nc r="G105">
      <f>F105*B105</f>
    </nc>
  </rcc>
  <rcc rId="477" sId="1">
    <nc r="E105" t="inlineStr">
      <is>
        <t>Mouser Electronics</t>
      </is>
    </nc>
  </rcc>
  <rfmt sheetId="1" sqref="D105" start="0" length="0">
    <dxf>
      <alignment horizontal="left"/>
    </dxf>
  </rfmt>
  <rcc rId="478" sId="1">
    <nc r="D105" t="inlineStr">
      <is>
        <r>
          <t>Meanwell 24V 200W PSU (LRS-200-</t>
        </r>
        <r>
          <rPr>
            <sz val="13"/>
            <color indexed="8"/>
            <rFont val="Century Gothic"/>
            <family val="2"/>
          </rPr>
          <t>24)</t>
        </r>
      </is>
    </nc>
  </rcc>
  <rcc rId="479" sId="1" xfDxf="1" dxf="1">
    <nc r="H94" t="inlineStr">
      <is>
        <t>https://www.amazon.com/Switch-Action-250VAC-Terminals-Momentary/dp/B0778GPX39/ref=sr_1_8?dchild=1&amp;keywords=micro+switch&amp;qid=1594483598&amp;sr=8-8</t>
      </is>
    </nc>
  </rcc>
  <rcc rId="480" sId="1">
    <nc r="F94">
      <f>8.96/20</f>
    </nc>
  </rcc>
  <rcc rId="481" sId="1" numFmtId="11">
    <nc r="G94">
      <v>8.9600000000000009</v>
    </nc>
  </rcc>
  <rcc rId="482" sId="1">
    <nc r="E94" t="inlineStr">
      <is>
        <t>Amazon</t>
      </is>
    </nc>
  </rcc>
  <rcc rId="483" sId="1">
    <nc r="D94" t="inlineStr">
      <is>
        <t>Microwitch (Drill mounting holes out to 3mm)</t>
      </is>
    </nc>
  </rcc>
  <rcc rId="484" sId="1" odxf="1" dxf="1">
    <nc r="E107" t="inlineStr">
      <is>
        <t>3D Printed</t>
      </is>
    </nc>
    <odxf>
      <font>
        <sz val="12"/>
        <name val="Century Gothic"/>
        <scheme val="none"/>
      </font>
    </odxf>
    <ndxf>
      <font>
        <sz val="13"/>
        <name val="Century Gothic"/>
        <scheme val="none"/>
      </font>
    </ndxf>
  </rcc>
  <rcc rId="485" sId="1" numFmtId="11">
    <nc r="F107">
      <v>0</v>
    </nc>
  </rcc>
  <rcc rId="486" sId="1" numFmtId="11">
    <nc r="G107">
      <v>0</v>
    </nc>
  </rcc>
  <rcc rId="487" sId="1">
    <nc r="H107" t="inlineStr">
      <is>
        <t>See STL's</t>
      </is>
    </nc>
  </rcc>
  <rcc rId="488" sId="1">
    <nc r="D107" t="inlineStr">
      <is>
        <t>3D printed IEC Fused Switched Mount</t>
      </is>
    </nc>
  </rcc>
  <rfmt sheetId="1" sqref="E15" start="0" length="0">
    <dxf>
      <font>
        <sz val="13"/>
        <name val="Century Gothic"/>
        <scheme val="none"/>
      </font>
    </dxf>
  </rfmt>
  <rfmt sheetId="1" xfDxf="1" sqref="H13" start="0" length="0">
    <dxf/>
  </rfmt>
  <rfmt sheetId="1" sqref="E13" start="0" length="0">
    <dxf>
      <font>
        <sz val="13"/>
        <name val="Century Gothic"/>
        <scheme val="none"/>
      </font>
    </dxf>
  </rfmt>
  <rcc rId="489" sId="1" numFmtId="11">
    <nc r="F13">
      <v>29.15</v>
    </nc>
  </rcc>
  <rcc rId="490" sId="1">
    <nc r="G13">
      <f>F13*B13</f>
    </nc>
  </rcc>
  <rcc rId="491" sId="1">
    <nc r="H13" t="inlineStr">
      <is>
        <t>https://www.amazon.com/24-Black-Acrylic-Plexiglass-Opaque/dp/B00IWACJ3Q</t>
      </is>
    </nc>
  </rcc>
  <rcc rId="492" sId="1">
    <nc r="G15">
      <f>F15*B15</f>
    </nc>
  </rcc>
  <rcc rId="493" sId="1">
    <nc r="H15" t="inlineStr">
      <is>
        <t>https://www.amazon.com/24-Black-Acrylic-Plexiglass-Opaque/dp/B00IWACJ3Q</t>
      </is>
    </nc>
  </rcc>
  <rcc rId="494" sId="1">
    <nc r="D13" t="inlineStr">
      <is>
        <t>Black Acrylic 1/4" (or 6mm) Panels</t>
      </is>
    </nc>
  </rcc>
  <rcc rId="495" sId="1" numFmtId="11">
    <nc r="F15">
      <f>29.15/4</f>
    </nc>
  </rcc>
  <rcc rId="496" sId="1">
    <nc r="D15" t="inlineStr">
      <is>
        <t xml:space="preserve">Black Acrylic 1/4" (or 6mm) Panels </t>
      </is>
    </nc>
  </rcc>
  <rcc rId="497" sId="1">
    <nc r="E15" t="inlineStr">
      <is>
        <t>Fabricated (laser cut or 1:1 template cutour by hand)</t>
      </is>
    </nc>
  </rcc>
  <rcc rId="498" sId="1">
    <nc r="E13" t="inlineStr">
      <is>
        <t>Fabricated (laser cut or 1:1 template cutour by hand)</t>
      </is>
    </nc>
  </rcc>
  <rcc rId="499" sId="1">
    <nc r="D17" t="inlineStr">
      <is>
        <t xml:space="preserve">Black Acrylic 1/4" (or 6mm) Panels </t>
      </is>
    </nc>
  </rcc>
  <rcc rId="500" sId="1" odxf="1" dxf="1">
    <nc r="E17" t="inlineStr">
      <is>
        <t>Fabricated (laser cut or 1:1 template cutour by hand)</t>
      </is>
    </nc>
    <odxf>
      <font>
        <sz val="12"/>
        <name val="Century Gothic"/>
        <scheme val="none"/>
      </font>
    </odxf>
    <ndxf>
      <font>
        <sz val="13"/>
        <name val="Century Gothic"/>
        <scheme val="none"/>
      </font>
    </ndxf>
  </rcc>
  <rcc rId="501" sId="1">
    <nc r="F17">
      <f>29.15/4</f>
    </nc>
  </rcc>
  <rcc rId="502" sId="1">
    <nc r="G17">
      <f>F17*B17</f>
    </nc>
  </rcc>
  <rcc rId="503" sId="1">
    <nc r="H17" t="inlineStr">
      <is>
        <t>https://www.amazon.com/24-Black-Acrylic-Plexiglass-Opaque/dp/B00IWACJ3Q</t>
      </is>
    </nc>
  </rcc>
  <rcc rId="504" sId="1">
    <nc r="D16" t="inlineStr">
      <is>
        <t xml:space="preserve">Black Acrylic 1/4" (or 6mm) Panels </t>
      </is>
    </nc>
  </rcc>
  <rcc rId="505" sId="1" odxf="1" dxf="1">
    <nc r="E16" t="inlineStr">
      <is>
        <t>Fabricated (laser cut or 1:1 template cutour by hand)</t>
      </is>
    </nc>
    <odxf>
      <font>
        <sz val="12"/>
        <name val="Century Gothic"/>
        <scheme val="none"/>
      </font>
    </odxf>
    <ndxf>
      <font>
        <sz val="13"/>
        <name val="Century Gothic"/>
        <scheme val="none"/>
      </font>
    </ndxf>
  </rcc>
  <rcc rId="506" sId="1">
    <nc r="F16">
      <f>29.15/4</f>
    </nc>
  </rcc>
  <rcc rId="507" sId="1">
    <nc r="G16">
      <f>F16*B16</f>
    </nc>
  </rcc>
  <rcc rId="508" sId="1">
    <nc r="H16" t="inlineStr">
      <is>
        <t>https://www.amazon.com/24-Black-Acrylic-Plexiglass-Opaque/dp/B00IWACJ3Q</t>
      </is>
    </nc>
  </rcc>
  <rcc rId="509" sId="1" odxf="1" dxf="1">
    <nc r="D14" t="inlineStr">
      <is>
        <t xml:space="preserve">Black Acrylic 1/4" (or 6mm) Panels </t>
      </is>
    </nc>
    <odxf>
      <font>
        <sz val="13"/>
        <name val="Century Gothic"/>
        <scheme val="none"/>
      </font>
    </odxf>
    <ndxf>
      <font>
        <sz val="12"/>
        <name val="Century Gothic"/>
        <scheme val="none"/>
      </font>
    </ndxf>
  </rcc>
  <rcc rId="510" sId="1">
    <nc r="E14" t="inlineStr">
      <is>
        <t>Fabricated (laser cut or 1:1 template cutour by hand)</t>
      </is>
    </nc>
  </rcc>
  <rcc rId="511" sId="1">
    <nc r="F14">
      <f>29.15/4</f>
    </nc>
  </rcc>
  <rcc rId="512" sId="1">
    <nc r="G14">
      <f>F14*B14</f>
    </nc>
  </rcc>
  <rcc rId="513" sId="1">
    <nc r="H14" t="inlineStr">
      <is>
        <t>https://www.amazon.com/24-Black-Acrylic-Plexiglass-Opaque/dp/B00IWACJ3Q</t>
      </is>
    </nc>
  </rcc>
  <rrc rId="514" sId="1" ref="A50:XFD50" action="deleteRow">
    <rfmt sheetId="1" xfDxf="1" sqref="A50:IV50" start="0" length="0">
      <dxf/>
    </rfmt>
    <rcc rId="0" sId="1" dxf="1">
      <nc r="A50">
        <v>47</v>
      </nc>
      <ndxf>
        <font>
          <sz val="12"/>
          <color indexed="8"/>
          <name val="Century Gothic"/>
          <family val="2"/>
          <scheme val="none"/>
        </font>
        <alignment horizontal="center" vertical="center" wrapText="1"/>
      </ndxf>
    </rcc>
    <rcc rId="0" sId="1" dxf="1">
      <nc r="B50">
        <v>1</v>
      </nc>
      <ndxf>
        <font>
          <sz val="12"/>
          <color indexed="8"/>
          <name val="Century Gothic"/>
          <family val="2"/>
          <scheme val="none"/>
        </font>
        <alignment horizontal="center" vertical="center" wrapText="1"/>
      </ndxf>
    </rcc>
    <rcc rId="0" sId="1" dxf="1">
      <nc r="C50" t="inlineStr">
        <is>
          <t>Pin</t>
        </is>
      </nc>
      <ndxf>
        <font>
          <sz val="12"/>
          <color indexed="8"/>
          <name val="Century Gothic"/>
          <family val="2"/>
          <scheme val="none"/>
        </font>
        <alignment horizontal="left" vertical="center" wrapText="1"/>
      </ndxf>
    </rcc>
    <rfmt sheetId="1" sqref="D50" start="0" length="0">
      <dxf>
        <font>
          <sz val="12"/>
          <color indexed="8"/>
          <name val="Century Gothic"/>
          <family val="2"/>
          <scheme val="none"/>
        </font>
        <alignment horizontal="center" vertical="center" wrapText="1"/>
      </dxf>
    </rfmt>
    <rfmt sheetId="1" sqref="E50" start="0" length="0">
      <dxf>
        <font>
          <sz val="12"/>
          <color indexed="8"/>
          <name val="Century Gothic"/>
          <family val="2"/>
          <scheme val="none"/>
        </font>
        <alignment horizontal="center" vertical="center" wrapText="1"/>
      </dxf>
    </rfmt>
    <rfmt sheetId="1" sqref="F50" start="0" length="0">
      <dxf>
        <numFmt numFmtId="168" formatCode="&quot;$&quot;#,##0.00"/>
      </dxf>
    </rfmt>
    <rfmt sheetId="1" sqref="G50" start="0" length="0">
      <dxf>
        <numFmt numFmtId="168" formatCode="&quot;$&quot;#,##0.00"/>
      </dxf>
    </rfmt>
  </rrc>
  <rcc rId="515" sId="1" numFmtId="11">
    <nc r="F27">
      <v>13.73</v>
    </nc>
  </rcc>
  <rcc rId="516" sId="1">
    <nc r="G27">
      <f>F27*B27</f>
    </nc>
  </rcc>
  <rcc rId="517" sId="1">
    <nc r="E27" t="inlineStr">
      <is>
        <t>Misumi</t>
      </is>
    </nc>
  </rcc>
  <rcc rId="518" sId="1">
    <nc r="E67" t="inlineStr">
      <is>
        <t>Misumi</t>
      </is>
    </nc>
  </rcc>
  <rcc rId="519" sId="1">
    <nc r="E72" t="inlineStr">
      <is>
        <t>Misumi</t>
      </is>
    </nc>
  </rcc>
  <rcc rId="520" sId="1" numFmtId="11">
    <nc r="F67">
      <v>13.73</v>
    </nc>
  </rcc>
  <rcc rId="521" sId="1">
    <nc r="G67">
      <f>F67*B67</f>
    </nc>
  </rcc>
  <rcc rId="522" sId="1" numFmtId="11">
    <nc r="F72">
      <v>13.73</v>
    </nc>
  </rcc>
  <rcc rId="523" sId="1">
    <nc r="G72">
      <f>F72*B72</f>
    </nc>
  </rcc>
  <rfmt sheetId="1" xfDxf="1" sqref="H27" start="0" length="0">
    <dxf/>
  </rfmt>
  <rcc rId="524" sId="1" xfDxf="1" dxf="1">
    <nc r="H27" t="inlineStr">
      <is>
        <t>https://us.misumi-ec.com/vona2/detail/110302634310/?PNSearch=SFJ10-435&amp;HissuCode=SFJ10-435&amp;searchFlow=suggest2products&amp;Keyword=SFJ10-435</t>
      </is>
    </nc>
  </rcc>
  <rcc rId="525" sId="1" xfDxf="1" dxf="1">
    <nc r="H67" t="inlineStr">
      <is>
        <t>https://us.misumi-ec.com/vona2/detail/110302634310/?PNSearch=SFJ10-458&amp;HissuCode=SFJ10-458&amp;searchFlow=suggest2products&amp;Keyword=SFJ10-458</t>
      </is>
    </nc>
  </rcc>
  <rcc rId="526" sId="1" xfDxf="1" dxf="1">
    <nc r="H72" t="inlineStr">
      <is>
        <t>https://us.misumi-ec.com/vona2/detail/110302634310/?PNSearch=SFJ10-483&amp;HissuCode=SFJ10-483&amp;searchFlow=suggest2products&amp;Keyword=SFJ10-483</t>
      </is>
    </nc>
  </rcc>
  <rcc rId="527" sId="1" xfDxf="1" dxf="1">
    <nc r="H80" t="inlineStr">
      <is>
        <t>https://us.misumi-ec.com/vona2/detail/110302634310/?PNSearch=SFJ8-410&amp;HissuCode=SFJ8-410&amp;searchFlow=suggest2products&amp;Keyword=SFJ8-410</t>
      </is>
    </nc>
  </rcc>
  <rcc rId="528" sId="1" numFmtId="11">
    <nc r="F80">
      <v>13.41</v>
    </nc>
  </rcc>
  <rcc rId="529" sId="1">
    <nc r="G80">
      <f>F80*B80</f>
    </nc>
  </rcc>
  <rcc rId="530" sId="1">
    <nc r="E80" t="inlineStr">
      <is>
        <t>Misumi</t>
      </is>
    </nc>
  </rcc>
  <rfmt sheetId="1" sqref="D80" start="0" length="0">
    <dxf>
      <font>
        <sz val="12"/>
        <name val="Century Gothic"/>
        <scheme val="none"/>
      </font>
    </dxf>
  </rfmt>
  <rcc rId="531" sId="1">
    <nc r="D80" t="inlineStr">
      <is>
        <t>8mm x 410mm Precision Linear Shaft (G6 Fit)</t>
      </is>
    </nc>
  </rcc>
  <rcc rId="532" sId="1">
    <nc r="D72" t="inlineStr">
      <is>
        <t>10mm x 483mm Precision Linear Shaft (G6 Fit)</t>
      </is>
    </nc>
  </rcc>
  <rcc rId="533" sId="1">
    <nc r="D67" t="inlineStr">
      <is>
        <t>10mm x 458mm Precision Linear Shaft (G6 Fit)</t>
      </is>
    </nc>
  </rcc>
  <rcc rId="534" sId="1">
    <nc r="D27" t="inlineStr">
      <is>
        <t>10mm x 435mm Precision Linear Shaft (G6 Fit)</t>
      </is>
    </nc>
  </rcc>
  <rrc rId="535" sId="1" ref="A85:XFD85" action="deleteRow">
    <rfmt sheetId="1" xfDxf="1" sqref="A85:IV85" start="0" length="0">
      <dxf/>
    </rfmt>
    <rcc rId="0" sId="1" dxf="1">
      <nc r="A85">
        <v>96</v>
      </nc>
      <ndxf>
        <font>
          <sz val="12"/>
          <color indexed="8"/>
          <name val="Century Gothic"/>
          <family val="2"/>
          <scheme val="none"/>
        </font>
        <alignment horizontal="center" vertical="center" wrapText="1"/>
      </ndxf>
    </rcc>
    <rcc rId="0" sId="1" dxf="1">
      <nc r="B85">
        <v>2</v>
      </nc>
      <ndxf>
        <font>
          <sz val="12"/>
          <color indexed="8"/>
          <name val="Century Gothic"/>
          <family val="2"/>
          <scheme val="none"/>
        </font>
        <alignment horizontal="center" vertical="center" wrapText="1"/>
      </ndxf>
    </rcc>
    <rcc rId="0" sId="1" dxf="1">
      <nc r="C85" t="inlineStr">
        <is>
          <t>Shaft_60mm</t>
        </is>
      </nc>
      <ndxf>
        <font>
          <sz val="12"/>
          <color indexed="8"/>
          <name val="Century Gothic"/>
          <family val="2"/>
          <scheme val="none"/>
        </font>
        <alignment horizontal="left" vertical="center" wrapText="1"/>
      </ndxf>
    </rcc>
    <rfmt sheetId="1" sqref="D85" start="0" length="0">
      <dxf>
        <font>
          <sz val="12"/>
          <color indexed="8"/>
          <name val="Century Gothic"/>
          <family val="2"/>
          <scheme val="none"/>
        </font>
        <alignment horizontal="center" vertical="center" wrapText="1"/>
      </dxf>
    </rfmt>
    <rfmt sheetId="1" sqref="E85" start="0" length="0">
      <dxf>
        <font>
          <sz val="12"/>
          <color indexed="8"/>
          <name val="Century Gothic"/>
          <family val="2"/>
          <scheme val="none"/>
        </font>
        <alignment horizontal="center" vertical="center" wrapText="1"/>
      </dxf>
    </rfmt>
    <rfmt sheetId="1" sqref="F85" start="0" length="0">
      <dxf>
        <numFmt numFmtId="168" formatCode="&quot;$&quot;#,##0.00"/>
      </dxf>
    </rfmt>
    <rfmt sheetId="1" sqref="G85" start="0" length="0">
      <dxf>
        <numFmt numFmtId="168" formatCode="&quot;$&quot;#,##0.00"/>
      </dxf>
    </rfmt>
  </rrc>
  <rcc rId="536" sId="1">
    <oc r="C99" t="inlineStr">
      <is>
        <r>
          <t xml:space="preserve">SKR_1.3_1.4 Controller </t>
        </r>
        <r>
          <rPr>
            <sz val="12"/>
            <color indexed="8"/>
            <rFont val="SWGDT"/>
          </rPr>
          <t xml:space="preserve">
</t>
        </r>
        <r>
          <rPr>
            <sz val="12"/>
            <color indexed="8"/>
            <rFont val="Century Gothic"/>
            <family val="2"/>
          </rPr>
          <t>Mount</t>
        </r>
      </is>
    </oc>
    <nc r="C99" t="inlineStr">
      <is>
        <r>
          <t xml:space="preserve">SKR_1.3 / 1.4 Controller </t>
        </r>
        <r>
          <rPr>
            <sz val="12"/>
            <color indexed="8"/>
            <rFont val="Century Gothic"/>
            <family val="2"/>
          </rPr>
          <t>Mount</t>
        </r>
      </is>
    </nc>
  </rcc>
  <rcc rId="537" sId="1" odxf="1" dxf="1">
    <nc r="E99" t="inlineStr">
      <is>
        <t>3D Printed</t>
      </is>
    </nc>
    <odxf>
      <font>
        <sz val="12"/>
        <name val="Century Gothic"/>
        <scheme val="none"/>
      </font>
    </odxf>
    <ndxf>
      <font>
        <sz val="13"/>
        <name val="Century Gothic"/>
        <scheme val="none"/>
      </font>
    </ndxf>
  </rcc>
  <rcc rId="538" sId="1" numFmtId="11">
    <nc r="F99">
      <v>0</v>
    </nc>
  </rcc>
  <rcc rId="539" sId="1" numFmtId="11">
    <nc r="G99">
      <v>0</v>
    </nc>
  </rcc>
  <rcc rId="540" sId="1">
    <nc r="H99" t="inlineStr">
      <is>
        <t>See STL's</t>
      </is>
    </nc>
  </rcc>
  <rcc rId="541" sId="1">
    <nc r="D99" t="inlineStr">
      <is>
        <t>3D printed SKR Controller Mount</t>
      </is>
    </nc>
  </rcc>
  <rcc rId="542" sId="1" odxf="1" dxf="1">
    <nc r="E44" t="inlineStr">
      <is>
        <t>3D Printed</t>
      </is>
    </nc>
    <odxf>
      <font>
        <sz val="12"/>
        <name val="Century Gothic"/>
        <scheme val="none"/>
      </font>
    </odxf>
    <ndxf>
      <font>
        <sz val="13"/>
        <name val="Century Gothic"/>
        <scheme val="none"/>
      </font>
    </ndxf>
  </rcc>
  <rcc rId="543" sId="1" numFmtId="11">
    <nc r="F44">
      <v>0</v>
    </nc>
  </rcc>
  <rcc rId="544" sId="1" numFmtId="11">
    <nc r="G44">
      <v>0</v>
    </nc>
  </rcc>
  <rcc rId="545" sId="1">
    <nc r="H44" t="inlineStr">
      <is>
        <t>See STL's</t>
      </is>
    </nc>
  </rcc>
  <rcc rId="546" sId="1">
    <nc r="D44" t="inlineStr">
      <is>
        <t>3D Printed Spider Logo (Visual Only, Not Required)</t>
      </is>
    </nc>
  </rcc>
  <rrc rId="547" sId="1" ref="A47:XFD47" action="deleteRow">
    <rfmt sheetId="1" xfDxf="1" sqref="A47:IV47" start="0" length="0">
      <dxf/>
    </rfmt>
    <rcc rId="0" sId="1" dxf="1">
      <nc r="A47">
        <v>43</v>
      </nc>
      <ndxf>
        <font>
          <sz val="12"/>
          <color indexed="8"/>
          <name val="Century Gothic"/>
          <family val="2"/>
          <scheme val="none"/>
        </font>
        <alignment horizontal="center" vertical="center" wrapText="1"/>
      </ndxf>
    </rcc>
    <rcc rId="0" sId="1" dxf="1">
      <nc r="B47">
        <v>1</v>
      </nc>
      <ndxf>
        <font>
          <sz val="12"/>
          <color indexed="8"/>
          <name val="Century Gothic"/>
          <family val="2"/>
          <scheme val="none"/>
        </font>
        <alignment horizontal="center" vertical="center" wrapText="1"/>
      </ndxf>
    </rcc>
    <rcc rId="0" sId="1" dxf="1">
      <nc r="C47" t="inlineStr">
        <is>
          <t>Spool</t>
        </is>
      </nc>
      <ndxf>
        <font>
          <sz val="12"/>
          <color indexed="8"/>
          <name val="Century Gothic"/>
          <family val="2"/>
          <scheme val="none"/>
        </font>
        <alignment horizontal="left" vertical="center" wrapText="1"/>
      </ndxf>
    </rcc>
    <rfmt sheetId="1" sqref="D47" start="0" length="0">
      <dxf>
        <font>
          <sz val="12"/>
          <color indexed="8"/>
          <name val="Century Gothic"/>
          <family val="2"/>
          <scheme val="none"/>
        </font>
        <alignment horizontal="center" vertical="center" wrapText="1"/>
      </dxf>
    </rfmt>
    <rfmt sheetId="1" sqref="E47" start="0" length="0">
      <dxf>
        <font>
          <sz val="12"/>
          <color indexed="8"/>
          <name val="Century Gothic"/>
          <family val="2"/>
          <scheme val="none"/>
        </font>
        <alignment horizontal="center" vertical="center" wrapText="1"/>
      </dxf>
    </rfmt>
    <rfmt sheetId="1" sqref="F47" start="0" length="0">
      <dxf>
        <numFmt numFmtId="168" formatCode="&quot;$&quot;#,##0.00"/>
      </dxf>
    </rfmt>
    <rfmt sheetId="1" sqref="G47" start="0" length="0">
      <dxf>
        <numFmt numFmtId="168" formatCode="&quot;$&quot;#,##0.00"/>
      </dxf>
    </rfmt>
  </rrc>
  <rcc rId="548" sId="1">
    <nc r="D94" t="inlineStr">
      <is>
        <t>BigTreeTech TFT35 V3.0 (Recommended to get it in a bundle for cheaper pricing.</t>
      </is>
    </nc>
  </rcc>
  <rcc rId="549" sId="1">
    <nc r="H94" t="inlineStr">
      <is>
        <t>See SKR 1.3 / 1.4 Bundle Above</t>
      </is>
    </nc>
  </rcc>
  <rcc rId="550" sId="1" numFmtId="11">
    <nc r="F94">
      <v>0</v>
    </nc>
  </rcc>
  <rcc rId="551" sId="1" numFmtId="11">
    <nc r="G94">
      <v>0</v>
    </nc>
  </rcc>
  <rrc rId="552" sId="1" ref="A58:XFD58" action="deleteRow">
    <rfmt sheetId="1" xfDxf="1" sqref="A58:IV58" start="0" length="0">
      <dxf/>
    </rfmt>
    <rcc rId="0" sId="1" dxf="1">
      <nc r="A58">
        <v>64</v>
      </nc>
      <ndxf>
        <font>
          <sz val="12"/>
          <color indexed="8"/>
          <name val="Century Gothic"/>
          <family val="2"/>
          <scheme val="none"/>
        </font>
        <alignment horizontal="center" vertical="center" wrapText="1"/>
      </ndxf>
    </rcc>
    <rcc rId="0" sId="1" dxf="1">
      <nc r="B58">
        <v>1</v>
      </nc>
      <ndxf>
        <font>
          <sz val="12"/>
          <color indexed="8"/>
          <name val="Century Gothic"/>
          <family val="2"/>
          <scheme val="none"/>
        </font>
        <alignment horizontal="center" vertical="center" wrapText="1"/>
      </ndxf>
    </rcc>
    <rcc rId="0" sId="1" dxf="1">
      <nc r="C58" t="inlineStr">
        <is>
          <t>Thermistor</t>
        </is>
      </nc>
      <ndxf>
        <font>
          <sz val="12"/>
          <color indexed="8"/>
          <name val="Century Gothic"/>
          <family val="2"/>
          <scheme val="none"/>
        </font>
        <alignment horizontal="left" vertical="center" wrapText="1"/>
      </ndxf>
    </rcc>
    <rfmt sheetId="1" sqref="D58" start="0" length="0">
      <dxf>
        <font>
          <sz val="12"/>
          <color indexed="8"/>
          <name val="Century Gothic"/>
          <family val="2"/>
          <scheme val="none"/>
        </font>
        <alignment horizontal="center" vertical="center" wrapText="1"/>
      </dxf>
    </rfmt>
    <rfmt sheetId="1" sqref="E58" start="0" length="0">
      <dxf>
        <font>
          <sz val="12"/>
          <color indexed="8"/>
          <name val="Century Gothic"/>
          <family val="2"/>
          <scheme val="none"/>
        </font>
        <alignment horizontal="center" vertical="center" wrapText="1"/>
      </dxf>
    </rfmt>
    <rfmt sheetId="1" sqref="F58" start="0" length="0">
      <dxf>
        <numFmt numFmtId="168" formatCode="&quot;$&quot;#,##0.00"/>
      </dxf>
    </rfmt>
    <rfmt sheetId="1" sqref="G58" start="0" length="0">
      <dxf>
        <numFmt numFmtId="168" formatCode="&quot;$&quot;#,##0.00"/>
      </dxf>
    </rfmt>
  </rrc>
  <rcc rId="553" sId="1" numFmtId="11">
    <nc r="F99">
      <v>0</v>
    </nc>
  </rcc>
  <rcc rId="554" sId="1" numFmtId="11">
    <nc r="G99">
      <v>0</v>
    </nc>
  </rcc>
  <rcc rId="555" sId="1">
    <nc r="H99" t="inlineStr">
      <is>
        <t>See SKR 1.3 / 1.4 Bundle Above</t>
      </is>
    </nc>
  </rcc>
  <rcc rId="556" sId="1">
    <nc r="D99" t="inlineStr">
      <is>
        <t>TMC 2209 Drivers (Recommended to get it in a bundle for cheaper pricing)</t>
      </is>
    </nc>
  </rcc>
  <rcc rId="557" sId="1">
    <nc r="E99" t="inlineStr">
      <is>
        <t>BigTreeTech</t>
      </is>
    </nc>
  </rcc>
  <rcc rId="558" sId="1">
    <nc r="E93" t="inlineStr">
      <is>
        <t>BigTreeTech</t>
      </is>
    </nc>
  </rcc>
  <rrc rId="559" sId="1" ref="A58:XFD58" action="deleteRow">
    <rfmt sheetId="1" xfDxf="1" sqref="A58:IV58" start="0" length="0">
      <dxf/>
    </rfmt>
    <rcc rId="0" sId="1" dxf="1">
      <nc r="A58">
        <v>66</v>
      </nc>
      <ndxf>
        <font>
          <sz val="12"/>
          <color indexed="8"/>
          <name val="Century Gothic"/>
          <family val="2"/>
          <scheme val="none"/>
        </font>
        <alignment horizontal="center" vertical="center" wrapText="1"/>
      </ndxf>
    </rcc>
    <rcc rId="0" sId="1" dxf="1">
      <nc r="B58">
        <v>1</v>
      </nc>
      <ndxf>
        <font>
          <sz val="12"/>
          <color indexed="8"/>
          <name val="Century Gothic"/>
          <family val="2"/>
          <scheme val="none"/>
        </font>
        <alignment horizontal="center" vertical="center" wrapText="1"/>
      </ndxf>
    </rcc>
    <rcc rId="0" sId="1" dxf="1">
      <nc r="C58" t="inlineStr">
        <is>
          <t>V6-175-Nozzle 0.4mm</t>
        </is>
      </nc>
      <ndxf>
        <font>
          <sz val="12"/>
          <color indexed="8"/>
          <name val="Century Gothic"/>
          <family val="2"/>
          <scheme val="none"/>
        </font>
        <alignment horizontal="left" vertical="center" wrapText="1"/>
      </ndxf>
    </rcc>
    <rfmt sheetId="1" sqref="D58" start="0" length="0">
      <dxf>
        <font>
          <sz val="12"/>
          <color indexed="8"/>
          <name val="Century Gothic"/>
          <family val="2"/>
          <scheme val="none"/>
        </font>
        <alignment horizontal="center" vertical="center" wrapText="1"/>
      </dxf>
    </rfmt>
    <rfmt sheetId="1" sqref="E58" start="0" length="0">
      <dxf>
        <font>
          <sz val="12"/>
          <color indexed="8"/>
          <name val="Century Gothic"/>
          <family val="2"/>
          <scheme val="none"/>
        </font>
        <alignment horizontal="center" vertical="center" wrapText="1"/>
      </dxf>
    </rfmt>
    <rfmt sheetId="1" sqref="F58" start="0" length="0">
      <dxf>
        <numFmt numFmtId="168" formatCode="&quot;$&quot;#,##0.00"/>
      </dxf>
    </rfmt>
    <rfmt sheetId="1" sqref="G58" start="0" length="0">
      <dxf>
        <numFmt numFmtId="168" formatCode="&quot;$&quot;#,##0.00"/>
      </dxf>
    </rfmt>
  </rrc>
  <rrc rId="560" sId="1" ref="A54:XFD54" action="deleteRow">
    <rfmt sheetId="1" xfDxf="1" sqref="A54:IV54" start="0" length="0">
      <dxf/>
    </rfmt>
    <rcc rId="0" sId="1" dxf="1">
      <nc r="A54">
        <v>56</v>
      </nc>
      <ndxf>
        <font>
          <sz val="13"/>
          <color indexed="8"/>
          <name val="Century Gothic"/>
          <family val="2"/>
          <scheme val="none"/>
        </font>
        <alignment horizontal="center" vertical="center" wrapText="1"/>
      </ndxf>
    </rcc>
    <rcc rId="0" sId="1" dxf="1">
      <nc r="B54">
        <v>1</v>
      </nc>
      <ndxf>
        <font>
          <sz val="13"/>
          <color indexed="8"/>
          <name val="Century Gothic"/>
          <family val="2"/>
          <scheme val="none"/>
        </font>
        <alignment horizontal="center" vertical="center" wrapText="1"/>
      </ndxf>
    </rcc>
    <rcc rId="0" sId="1" dxf="1">
      <nc r="C54" t="inlineStr">
        <is>
          <t>V6-175-SINK</t>
        </is>
      </nc>
      <ndxf>
        <font>
          <sz val="13"/>
          <color indexed="8"/>
          <name val="Century Gothic"/>
          <family val="2"/>
          <scheme val="none"/>
        </font>
        <alignment horizontal="left" vertical="center" wrapText="1"/>
      </ndxf>
    </rcc>
    <rfmt sheetId="1" sqref="D54" start="0" length="0">
      <dxf>
        <font>
          <sz val="13"/>
          <color indexed="8"/>
          <name val="Century Gothic"/>
          <family val="2"/>
          <scheme val="none"/>
        </font>
        <alignment horizontal="center" vertical="center" wrapText="1"/>
      </dxf>
    </rfmt>
    <rfmt sheetId="1" sqref="E54" start="0" length="0">
      <dxf>
        <font>
          <sz val="13"/>
          <color indexed="8"/>
          <name val="Century Gothic"/>
          <family val="2"/>
          <scheme val="none"/>
        </font>
        <alignment horizontal="center" vertical="center" wrapText="1"/>
      </dxf>
    </rfmt>
    <rfmt sheetId="1" sqref="F54" start="0" length="0">
      <dxf>
        <numFmt numFmtId="168" formatCode="&quot;$&quot;#,##0.00"/>
      </dxf>
    </rfmt>
    <rfmt sheetId="1" sqref="G54" start="0" length="0">
      <dxf>
        <numFmt numFmtId="168" formatCode="&quot;$&quot;#,##0.00"/>
      </dxf>
    </rfmt>
  </rrc>
  <rrc rId="561" sId="1" ref="A55:XFD55" action="deleteRow">
    <rfmt sheetId="1" xfDxf="1" sqref="A55:IV55" start="0" length="0">
      <dxf/>
    </rfmt>
    <rcc rId="0" sId="1" dxf="1">
      <nc r="A55">
        <v>61</v>
      </nc>
      <ndxf>
        <font>
          <sz val="12"/>
          <color indexed="8"/>
          <name val="Century Gothic"/>
          <family val="2"/>
          <scheme val="none"/>
        </font>
        <alignment horizontal="center" vertical="center" wrapText="1"/>
      </ndxf>
    </rcc>
    <rcc rId="0" sId="1" dxf="1">
      <nc r="B55">
        <v>1</v>
      </nc>
      <ndxf>
        <font>
          <sz val="12"/>
          <color indexed="8"/>
          <name val="Century Gothic"/>
          <family val="2"/>
          <scheme val="none"/>
        </font>
        <alignment horizontal="center" vertical="center" wrapText="1"/>
      </ndxf>
    </rcc>
    <rcc rId="0" sId="1" dxf="1">
      <nc r="C55" t="inlineStr">
        <is>
          <t>V6-Heatblock</t>
        </is>
      </nc>
      <ndxf>
        <font>
          <sz val="12"/>
          <color indexed="8"/>
          <name val="Century Gothic"/>
          <family val="2"/>
          <scheme val="none"/>
        </font>
        <alignment horizontal="left" vertical="center" wrapText="1"/>
      </ndxf>
    </rcc>
    <rfmt sheetId="1" sqref="D55" start="0" length="0">
      <dxf>
        <font>
          <sz val="12"/>
          <color indexed="8"/>
          <name val="Century Gothic"/>
          <family val="2"/>
          <scheme val="none"/>
        </font>
        <alignment horizontal="center" vertical="center" wrapText="1"/>
      </dxf>
    </rfmt>
    <rfmt sheetId="1" sqref="E55" start="0" length="0">
      <dxf>
        <font>
          <sz val="12"/>
          <color indexed="8"/>
          <name val="Century Gothic"/>
          <family val="2"/>
          <scheme val="none"/>
        </font>
        <alignment horizontal="center" vertical="center" wrapText="1"/>
      </dxf>
    </rfmt>
    <rfmt sheetId="1" sqref="F55" start="0" length="0">
      <dxf>
        <numFmt numFmtId="168" formatCode="&quot;$&quot;#,##0.00"/>
      </dxf>
    </rfmt>
    <rfmt sheetId="1" sqref="G55" start="0" length="0">
      <dxf>
        <numFmt numFmtId="168" formatCode="&quot;$&quot;#,##0.00"/>
      </dxf>
    </rfmt>
  </rrc>
  <rrc rId="562" sId="1" ref="A54:XFD54" action="deleteRow">
    <rfmt sheetId="1" xfDxf="1" sqref="A54:IV54" start="0" length="0">
      <dxf/>
    </rfmt>
    <rcc rId="0" sId="1" dxf="1">
      <nc r="A54">
        <v>60</v>
      </nc>
      <ndxf>
        <font>
          <sz val="12"/>
          <color indexed="8"/>
          <name val="Century Gothic"/>
          <family val="2"/>
          <scheme val="none"/>
        </font>
        <alignment horizontal="center" vertical="center" wrapText="1"/>
      </ndxf>
    </rcc>
    <rcc rId="0" sId="1" dxf="1">
      <nc r="B54">
        <v>1</v>
      </nc>
      <ndxf>
        <font>
          <sz val="12"/>
          <color indexed="8"/>
          <name val="Century Gothic"/>
          <family val="2"/>
          <scheme val="none"/>
        </font>
        <alignment horizontal="center" vertical="center" wrapText="1"/>
      </ndxf>
    </rcc>
    <rcc rId="0" sId="1" dxf="1">
      <nc r="C54" t="inlineStr">
        <is>
          <t>V6-Heatbreak</t>
        </is>
      </nc>
      <ndxf>
        <font>
          <sz val="12"/>
          <color indexed="8"/>
          <name val="Century Gothic"/>
          <family val="2"/>
          <scheme val="none"/>
        </font>
        <alignment horizontal="left" vertical="center" wrapText="1"/>
      </ndxf>
    </rcc>
    <rfmt sheetId="1" sqref="D54" start="0" length="0">
      <dxf>
        <font>
          <sz val="12"/>
          <color indexed="8"/>
          <name val="Century Gothic"/>
          <family val="2"/>
          <scheme val="none"/>
        </font>
        <alignment horizontal="center" vertical="center" wrapText="1"/>
      </dxf>
    </rfmt>
    <rfmt sheetId="1" sqref="E54" start="0" length="0">
      <dxf>
        <font>
          <sz val="12"/>
          <color indexed="8"/>
          <name val="Century Gothic"/>
          <family val="2"/>
          <scheme val="none"/>
        </font>
        <alignment horizontal="center" vertical="center" wrapText="1"/>
      </dxf>
    </rfmt>
    <rfmt sheetId="1" sqref="F54" start="0" length="0">
      <dxf>
        <numFmt numFmtId="168" formatCode="&quot;$&quot;#,##0.00"/>
      </dxf>
    </rfmt>
    <rfmt sheetId="1" sqref="G54" start="0" length="0">
      <dxf>
        <numFmt numFmtId="168" formatCode="&quot;$&quot;#,##0.00"/>
      </dxf>
    </rfmt>
  </rrc>
  <rcc rId="563" sId="1" odxf="1" dxf="1">
    <nc r="E85" t="inlineStr">
      <is>
        <t>3D Printed</t>
      </is>
    </nc>
    <odxf>
      <font>
        <sz val="12"/>
        <name val="Century Gothic"/>
        <scheme val="none"/>
      </font>
    </odxf>
    <ndxf>
      <font>
        <sz val="13"/>
        <name val="Century Gothic"/>
        <scheme val="none"/>
      </font>
    </ndxf>
  </rcc>
  <rcc rId="564" sId="1" numFmtId="11">
    <nc r="F85">
      <v>0</v>
    </nc>
  </rcc>
  <rcc rId="565" sId="1" numFmtId="11">
    <nc r="G85">
      <v>0</v>
    </nc>
  </rcc>
  <rcc rId="566" sId="1">
    <nc r="H85" t="inlineStr">
      <is>
        <t>See STL's</t>
      </is>
    </nc>
  </rcc>
  <rfmt sheetId="1" sqref="D67" start="0" length="0">
    <dxf>
      <font>
        <sz val="12"/>
        <name val="Century Gothic"/>
        <scheme val="none"/>
      </font>
    </dxf>
  </rfmt>
  <rcc rId="567" sId="1">
    <nc r="E67" t="inlineStr">
      <is>
        <t>3D Printed</t>
      </is>
    </nc>
  </rcc>
  <rcc rId="568" sId="1" numFmtId="11">
    <nc r="F67">
      <v>0</v>
    </nc>
  </rcc>
  <rcc rId="569" sId="1" numFmtId="11">
    <nc r="G67">
      <v>0</v>
    </nc>
  </rcc>
  <rcc rId="570" sId="1">
    <nc r="H67" t="inlineStr">
      <is>
        <t>See STL's</t>
      </is>
    </nc>
  </rcc>
  <rcc rId="571" sId="1">
    <nc r="D85" t="inlineStr">
      <is>
        <t>3D Printed  X Axis Endstop Mount (Not needed if Endstopless Homeing is Enabled on TMC 2209)</t>
      </is>
    </nc>
  </rcc>
  <rcc rId="572" sId="1">
    <nc r="D67" t="inlineStr">
      <is>
        <t>3D Printed X and Y Axis Gantry Side Carriages</t>
      </is>
    </nc>
  </rcc>
  <rcc rId="573" sId="1">
    <oc r="C67" t="inlineStr">
      <is>
        <r>
          <t>XY_Side_Carriage_Za</t>
        </r>
        <r>
          <rPr>
            <sz val="13"/>
            <color indexed="8"/>
            <rFont val="SWGDT"/>
          </rPr>
          <t xml:space="preserve">
</t>
        </r>
        <r>
          <rPr>
            <sz val="13"/>
            <color indexed="8"/>
            <rFont val="Century Gothic"/>
            <family val="2"/>
          </rPr>
          <t>ne_V2.5_Rev2</t>
        </r>
      </is>
    </oc>
    <nc r="C67" t="inlineStr">
      <is>
        <r>
          <t>XY_Side_Carriage_Za</t>
        </r>
        <r>
          <rPr>
            <sz val="13"/>
            <color indexed="8"/>
            <rFont val="Century Gothic"/>
            <family val="2"/>
          </rPr>
          <t>ne_V2.5_Rev2</t>
        </r>
      </is>
    </nc>
  </rcc>
  <rcc rId="574" sId="1">
    <oc r="C72" t="inlineStr">
      <is>
        <r>
          <t>XY_Side_Carriage_Zan</t>
        </r>
        <r>
          <rPr>
            <sz val="12"/>
            <color indexed="8"/>
            <rFont val="SWGDT"/>
          </rPr>
          <t xml:space="preserve">
</t>
        </r>
        <r>
          <rPr>
            <sz val="12"/>
            <color indexed="8"/>
            <rFont val="Century Gothic"/>
            <family val="2"/>
          </rPr>
          <t>e_V2.5_Rev2</t>
        </r>
      </is>
    </oc>
    <nc r="C72" t="inlineStr">
      <is>
        <r>
          <t>XY_Side_Carriage_Zan</t>
        </r>
        <r>
          <rPr>
            <sz val="12"/>
            <color indexed="8"/>
            <rFont val="Century Gothic"/>
            <family val="2"/>
          </rPr>
          <t>e_V2.5_Rev2 (Mirrored)</t>
        </r>
      </is>
    </nc>
  </rcc>
  <rcc rId="575" sId="1">
    <nc r="D72" t="inlineStr">
      <is>
        <t>3D Printed X and Y Axis Gantry Side Carriages</t>
      </is>
    </nc>
  </rcc>
  <rcc rId="576" sId="1" odxf="1" dxf="1">
    <nc r="E72" t="inlineStr">
      <is>
        <t>3D Printed</t>
      </is>
    </nc>
    <odxf>
      <font>
        <sz val="12"/>
        <name val="Century Gothic"/>
        <scheme val="none"/>
      </font>
    </odxf>
    <ndxf>
      <font>
        <sz val="13"/>
        <name val="Century Gothic"/>
        <scheme val="none"/>
      </font>
    </ndxf>
  </rcc>
  <rcc rId="577" sId="1" numFmtId="11">
    <nc r="F72">
      <v>0</v>
    </nc>
  </rcc>
  <rcc rId="578" sId="1" numFmtId="11">
    <nc r="G72">
      <v>0</v>
    </nc>
  </rcc>
  <rcc rId="579" sId="1">
    <nc r="H72" t="inlineStr">
      <is>
        <t>See STL's</t>
      </is>
    </nc>
  </rcc>
  <rfmt sheetId="1" sqref="D88" start="0" length="0">
    <dxf>
      <font>
        <sz val="12"/>
        <name val="Century Gothic"/>
        <scheme val="none"/>
      </font>
    </dxf>
  </rfmt>
  <rcc rId="580" sId="1">
    <nc r="E88" t="inlineStr">
      <is>
        <t>3D Printed</t>
      </is>
    </nc>
  </rcc>
  <rcc rId="581" sId="1" numFmtId="11">
    <nc r="F88">
      <v>0</v>
    </nc>
  </rcc>
  <rcc rId="582" sId="1" numFmtId="11">
    <nc r="G88">
      <v>0</v>
    </nc>
  </rcc>
  <rcc rId="583" sId="1">
    <nc r="H88" t="inlineStr">
      <is>
        <t>See STL's</t>
      </is>
    </nc>
  </rcc>
  <rcc rId="584" sId="1">
    <nc r="D88" t="inlineStr">
      <is>
        <t>3D Printed  Y Axis Endstop Mount (Not needed if Endstopless Homeing is Enabled on TMC 2209)</t>
      </is>
    </nc>
  </rcc>
  <rcc rId="585" sId="1" odxf="1" dxf="1">
    <nc r="E101" t="inlineStr">
      <is>
        <t>3D Printed</t>
      </is>
    </nc>
    <odxf>
      <font>
        <sz val="12"/>
        <name val="Century Gothic"/>
        <scheme val="none"/>
      </font>
    </odxf>
    <ndxf>
      <font>
        <sz val="13"/>
        <name val="Century Gothic"/>
        <scheme val="none"/>
      </font>
    </ndxf>
  </rcc>
  <rcc rId="586" sId="1" numFmtId="11">
    <nc r="F101">
      <v>0</v>
    </nc>
  </rcc>
  <rcc rId="587" sId="1" numFmtId="11">
    <nc r="G101">
      <v>0</v>
    </nc>
  </rcc>
  <rcc rId="588" sId="1">
    <nc r="H101" t="inlineStr">
      <is>
        <t>See STL's</t>
      </is>
    </nc>
  </rcc>
  <rcc rId="589" sId="1">
    <nc r="D101" t="inlineStr">
      <is>
        <t>3D Printed  Z Axis Endstop Mount (Not needed if BLTouch is wired as Z Probe)</t>
      </is>
    </nc>
  </rcc>
  <rfmt sheetId="1" sqref="D21" start="0" length="0">
    <dxf>
      <font>
        <sz val="12"/>
        <name val="Century Gothic"/>
        <scheme val="none"/>
      </font>
    </dxf>
  </rfmt>
  <rcc rId="590" sId="1">
    <nc r="E21" t="inlineStr">
      <is>
        <t>3D Printed</t>
      </is>
    </nc>
  </rcc>
  <rcc rId="591" sId="1" numFmtId="11">
    <nc r="F21">
      <v>0</v>
    </nc>
  </rcc>
  <rcc rId="592" sId="1" numFmtId="11">
    <nc r="G21">
      <v>0</v>
    </nc>
  </rcc>
  <rcc rId="593" sId="1">
    <nc r="H21" t="inlineStr">
      <is>
        <t>See STL's</t>
      </is>
    </nc>
  </rcc>
  <rcc rId="594" sId="1">
    <nc r="D21" t="inlineStr">
      <is>
        <t>3D Printed Z Axis Bed Support</t>
      </is>
    </nc>
  </rcc>
  <rcc rId="595" sId="1" odxf="1" dxf="1">
    <nc r="E28" t="inlineStr">
      <is>
        <t>3D Printed</t>
      </is>
    </nc>
    <odxf>
      <font>
        <sz val="12"/>
        <name val="Century Gothic"/>
        <scheme val="none"/>
      </font>
    </odxf>
    <ndxf>
      <font>
        <sz val="13"/>
        <name val="Century Gothic"/>
        <scheme val="none"/>
      </font>
    </ndxf>
  </rcc>
  <rcc rId="596" sId="1" numFmtId="11">
    <nc r="F28">
      <v>0</v>
    </nc>
  </rcc>
  <rcc rId="597" sId="1" numFmtId="11">
    <nc r="G28">
      <v>0</v>
    </nc>
  </rcc>
  <rcc rId="598" sId="1">
    <nc r="H28" t="inlineStr">
      <is>
        <t>See STL's</t>
      </is>
    </nc>
  </rcc>
  <rcc rId="599" sId="1">
    <nc r="D28" t="inlineStr">
      <is>
        <t>3D Printed Z Axis Shaft Mount A</t>
      </is>
    </nc>
  </rcc>
  <rcc rId="600" sId="1">
    <nc r="D29" t="inlineStr">
      <is>
        <t>3D Printed Z Axis Shaft Mount A</t>
      </is>
    </nc>
  </rcc>
  <rcc rId="601" sId="1" odxf="1" dxf="1">
    <nc r="E29" t="inlineStr">
      <is>
        <t>3D Printed</t>
      </is>
    </nc>
    <odxf>
      <font>
        <sz val="12"/>
        <name val="Century Gothic"/>
        <scheme val="none"/>
      </font>
    </odxf>
    <ndxf>
      <font>
        <sz val="13"/>
        <name val="Century Gothic"/>
        <scheme val="none"/>
      </font>
    </ndxf>
  </rcc>
  <rcc rId="602" sId="1" numFmtId="11">
    <nc r="F29">
      <v>0</v>
    </nc>
  </rcc>
  <rcc rId="603" sId="1" numFmtId="11">
    <nc r="G29">
      <v>0</v>
    </nc>
  </rcc>
  <rcc rId="604" sId="1">
    <nc r="H29" t="inlineStr">
      <is>
        <t>See STL's</t>
      </is>
    </nc>
  </rcc>
  <rcc rId="605" sId="1">
    <oc r="C76" t="inlineStr">
      <is>
        <r>
          <t>Z_Integrated_Leadsc</t>
        </r>
        <r>
          <rPr>
            <sz val="13"/>
            <color indexed="8"/>
            <rFont val="SWGDT"/>
          </rPr>
          <t xml:space="preserve">
</t>
        </r>
        <r>
          <rPr>
            <sz val="13"/>
            <color indexed="8"/>
            <rFont val="Century Gothic"/>
            <family val="2"/>
          </rPr>
          <t>rew_Motor_Mount</t>
        </r>
      </is>
    </oc>
    <nc r="C76" t="inlineStr">
      <is>
        <r>
          <t>Z_Integrated_Leadsc</t>
        </r>
        <r>
          <rPr>
            <sz val="13"/>
            <color indexed="8"/>
            <rFont val="Century Gothic"/>
            <family val="2"/>
          </rPr>
          <t>rew_Motor_Mount</t>
        </r>
      </is>
    </nc>
  </rcc>
  <rfmt sheetId="1" sqref="D76" start="0" length="0">
    <dxf>
      <font>
        <sz val="12"/>
        <name val="Century Gothic"/>
        <scheme val="none"/>
      </font>
    </dxf>
  </rfmt>
  <rcc rId="606" sId="1">
    <nc r="E76" t="inlineStr">
      <is>
        <t>3D Printed</t>
      </is>
    </nc>
  </rcc>
  <rcc rId="607" sId="1" numFmtId="11">
    <nc r="F76">
      <v>0</v>
    </nc>
  </rcc>
  <rcc rId="608" sId="1">
    <nc r="H76" t="inlineStr">
      <is>
        <t>See STL's</t>
      </is>
    </nc>
  </rcc>
  <rcc rId="609" sId="1">
    <nc r="D76" t="inlineStr">
      <is>
        <t>3D Printed Z Axis Integrated Lead Screw Motor Mount</t>
      </is>
    </nc>
  </rcc>
  <rrc rId="610" sId="1" ref="A1:A1048576" action="deleteCol">
    <undo index="65535" exp="area" ref3D="1" dr="$A$1:$H$1" dn="_FilterDatabase" sId="1"/>
    <rfmt sheetId="1" xfDxf="1" sqref="A1:A65536" start="0" length="0">
      <dxf/>
    </rfmt>
    <rcc rId="0" sId="1" dxf="1">
      <nc r="A1" t="inlineStr">
        <is>
          <t>ITEM NO.</t>
        </is>
      </nc>
      <ndxf>
        <font>
          <sz val="12"/>
          <color indexed="8"/>
          <name val="Century Gothic"/>
          <family val="2"/>
          <scheme val="none"/>
        </font>
        <alignment horizontal="center" vertical="center" wrapText="1"/>
      </ndxf>
    </rcc>
    <rcc rId="0" sId="1" dxf="1">
      <nc r="A2" t="inlineStr">
        <is>
          <t>54A</t>
        </is>
      </nc>
      <ndxf>
        <font>
          <sz val="12"/>
          <color indexed="8"/>
          <name val="Century Gothic"/>
          <family val="2"/>
          <scheme val="none"/>
        </font>
        <alignment horizontal="center" vertical="center" wrapText="1"/>
      </ndxf>
    </rcc>
    <rcc rId="0" sId="1" dxf="1">
      <nc r="A3" t="inlineStr">
        <is>
          <t>54B</t>
        </is>
      </nc>
      <ndxf>
        <font>
          <sz val="12"/>
          <color indexed="8"/>
          <name val="Century Gothic"/>
          <family val="2"/>
          <scheme val="none"/>
        </font>
        <alignment horizontal="center" vertical="center" wrapText="1"/>
      </ndxf>
    </rcc>
    <rcc rId="0" sId="1" dxf="1">
      <nc r="A52" t="inlineStr">
        <is>
          <t>54C</t>
        </is>
      </nc>
      <ndxf>
        <font>
          <sz val="12"/>
          <color indexed="8"/>
          <name val="Century Gothic"/>
          <family val="2"/>
          <scheme val="none"/>
        </font>
        <alignment horizontal="center" vertical="center" wrapText="1"/>
      </ndxf>
    </rcc>
    <rcc rId="0" sId="1" dxf="1">
      <nc r="A5" t="inlineStr">
        <is>
          <t>54D</t>
        </is>
      </nc>
      <ndxf>
        <font>
          <sz val="12"/>
          <color indexed="8"/>
          <name val="Century Gothic"/>
          <family val="2"/>
          <scheme val="none"/>
        </font>
        <alignment horizontal="center" vertical="center" wrapText="1"/>
      </ndxf>
    </rcc>
    <rcc rId="0" sId="1" dxf="1">
      <nc r="A64">
        <v>78</v>
      </nc>
      <ndxf>
        <font>
          <sz val="12"/>
          <color indexed="8"/>
          <name val="Century Gothic"/>
          <family val="2"/>
          <scheme val="none"/>
        </font>
        <alignment horizontal="center" vertical="center" wrapText="1"/>
      </ndxf>
    </rcc>
    <rcc rId="0" sId="1" dxf="1">
      <nc r="A65">
        <v>79</v>
      </nc>
      <ndxf>
        <font>
          <sz val="12"/>
          <color indexed="8"/>
          <name val="Century Gothic"/>
          <family val="2"/>
          <scheme val="none"/>
        </font>
        <alignment horizontal="center" vertical="center" wrapText="1"/>
      </ndxf>
    </rcc>
    <rcc rId="0" sId="1" dxf="1">
      <nc r="A10">
        <v>6</v>
      </nc>
      <ndxf>
        <font>
          <sz val="12"/>
          <color indexed="8"/>
          <name val="Century Gothic"/>
          <family val="2"/>
          <scheme val="none"/>
        </font>
        <alignment horizontal="center" vertical="center" wrapText="1"/>
      </ndxf>
    </rcc>
    <rcc rId="0" sId="1" dxf="1">
      <nc r="A53">
        <v>55</v>
      </nc>
      <ndxf>
        <font>
          <sz val="12"/>
          <color indexed="8"/>
          <name val="Century Gothic"/>
          <family val="2"/>
          <scheme val="none"/>
        </font>
        <alignment horizontal="center" vertical="center" wrapText="1"/>
      </ndxf>
    </rcc>
    <rcc rId="0" sId="1" dxf="1">
      <nc r="A68">
        <v>82</v>
      </nc>
      <ndxf>
        <font>
          <sz val="12"/>
          <color indexed="8"/>
          <name val="Century Gothic"/>
          <family val="2"/>
          <scheme val="none"/>
        </font>
        <alignment horizontal="center" vertical="center" wrapText="1"/>
      </ndxf>
    </rcc>
    <rcc rId="0" sId="1" dxf="1">
      <nc r="A9">
        <v>5</v>
      </nc>
      <ndxf>
        <font>
          <sz val="12"/>
          <color indexed="8"/>
          <name val="Century Gothic"/>
          <family val="2"/>
          <scheme val="none"/>
        </font>
        <alignment horizontal="center" vertical="center" wrapText="1"/>
      </ndxf>
    </rcc>
    <rcc rId="0" sId="1" dxf="1">
      <nc r="A6">
        <v>2</v>
      </nc>
      <ndxf>
        <font>
          <sz val="13"/>
          <color indexed="8"/>
          <name val="Century Gothic"/>
          <family val="2"/>
          <scheme val="none"/>
        </font>
        <alignment horizontal="center" vertical="center" wrapText="1"/>
      </ndxf>
    </rcc>
    <rcc rId="0" sId="1" dxf="1">
      <nc r="A4">
        <v>1</v>
      </nc>
      <ndxf>
        <font>
          <sz val="12"/>
          <color indexed="8"/>
          <name val="Century Gothic"/>
          <family val="2"/>
          <scheme val="none"/>
        </font>
        <alignment horizontal="center" vertical="center" wrapText="1"/>
      </ndxf>
    </rcc>
    <rcc rId="0" sId="1" dxf="1">
      <nc r="A34">
        <v>30</v>
      </nc>
      <ndxf>
        <font>
          <sz val="13"/>
          <color indexed="8"/>
          <name val="Century Gothic"/>
          <family val="2"/>
          <scheme val="none"/>
        </font>
        <alignment horizontal="center" vertical="center" wrapText="1"/>
      </ndxf>
    </rcc>
    <rcc rId="0" sId="1" dxf="1">
      <nc r="A77">
        <v>91</v>
      </nc>
      <ndxf>
        <font>
          <sz val="12"/>
          <color indexed="8"/>
          <name val="Century Gothic"/>
          <family val="2"/>
          <scheme val="none"/>
        </font>
        <alignment horizontal="center" vertical="center" wrapText="1"/>
      </ndxf>
    </rcc>
    <rcc rId="0" sId="1" dxf="1">
      <nc r="A73">
        <v>87</v>
      </nc>
      <ndxf>
        <font>
          <sz val="12"/>
          <color indexed="8"/>
          <name val="Century Gothic"/>
          <family val="2"/>
          <scheme val="none"/>
        </font>
        <alignment horizontal="center" vertical="center" wrapText="1"/>
      </ndxf>
    </rcc>
    <rcc rId="0" sId="1" dxf="1">
      <nc r="A92">
        <v>115</v>
      </nc>
      <ndxf>
        <font>
          <sz val="12"/>
          <color indexed="8"/>
          <name val="Century Gothic"/>
          <family val="2"/>
          <scheme val="none"/>
        </font>
        <alignment horizontal="center" vertical="center" wrapText="1"/>
      </ndxf>
    </rcc>
    <rcc rId="0" sId="1" dxf="1">
      <nc r="A59">
        <v>73</v>
      </nc>
      <ndxf>
        <font>
          <sz val="12"/>
          <color indexed="8"/>
          <name val="Century Gothic"/>
          <family val="2"/>
          <scheme val="none"/>
        </font>
        <alignment horizontal="center" vertical="center" wrapText="1"/>
      </ndxf>
    </rcc>
    <rcc rId="0" sId="1" dxf="1">
      <nc r="A60">
        <v>74</v>
      </nc>
      <ndxf>
        <font>
          <sz val="12"/>
          <color indexed="8"/>
          <name val="Century Gothic"/>
          <family val="2"/>
          <scheme val="none"/>
        </font>
        <alignment horizontal="center" vertical="center" wrapText="1"/>
      </ndxf>
    </rcc>
    <rcc rId="0" sId="1" dxf="1">
      <nc r="A87">
        <v>107</v>
      </nc>
      <ndxf>
        <font>
          <sz val="12"/>
          <color indexed="8"/>
          <name val="Century Gothic"/>
          <family val="2"/>
          <scheme val="none"/>
        </font>
        <alignment horizontal="center" vertical="center" wrapText="1"/>
      </ndxf>
    </rcc>
    <rcc rId="0" sId="1" dxf="1">
      <nc r="A96">
        <v>119</v>
      </nc>
      <ndxf>
        <font>
          <sz val="13"/>
          <color indexed="8"/>
          <name val="Century Gothic"/>
          <family val="2"/>
          <scheme val="none"/>
        </font>
        <alignment horizontal="center" vertical="center" wrapText="1"/>
      </ndxf>
    </rcc>
    <rcc rId="0" sId="1" dxf="1">
      <nc r="A26">
        <v>22</v>
      </nc>
      <ndxf>
        <font>
          <sz val="12"/>
          <color indexed="8"/>
          <name val="Century Gothic"/>
          <family val="2"/>
          <scheme val="none"/>
        </font>
        <alignment horizontal="center" vertical="center" wrapText="1"/>
      </ndxf>
    </rcc>
    <rcc rId="0" sId="1" dxf="1">
      <nc r="A55">
        <v>69</v>
      </nc>
      <ndxf>
        <font>
          <sz val="12"/>
          <color indexed="8"/>
          <name val="Century Gothic"/>
          <family val="2"/>
          <scheme val="none"/>
        </font>
        <alignment horizontal="center" vertical="center" wrapText="1"/>
      </ndxf>
    </rcc>
    <rcc rId="0" sId="1" dxf="1">
      <nc r="A18">
        <v>14</v>
      </nc>
      <ndxf>
        <font>
          <sz val="12"/>
          <color indexed="8"/>
          <name val="Century Gothic"/>
          <family val="2"/>
          <scheme val="none"/>
        </font>
        <alignment horizontal="center" vertical="center" wrapText="1"/>
      </ndxf>
    </rcc>
    <rcc rId="0" sId="1" dxf="1">
      <nc r="A58">
        <v>72</v>
      </nc>
      <ndxf>
        <font>
          <sz val="12"/>
          <color indexed="8"/>
          <name val="Century Gothic"/>
          <family val="2"/>
          <scheme val="none"/>
        </font>
        <alignment horizontal="center" vertical="center" wrapText="1"/>
      </ndxf>
    </rcc>
    <rcc rId="0" sId="1" dxf="1">
      <nc r="A69">
        <v>83</v>
      </nc>
      <ndxf>
        <font>
          <sz val="12"/>
          <color indexed="8"/>
          <name val="Century Gothic"/>
          <family val="2"/>
          <scheme val="none"/>
        </font>
        <alignment horizontal="center" vertical="center" wrapText="1"/>
      </ndxf>
    </rcc>
    <rcc rId="0" sId="1" dxf="1">
      <nc r="A48">
        <v>45</v>
      </nc>
      <ndxf>
        <font>
          <sz val="13"/>
          <color indexed="8"/>
          <name val="Century Gothic"/>
          <family val="2"/>
          <scheme val="none"/>
        </font>
        <alignment horizontal="center" vertical="center" wrapText="1"/>
      </ndxf>
    </rcc>
    <rcc rId="0" sId="1" dxf="1">
      <nc r="A105">
        <v>131</v>
      </nc>
      <ndxf>
        <font>
          <sz val="13"/>
          <color indexed="8"/>
          <name val="Century Gothic"/>
          <family val="2"/>
          <scheme val="none"/>
        </font>
        <alignment horizontal="center" vertical="center" wrapText="1"/>
      </ndxf>
    </rcc>
    <rcc rId="0" sId="1" dxf="1">
      <nc r="A46">
        <v>42</v>
      </nc>
      <ndxf>
        <font>
          <sz val="13"/>
          <color indexed="8"/>
          <name val="Century Gothic"/>
          <family val="2"/>
          <scheme val="none"/>
        </font>
        <alignment horizontal="center" vertical="center" wrapText="1"/>
      </ndxf>
    </rcc>
    <rcc rId="0" sId="1" dxf="1">
      <nc r="A103">
        <v>129</v>
      </nc>
      <ndxf>
        <font>
          <sz val="12"/>
          <color indexed="8"/>
          <name val="Century Gothic"/>
          <family val="2"/>
          <scheme val="none"/>
        </font>
        <alignment horizontal="center" vertical="center" wrapText="1"/>
      </ndxf>
    </rcc>
    <rcc rId="0" sId="1" dxf="1">
      <nc r="A102">
        <v>128</v>
      </nc>
      <ndxf>
        <font>
          <sz val="12"/>
          <color indexed="8"/>
          <name val="Century Gothic"/>
          <family val="2"/>
          <scheme val="none"/>
        </font>
        <alignment horizontal="center" vertical="center" wrapText="1"/>
      </ndxf>
    </rcc>
    <rcc rId="0" sId="1" dxf="1">
      <nc r="A7">
        <v>3</v>
      </nc>
      <ndxf>
        <font>
          <sz val="12"/>
          <color indexed="8"/>
          <name val="Century Gothic"/>
          <family val="2"/>
          <scheme val="none"/>
        </font>
        <alignment horizontal="center" vertical="center" wrapText="1"/>
      </ndxf>
    </rcc>
    <rcc rId="0" sId="1" dxf="1">
      <nc r="A32">
        <v>28</v>
      </nc>
      <ndxf>
        <font>
          <sz val="12"/>
          <color indexed="8"/>
          <name val="Century Gothic"/>
          <family val="2"/>
          <scheme val="none"/>
        </font>
        <alignment horizontal="center" vertical="center" wrapText="1"/>
      </ndxf>
    </rcc>
    <rcc rId="0" sId="1" dxf="1">
      <nc r="A25">
        <v>21</v>
      </nc>
      <ndxf>
        <font>
          <sz val="12"/>
          <color indexed="8"/>
          <name val="Century Gothic"/>
          <family val="2"/>
          <scheme val="none"/>
        </font>
        <alignment horizontal="center" vertical="center" wrapText="1"/>
      </ndxf>
    </rcc>
    <rcc rId="0" sId="1" dxf="1">
      <nc r="A12">
        <v>8</v>
      </nc>
      <ndxf>
        <font>
          <sz val="12"/>
          <color indexed="8"/>
          <name val="Century Gothic"/>
          <family val="2"/>
          <scheme val="none"/>
        </font>
        <alignment horizontal="center" vertical="center" wrapText="1"/>
      </ndxf>
    </rcc>
    <rcc rId="0" sId="1" dxf="1">
      <nc r="A31">
        <v>27</v>
      </nc>
      <ndxf>
        <font>
          <sz val="13"/>
          <color indexed="8"/>
          <name val="Century Gothic"/>
          <family val="2"/>
          <scheme val="none"/>
        </font>
        <alignment horizontal="center" vertical="center" wrapText="1"/>
      </ndxf>
    </rcc>
    <rcc rId="0" sId="1" dxf="1">
      <nc r="A41">
        <v>37</v>
      </nc>
      <ndxf>
        <font>
          <sz val="12"/>
          <color indexed="8"/>
          <name val="Century Gothic"/>
          <family val="2"/>
          <scheme val="none"/>
        </font>
        <alignment horizontal="center" vertical="center" wrapText="1"/>
      </ndxf>
    </rcc>
    <rcc rId="0" sId="1" dxf="1">
      <nc r="A91">
        <v>114</v>
      </nc>
      <ndxf>
        <font>
          <sz val="12"/>
          <color indexed="8"/>
          <name val="Century Gothic"/>
          <family val="2"/>
          <scheme val="none"/>
        </font>
        <alignment horizontal="center" vertical="center" wrapText="1"/>
      </ndxf>
    </rcc>
    <rcc rId="0" sId="1" dxf="1">
      <nc r="A63">
        <v>77</v>
      </nc>
      <ndxf>
        <font>
          <sz val="12"/>
          <color indexed="8"/>
          <name val="Century Gothic"/>
          <family val="2"/>
          <scheme val="none"/>
        </font>
        <alignment horizontal="center" vertical="center" wrapText="1"/>
      </ndxf>
    </rcc>
    <rcc rId="0" sId="1" dxf="1">
      <nc r="A75">
        <v>89</v>
      </nc>
      <ndxf>
        <font>
          <sz val="12"/>
          <color indexed="8"/>
          <name val="Century Gothic"/>
          <family val="2"/>
          <scheme val="none"/>
        </font>
        <alignment horizontal="center" vertical="center" wrapText="1"/>
      </ndxf>
    </rcc>
    <rcc rId="0" sId="1" dxf="1">
      <nc r="A37">
        <v>33</v>
      </nc>
      <ndxf>
        <font>
          <sz val="12"/>
          <color indexed="8"/>
          <name val="Century Gothic"/>
          <family val="2"/>
          <scheme val="none"/>
        </font>
        <alignment horizontal="center" vertical="center" wrapText="1"/>
      </ndxf>
    </rcc>
    <rcc rId="0" sId="1" dxf="1">
      <nc r="A36">
        <v>32</v>
      </nc>
      <ndxf>
        <font>
          <sz val="13"/>
          <color indexed="8"/>
          <name val="Century Gothic"/>
          <family val="2"/>
          <scheme val="none"/>
        </font>
        <alignment horizontal="center" vertical="center" wrapText="1"/>
      </ndxf>
    </rcc>
    <rcc rId="0" sId="1" dxf="1">
      <nc r="A71">
        <v>85</v>
      </nc>
      <ndxf>
        <font>
          <sz val="12"/>
          <color indexed="8"/>
          <name val="Century Gothic"/>
          <family val="2"/>
          <scheme val="none"/>
        </font>
        <alignment horizontal="center" vertical="center" wrapText="1"/>
      </ndxf>
    </rcc>
    <rcc rId="0" sId="1" dxf="1">
      <nc r="A57">
        <v>71</v>
      </nc>
      <ndxf>
        <font>
          <sz val="12"/>
          <color indexed="8"/>
          <name val="Century Gothic"/>
          <family val="2"/>
          <scheme val="none"/>
        </font>
        <alignment horizontal="center" vertical="center" wrapText="1"/>
      </ndxf>
    </rcc>
    <rcc rId="0" sId="1" dxf="1">
      <nc r="A38">
        <v>34</v>
      </nc>
      <ndxf>
        <font>
          <sz val="12"/>
          <color indexed="8"/>
          <name val="Century Gothic"/>
          <family val="2"/>
          <scheme val="none"/>
        </font>
        <alignment horizontal="center" vertical="center" wrapText="1"/>
      </ndxf>
    </rcc>
    <rcc rId="0" sId="1" dxf="1">
      <nc r="A11">
        <v>7</v>
      </nc>
      <ndxf>
        <font>
          <sz val="13"/>
          <color indexed="8"/>
          <name val="Century Gothic"/>
          <family val="2"/>
          <scheme val="none"/>
        </font>
        <alignment horizontal="center" vertical="center" wrapText="1"/>
      </ndxf>
    </rcc>
    <rcc rId="0" sId="1" dxf="1">
      <nc r="A33">
        <v>29</v>
      </nc>
      <ndxf>
        <font>
          <sz val="12"/>
          <color indexed="8"/>
          <name val="Century Gothic"/>
          <family val="2"/>
          <scheme val="none"/>
        </font>
        <alignment horizontal="center" vertical="center" wrapText="1"/>
      </ndxf>
    </rcc>
    <rcc rId="0" sId="1" dxf="1">
      <nc r="A100">
        <v>124</v>
      </nc>
      <ndxf>
        <font>
          <sz val="12"/>
          <color indexed="8"/>
          <name val="Century Gothic"/>
          <family val="2"/>
          <scheme val="none"/>
        </font>
        <alignment horizontal="center" vertical="center" wrapText="1"/>
      </ndxf>
    </rcc>
    <rcc rId="0" sId="1" dxf="1">
      <nc r="A62">
        <v>76</v>
      </nc>
      <ndxf>
        <font>
          <sz val="12"/>
          <color indexed="8"/>
          <name val="Century Gothic"/>
          <family val="2"/>
          <scheme val="none"/>
        </font>
        <alignment horizontal="center" vertical="center" wrapText="1"/>
      </ndxf>
    </rcc>
    <rcc rId="0" sId="1" dxf="1">
      <nc r="A43">
        <v>39</v>
      </nc>
      <ndxf>
        <font>
          <sz val="12"/>
          <color indexed="8"/>
          <name val="Century Gothic"/>
          <family val="2"/>
          <scheme val="none"/>
        </font>
        <alignment horizontal="center" vertical="center" wrapText="1"/>
      </ndxf>
    </rcc>
    <rcc rId="0" sId="1" dxf="1">
      <nc r="A42">
        <v>38</v>
      </nc>
      <ndxf>
        <font>
          <sz val="12"/>
          <color indexed="8"/>
          <name val="Century Gothic"/>
          <family val="2"/>
          <scheme val="none"/>
        </font>
        <alignment horizontal="center" vertical="center" wrapText="1"/>
      </ndxf>
    </rcc>
    <rcc rId="0" sId="1" dxf="1">
      <nc r="A80">
        <v>100</v>
      </nc>
      <ndxf>
        <font>
          <sz val="12"/>
          <color indexed="8"/>
          <name val="Century Gothic"/>
          <family val="2"/>
          <scheme val="none"/>
        </font>
        <alignment horizontal="center" vertical="center" wrapText="1"/>
      </ndxf>
    </rcc>
    <rcc rId="0" sId="1" dxf="1">
      <nc r="A81">
        <v>101</v>
      </nc>
      <ndxf>
        <font>
          <sz val="12"/>
          <color indexed="8"/>
          <name val="Century Gothic"/>
          <family val="2"/>
          <scheme val="none"/>
        </font>
        <alignment horizontal="center" vertical="center" wrapText="1"/>
      </ndxf>
    </rcc>
    <rcc rId="0" sId="1" dxf="1">
      <nc r="A49">
        <v>50</v>
      </nc>
      <ndxf>
        <font>
          <sz val="12"/>
          <color indexed="8"/>
          <name val="Century Gothic"/>
          <family val="2"/>
          <scheme val="none"/>
        </font>
        <alignment horizontal="center" vertical="center" wrapText="1"/>
      </ndxf>
    </rcc>
    <rcc rId="0" sId="1" dxf="1">
      <nc r="A83">
        <v>103</v>
      </nc>
      <ndxf>
        <font>
          <sz val="12"/>
          <color indexed="8"/>
          <name val="Century Gothic"/>
          <family val="2"/>
          <scheme val="none"/>
        </font>
        <alignment horizontal="center" vertical="center" wrapText="1"/>
      </ndxf>
    </rcc>
    <rcc rId="0" sId="1" dxf="1">
      <nc r="A51">
        <v>104</v>
      </nc>
      <ndxf>
        <font>
          <sz val="12"/>
          <color indexed="8"/>
          <name val="Century Gothic"/>
          <family val="2"/>
          <scheme val="none"/>
        </font>
        <alignment horizontal="center" vertical="center" wrapText="1"/>
      </ndxf>
    </rcc>
    <rcc rId="0" sId="1" dxf="1">
      <nc r="A84">
        <v>104</v>
      </nc>
      <ndxf>
        <font>
          <sz val="12"/>
          <color indexed="8"/>
          <name val="Century Gothic"/>
          <family val="2"/>
          <scheme val="none"/>
        </font>
        <alignment horizontal="center" vertical="center" wrapText="1"/>
      </ndxf>
    </rcc>
    <rcc rId="0" sId="1" dxf="1">
      <nc r="A94">
        <v>117</v>
      </nc>
      <ndxf>
        <font>
          <sz val="13"/>
          <color indexed="8"/>
          <name val="Century Gothic"/>
          <family val="2"/>
          <scheme val="none"/>
        </font>
        <alignment horizontal="center" vertical="center" wrapText="1"/>
      </ndxf>
    </rcc>
    <rcc rId="0" sId="1" dxf="1">
      <nc r="A47">
        <v>44</v>
      </nc>
      <ndxf>
        <font>
          <sz val="12"/>
          <color indexed="8"/>
          <name val="Century Gothic"/>
          <family val="2"/>
          <scheme val="none"/>
        </font>
        <alignment horizontal="center" vertical="center" wrapText="1"/>
      </ndxf>
    </rcc>
    <rcc rId="0" sId="1" dxf="1">
      <nc r="A50">
        <v>53</v>
      </nc>
      <ndxf>
        <font>
          <sz val="12"/>
          <color indexed="8"/>
          <name val="Century Gothic"/>
          <family val="2"/>
          <scheme val="none"/>
        </font>
        <alignment horizontal="center" vertical="center" wrapText="1"/>
      </ndxf>
    </rcc>
    <rcc rId="0" sId="1" dxf="1">
      <nc r="A54">
        <v>70</v>
      </nc>
      <ndxf>
        <font>
          <sz val="12"/>
          <color indexed="8"/>
          <name val="Century Gothic"/>
          <family val="2"/>
          <scheme val="none"/>
        </font>
        <alignment horizontal="center" vertical="center" wrapText="1"/>
      </ndxf>
    </rcc>
    <rcc rId="0" sId="1" dxf="1">
      <nc r="A56">
        <v>70</v>
      </nc>
      <ndxf>
        <font>
          <sz val="12"/>
          <color indexed="8"/>
          <name val="Century Gothic"/>
          <family val="2"/>
          <scheme val="none"/>
        </font>
        <alignment horizontal="center" vertical="center" wrapText="1"/>
      </ndxf>
    </rcc>
    <rcc rId="0" sId="1" dxf="1">
      <nc r="A45">
        <v>41</v>
      </nc>
      <ndxf>
        <font>
          <sz val="12"/>
          <color indexed="8"/>
          <name val="Century Gothic"/>
          <family val="2"/>
          <scheme val="none"/>
        </font>
        <alignment horizontal="center" vertical="center" wrapText="1"/>
      </ndxf>
    </rcc>
    <rcc rId="0" sId="1" dxf="1">
      <nc r="A78">
        <v>92</v>
      </nc>
      <ndxf>
        <font>
          <sz val="12"/>
          <color indexed="8"/>
          <name val="Century Gothic"/>
          <family val="2"/>
          <scheme val="none"/>
        </font>
        <alignment horizontal="center" vertical="center" wrapText="1"/>
      </ndxf>
    </rcc>
    <rcc rId="0" sId="1" dxf="1">
      <nc r="A98">
        <v>121</v>
      </nc>
      <ndxf>
        <font>
          <sz val="12"/>
          <color indexed="8"/>
          <name val="Century Gothic"/>
          <family val="2"/>
          <scheme val="none"/>
        </font>
        <alignment horizontal="center" vertical="center" wrapText="1"/>
      </ndxf>
    </rcc>
    <rcc rId="0" sId="1" dxf="1">
      <nc r="A82">
        <v>102</v>
      </nc>
      <ndxf>
        <font>
          <sz val="12"/>
          <color indexed="8"/>
          <name val="Century Gothic"/>
          <family val="2"/>
          <scheme val="none"/>
        </font>
        <alignment horizontal="center" vertical="center" wrapText="1"/>
      </ndxf>
    </rcc>
    <rcc rId="0" sId="1" dxf="1">
      <nc r="A79">
        <v>99</v>
      </nc>
      <ndxf>
        <font>
          <sz val="12"/>
          <color indexed="8"/>
          <name val="Century Gothic"/>
          <family val="2"/>
          <scheme val="none"/>
        </font>
        <alignment horizontal="center" vertical="center" wrapText="1"/>
      </ndxf>
    </rcc>
    <rcc rId="0" sId="1" dxf="1">
      <nc r="A8">
        <v>4</v>
      </nc>
      <ndxf>
        <font>
          <sz val="12"/>
          <color indexed="8"/>
          <name val="Century Gothic"/>
          <family val="2"/>
          <scheme val="none"/>
        </font>
        <alignment horizontal="center" vertical="center" wrapText="1"/>
      </ndxf>
    </rcc>
    <rcc rId="0" sId="1" dxf="1">
      <nc r="A20">
        <v>16</v>
      </nc>
      <ndxf>
        <font>
          <sz val="12"/>
          <color indexed="8"/>
          <name val="Century Gothic"/>
          <family val="2"/>
          <scheme val="none"/>
        </font>
        <alignment horizontal="center" vertical="center" wrapText="1"/>
      </ndxf>
    </rcc>
    <rcc rId="0" sId="1" dxf="1">
      <nc r="A35">
        <v>31</v>
      </nc>
      <ndxf>
        <font>
          <sz val="12"/>
          <color indexed="8"/>
          <name val="Century Gothic"/>
          <family val="2"/>
          <scheme val="none"/>
        </font>
        <alignment horizontal="center" vertical="center" wrapText="1"/>
      </ndxf>
    </rcc>
    <rcc rId="0" sId="1" dxf="1">
      <nc r="A90">
        <v>113</v>
      </nc>
      <ndxf>
        <font>
          <sz val="12"/>
          <color indexed="8"/>
          <name val="Century Gothic"/>
          <family val="2"/>
          <scheme val="none"/>
        </font>
        <alignment horizontal="center" vertical="center" wrapText="1"/>
      </ndxf>
    </rcc>
    <rcc rId="0" sId="1" dxf="1">
      <nc r="A22">
        <v>18</v>
      </nc>
      <ndxf>
        <font>
          <sz val="12"/>
          <color indexed="8"/>
          <name val="Century Gothic"/>
          <family val="2"/>
          <scheme val="none"/>
        </font>
        <alignment horizontal="center" vertical="center" wrapText="1"/>
      </ndxf>
    </rcc>
    <rcc rId="0" sId="1" dxf="1">
      <nc r="A70">
        <v>84</v>
      </nc>
      <ndxf>
        <font>
          <sz val="12"/>
          <color indexed="8"/>
          <name val="Century Gothic"/>
          <family val="2"/>
          <scheme val="none"/>
        </font>
        <alignment horizontal="center" vertical="center" wrapText="1"/>
      </ndxf>
    </rcc>
    <rcc rId="0" sId="1" dxf="1">
      <nc r="A19">
        <v>15</v>
      </nc>
      <ndxf>
        <font>
          <sz val="12"/>
          <color indexed="8"/>
          <name val="Century Gothic"/>
          <family val="2"/>
          <scheme val="none"/>
        </font>
        <alignment horizontal="center" vertical="center" wrapText="1"/>
      </ndxf>
    </rcc>
    <rcc rId="0" sId="1" dxf="1">
      <nc r="A104">
        <v>130</v>
      </nc>
      <ndxf>
        <font>
          <sz val="13"/>
          <color indexed="8"/>
          <name val="Century Gothic"/>
          <family val="2"/>
          <scheme val="none"/>
        </font>
        <alignment horizontal="center" vertical="center" wrapText="1"/>
      </ndxf>
    </rcc>
    <rcc rId="0" sId="1" dxf="1">
      <nc r="A39">
        <v>35</v>
      </nc>
      <ndxf>
        <font>
          <sz val="12"/>
          <color indexed="8"/>
          <name val="Century Gothic"/>
          <family val="2"/>
          <scheme val="none"/>
        </font>
        <alignment horizontal="center" vertical="center" wrapText="1"/>
      </ndxf>
    </rcc>
    <rcc rId="0" sId="1" dxf="1">
      <nc r="A40">
        <v>36</v>
      </nc>
      <ndxf>
        <font>
          <sz val="12"/>
          <color indexed="8"/>
          <name val="Century Gothic"/>
          <family val="2"/>
          <scheme val="none"/>
        </font>
        <alignment horizontal="center" vertical="center" wrapText="1"/>
      </ndxf>
    </rcc>
    <rcc rId="0" sId="1" dxf="1">
      <nc r="A24">
        <v>20</v>
      </nc>
      <ndxf>
        <font>
          <sz val="12"/>
          <color indexed="8"/>
          <name val="Century Gothic"/>
          <family val="2"/>
          <scheme val="none"/>
        </font>
        <alignment horizontal="center" vertical="center" wrapText="1"/>
      </ndxf>
    </rcc>
    <rcc rId="0" sId="1" dxf="1">
      <nc r="A30">
        <v>26</v>
      </nc>
      <ndxf>
        <font>
          <sz val="12"/>
          <color indexed="8"/>
          <name val="Century Gothic"/>
          <family val="2"/>
          <scheme val="none"/>
        </font>
        <alignment horizontal="center" vertical="center" wrapText="1"/>
      </ndxf>
    </rcc>
    <rcc rId="0" sId="1" dxf="1">
      <nc r="A97">
        <v>120</v>
      </nc>
      <ndxf>
        <font>
          <sz val="13"/>
          <color indexed="8"/>
          <name val="Century Gothic"/>
          <family val="2"/>
          <scheme val="none"/>
        </font>
        <alignment horizontal="center" vertical="center" wrapText="1"/>
      </ndxf>
    </rcc>
    <rcc rId="0" sId="1" dxf="1">
      <nc r="A86">
        <v>106</v>
      </nc>
      <ndxf>
        <font>
          <sz val="13"/>
          <color indexed="8"/>
          <name val="Century Gothic"/>
          <family val="2"/>
          <scheme val="none"/>
        </font>
        <alignment horizontal="center" vertical="center" wrapText="1"/>
      </ndxf>
    </rcc>
    <rcc rId="0" sId="1" dxf="1">
      <nc r="A99">
        <v>123</v>
      </nc>
      <ndxf>
        <font>
          <sz val="12"/>
          <color indexed="8"/>
          <name val="Century Gothic"/>
          <family val="2"/>
          <scheme val="none"/>
        </font>
        <alignment horizontal="center" vertical="center" wrapText="1"/>
      </ndxf>
    </rcc>
    <rcc rId="0" sId="1" dxf="1">
      <nc r="A15">
        <v>11</v>
      </nc>
      <ndxf>
        <font>
          <sz val="12"/>
          <color indexed="8"/>
          <name val="Century Gothic"/>
          <family val="2"/>
          <scheme val="none"/>
        </font>
        <alignment horizontal="center" vertical="center" wrapText="1"/>
      </ndxf>
    </rcc>
    <rcc rId="0" sId="1" dxf="1">
      <nc r="A13">
        <v>9</v>
      </nc>
      <ndxf>
        <font>
          <sz val="12"/>
          <color indexed="8"/>
          <name val="Century Gothic"/>
          <family val="2"/>
          <scheme val="none"/>
        </font>
        <alignment horizontal="center" vertical="center" wrapText="1"/>
      </ndxf>
    </rcc>
    <rcc rId="0" sId="1" dxf="1">
      <nc r="A17">
        <v>13</v>
      </nc>
      <ndxf>
        <font>
          <sz val="12"/>
          <color indexed="8"/>
          <name val="Century Gothic"/>
          <family val="2"/>
          <scheme val="none"/>
        </font>
        <alignment horizontal="center" vertical="center" wrapText="1"/>
      </ndxf>
    </rcc>
    <rcc rId="0" sId="1" dxf="1">
      <nc r="A16">
        <v>12</v>
      </nc>
      <ndxf>
        <font>
          <sz val="12"/>
          <color indexed="8"/>
          <name val="Century Gothic"/>
          <family val="2"/>
          <scheme val="none"/>
        </font>
        <alignment horizontal="center" vertical="center" wrapText="1"/>
      </ndxf>
    </rcc>
    <rcc rId="0" sId="1" dxf="1">
      <nc r="A14">
        <v>10</v>
      </nc>
      <ndxf>
        <font>
          <sz val="13"/>
          <color indexed="8"/>
          <name val="Century Gothic"/>
          <family val="2"/>
          <scheme val="none"/>
        </font>
        <alignment horizontal="center" vertical="center" wrapText="1"/>
      </ndxf>
    </rcc>
    <rcc rId="0" sId="1" dxf="1">
      <nc r="A27">
        <v>23</v>
      </nc>
      <ndxf>
        <font>
          <sz val="12"/>
          <color indexed="8"/>
          <name val="Century Gothic"/>
          <family val="2"/>
          <scheme val="none"/>
        </font>
        <alignment horizontal="center" vertical="center" wrapText="1"/>
      </ndxf>
    </rcc>
    <rcc rId="0" sId="1" dxf="1">
      <nc r="A61">
        <v>75</v>
      </nc>
      <ndxf>
        <font>
          <sz val="12"/>
          <color indexed="8"/>
          <name val="Century Gothic"/>
          <family val="2"/>
          <scheme val="none"/>
        </font>
        <alignment horizontal="center" vertical="center" wrapText="1"/>
      </ndxf>
    </rcc>
    <rcc rId="0" sId="1" dxf="1">
      <nc r="A66">
        <v>80</v>
      </nc>
      <ndxf>
        <font>
          <sz val="12"/>
          <color indexed="8"/>
          <name val="Century Gothic"/>
          <family val="2"/>
          <scheme val="none"/>
        </font>
        <alignment horizontal="center" vertical="center" wrapText="1"/>
      </ndxf>
    </rcc>
    <rcc rId="0" sId="1" dxf="1">
      <nc r="A74">
        <v>88</v>
      </nc>
      <ndxf>
        <font>
          <sz val="13"/>
          <color indexed="8"/>
          <name val="Century Gothic"/>
          <family val="2"/>
          <scheme val="none"/>
        </font>
        <alignment horizontal="center" vertical="center" wrapText="1"/>
      </ndxf>
    </rcc>
    <rcc rId="0" sId="1" dxf="1">
      <nc r="A93">
        <v>116</v>
      </nc>
      <ndxf>
        <font>
          <sz val="12"/>
          <color indexed="8"/>
          <name val="Century Gothic"/>
          <family val="2"/>
          <scheme val="none"/>
        </font>
        <alignment horizontal="center" vertical="center" wrapText="1"/>
      </ndxf>
    </rcc>
    <rcc rId="0" sId="1" dxf="1">
      <nc r="A44">
        <v>40</v>
      </nc>
      <ndxf>
        <font>
          <sz val="12"/>
          <color indexed="8"/>
          <name val="Century Gothic"/>
          <family val="2"/>
          <scheme val="none"/>
        </font>
        <alignment horizontal="center" vertical="center" wrapText="1"/>
      </ndxf>
    </rcc>
    <rcc rId="0" sId="1" dxf="1">
      <nc r="A89">
        <v>109</v>
      </nc>
      <ndxf>
        <font>
          <sz val="12"/>
          <color indexed="8"/>
          <name val="Century Gothic"/>
          <family val="2"/>
          <scheme val="none"/>
        </font>
        <alignment horizontal="center" vertical="center" wrapText="1"/>
      </ndxf>
    </rcc>
    <rcc rId="0" sId="1" dxf="1">
      <nc r="A95">
        <v>118</v>
      </nc>
      <ndxf>
        <font>
          <sz val="12"/>
          <color indexed="8"/>
          <name val="Century Gothic"/>
          <family val="2"/>
          <scheme val="none"/>
        </font>
        <alignment horizontal="center" vertical="center" wrapText="1"/>
      </ndxf>
    </rcc>
    <rcc rId="0" sId="1" dxf="1">
      <nc r="A23">
        <v>19</v>
      </nc>
      <ndxf>
        <font>
          <sz val="12"/>
          <color indexed="8"/>
          <name val="Century Gothic"/>
          <family val="2"/>
          <scheme val="none"/>
        </font>
        <alignment horizontal="center" vertical="center" wrapText="1"/>
      </ndxf>
    </rcc>
    <rcc rId="0" sId="1" dxf="1">
      <nc r="A85">
        <v>105</v>
      </nc>
      <ndxf>
        <font>
          <sz val="12"/>
          <color indexed="8"/>
          <name val="Century Gothic"/>
          <family val="2"/>
          <scheme val="none"/>
        </font>
        <alignment horizontal="center" vertical="center" wrapText="1"/>
      </ndxf>
    </rcc>
    <rcc rId="0" sId="1" dxf="1">
      <nc r="A67">
        <v>81</v>
      </nc>
      <ndxf>
        <font>
          <sz val="13"/>
          <color indexed="8"/>
          <name val="Century Gothic"/>
          <family val="2"/>
          <scheme val="none"/>
        </font>
        <alignment horizontal="center" vertical="center" wrapText="1"/>
      </ndxf>
    </rcc>
    <rcc rId="0" sId="1" dxf="1">
      <nc r="A72">
        <v>86</v>
      </nc>
      <ndxf>
        <font>
          <sz val="12"/>
          <color indexed="8"/>
          <name val="Century Gothic"/>
          <family val="2"/>
          <scheme val="none"/>
        </font>
        <alignment horizontal="center" vertical="center" wrapText="1"/>
      </ndxf>
    </rcc>
    <rcc rId="0" sId="1" dxf="1">
      <nc r="A88">
        <v>108</v>
      </nc>
      <ndxf>
        <font>
          <sz val="13"/>
          <color indexed="8"/>
          <name val="Century Gothic"/>
          <family val="2"/>
          <scheme val="none"/>
        </font>
        <alignment horizontal="center" vertical="center" wrapText="1"/>
      </ndxf>
    </rcc>
    <rcc rId="0" sId="1" dxf="1">
      <nc r="A101">
        <v>125</v>
      </nc>
      <ndxf>
        <font>
          <sz val="12"/>
          <color indexed="8"/>
          <name val="Century Gothic"/>
          <family val="2"/>
          <scheme val="none"/>
        </font>
        <alignment horizontal="center" vertical="center" wrapText="1"/>
      </ndxf>
    </rcc>
    <rcc rId="0" sId="1" dxf="1">
      <nc r="A21">
        <v>17</v>
      </nc>
      <ndxf>
        <font>
          <sz val="13"/>
          <color indexed="8"/>
          <name val="Century Gothic"/>
          <family val="2"/>
          <scheme val="none"/>
        </font>
        <alignment horizontal="center" vertical="center" wrapText="1"/>
      </ndxf>
    </rcc>
    <rcc rId="0" sId="1" dxf="1">
      <nc r="A28">
        <v>24</v>
      </nc>
      <ndxf>
        <font>
          <sz val="12"/>
          <color indexed="8"/>
          <name val="Century Gothic"/>
          <family val="2"/>
          <scheme val="none"/>
        </font>
        <alignment horizontal="center" vertical="center" wrapText="1"/>
      </ndxf>
    </rcc>
    <rcc rId="0" sId="1" dxf="1">
      <nc r="A29">
        <v>25</v>
      </nc>
      <ndxf>
        <font>
          <sz val="12"/>
          <color indexed="8"/>
          <name val="Century Gothic"/>
          <family val="2"/>
          <scheme val="none"/>
        </font>
        <alignment horizontal="center" vertical="center" wrapText="1"/>
      </ndxf>
    </rcc>
    <rcc rId="0" sId="1" dxf="1">
      <nc r="A76">
        <v>90</v>
      </nc>
      <ndxf>
        <font>
          <sz val="13"/>
          <color indexed="8"/>
          <name val="Century Gothic"/>
          <family val="2"/>
          <scheme val="none"/>
        </font>
        <alignment horizontal="center" vertical="center" wrapText="1"/>
      </ndxf>
    </rcc>
  </rrc>
  <rrc rId="611" sId="1" eol="1" ref="A107:XFD107" action="insertRow"/>
  <rcc rId="612" sId="1">
    <nc r="E107" t="inlineStr">
      <is>
        <t>Total</t>
      </is>
    </nc>
  </rcc>
  <rcc rId="613" sId="1" numFmtId="11">
    <nc r="F76">
      <v>0</v>
    </nc>
  </rcc>
  <rcc rId="614" sId="1">
    <nc r="F107">
      <f>SUM(F2:F105)</f>
    </nc>
  </rcc>
  <rfmt sheetId="1" sqref="E107" start="0" length="0">
    <dxf>
      <border>
        <left style="thin">
          <color indexed="64"/>
        </left>
      </border>
    </dxf>
  </rfmt>
  <rfmt sheetId="1" sqref="E107:F107" start="0" length="0">
    <dxf>
      <border>
        <top style="thin">
          <color indexed="64"/>
        </top>
      </border>
    </dxf>
  </rfmt>
  <rfmt sheetId="1" sqref="F107" start="0" length="0">
    <dxf>
      <border>
        <right style="thin">
          <color indexed="64"/>
        </right>
      </border>
    </dxf>
  </rfmt>
  <rfmt sheetId="1" sqref="E107:F107" start="0" length="0">
    <dxf>
      <border>
        <bottom style="thin">
          <color indexed="64"/>
        </bottom>
      </border>
    </dxf>
  </rfmt>
  <rfmt sheetId="1" sqref="E107:F107" start="0" length="0">
    <dxf>
      <border>
        <left style="thin">
          <color indexed="64"/>
        </left>
        <right style="thin">
          <color indexed="64"/>
        </right>
        <top style="thin">
          <color indexed="64"/>
        </top>
        <bottom style="thin">
          <color indexed="64"/>
        </bottom>
      </border>
    </dxf>
  </rfmt>
  <rcv guid="{558925EA-5CF7-4433-B1B3-D7D45C0B5112}" action="delete"/>
  <rdn rId="0" localSheetId="1" customView="1" name="Z_558925EA_5CF7_4433_B1B3_D7D45C0B5112_.wvu.FilterData" hidden="1" oldHidden="1">
    <formula>Sheet1!$A$1:$G$1</formula>
  </rdn>
  <rcv guid="{558925EA-5CF7-4433-B1B3-D7D45C0B5112}"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H105" start="0" length="2147483647">
    <dxf>
      <font>
        <sz val="10"/>
      </font>
    </dxf>
  </rfmt>
  <rfmt sheetId="1" sqref="B1:B65536" start="0" length="0">
    <dxf>
      <alignment wrapText="0"/>
    </dxf>
  </rfmt>
  <rfmt sheetId="1" sqref="D1:D65536" start="0" length="0">
    <dxf>
      <alignment wrapText="0"/>
    </dxf>
  </rfmt>
  <rfmt sheetId="1" sqref="G79" start="0" length="0">
    <dxf>
      <font>
        <sz val="11"/>
        <color indexed="8"/>
        <name val="Calibri"/>
        <family val="2"/>
        <scheme val="none"/>
      </font>
    </dxf>
  </rfmt>
  <rcc rId="616" sId="1" xfDxf="1" dxf="1">
    <nc r="G79" t="inlineStr">
      <is>
        <t>https://www.printedsolid.com/products/ldo-2gt-pulley-with-5mm-bore</t>
      </is>
    </nc>
  </rcc>
  <rcc rId="617" sId="1">
    <nc r="D79" t="inlineStr">
      <is>
        <t>Printed Solid or Robotdigg</t>
      </is>
    </nc>
  </rcc>
  <rcc rId="618" sId="1" numFmtId="11">
    <nc r="E79">
      <v>5</v>
    </nc>
  </rcc>
  <rcc rId="619" sId="1">
    <nc r="F79">
      <f>E79*A79</f>
    </nc>
  </rcc>
  <rcc rId="620" sId="1">
    <oc r="B79" t="inlineStr">
      <is>
        <r>
          <t>GT2_Aluminum_Timing_</t>
        </r>
        <r>
          <rPr>
            <sz val="10"/>
            <color indexed="8"/>
            <rFont val="SWGDT"/>
          </rPr>
          <t xml:space="preserve">
</t>
        </r>
        <r>
          <rPr>
            <sz val="10"/>
            <color indexed="8"/>
            <rFont val="Century Gothic"/>
            <family val="2"/>
          </rPr>
          <t>Pulley_20_Tooth</t>
        </r>
      </is>
    </oc>
    <nc r="B79" t="inlineStr">
      <is>
        <r>
          <t>GT2_Aluminum_Timing_</t>
        </r>
        <r>
          <rPr>
            <sz val="10"/>
            <color indexed="8"/>
            <rFont val="Century Gothic"/>
            <family val="2"/>
          </rPr>
          <t>Pulley_20_Tooth</t>
        </r>
      </is>
    </nc>
  </rcc>
  <rcc rId="621" sId="1">
    <oc r="C79" t="inlineStr">
      <is>
        <r>
          <t>http://openbuildspartstore.com/gt2-</t>
        </r>
        <r>
          <rPr>
            <sz val="10"/>
            <color indexed="8"/>
            <rFont val="SWGDT"/>
          </rPr>
          <t xml:space="preserve">
</t>
        </r>
        <r>
          <rPr>
            <sz val="10"/>
            <color indexed="8"/>
            <rFont val="Century Gothic"/>
            <family val="2"/>
          </rPr>
          <t>2mm-aluminum-timing-pulley-20/</t>
        </r>
      </is>
    </oc>
    <nc r="C79" t="inlineStr">
      <is>
        <t>20 Tooth GT2 Pulley (5mm Bore)</t>
      </is>
    </nc>
  </rcc>
  <rfmt sheetId="1" sqref="H79" start="0" length="0">
    <dxf>
      <font>
        <sz val="11"/>
        <color indexed="8"/>
        <name val="Calibri"/>
        <family val="2"/>
        <scheme val="none"/>
      </font>
    </dxf>
  </rfmt>
  <rcc rId="622" sId="1" xfDxf="1" dxf="1">
    <nc r="H79" t="inlineStr">
      <is>
        <t>https://www.robotdigg.com/product/226/20-Tooth-2GT-Pulley-10pcs-per-lot</t>
      </is>
    </nc>
  </rcc>
  <rcc rId="623" sId="1">
    <oc r="D94" t="inlineStr">
      <is>
        <t>BiggTreeTech</t>
      </is>
    </oc>
    <nc r="D94" t="inlineStr">
      <is>
        <t>BigTreeTech</t>
      </is>
    </nc>
  </rcc>
  <rfmt sheetId="1" sqref="D15 D13 D17 D16 D14" start="0" length="0">
    <dxf>
      <alignment wrapText="1"/>
    </dxf>
  </rfmt>
  <rfmt sheetId="1" sqref="D33" start="0" length="0">
    <dxf>
      <alignment wrapText="1"/>
    </dxf>
  </rfmt>
  <rfmt sheetId="1" sqref="C1:C65536" start="0" length="0">
    <dxf>
      <alignment wrapText="0"/>
    </dxf>
  </rfmt>
  <rfmt sheetId="1" sqref="C1:C65536" start="0" length="0">
    <dxf>
      <alignment wrapText="1"/>
    </dxf>
  </rfmt>
  <rfmt sheetId="1" sqref="A2:H105" start="0" length="0">
    <dxf>
      <alignment horizontal="left"/>
    </dxf>
  </rfmt>
  <rcc rId="624" sId="1">
    <oc r="B50" t="inlineStr">
      <is>
        <t>cooling_duct_v2</t>
      </is>
    </oc>
    <nc r="B50" t="inlineStr">
      <is>
        <t>Cooling Duct v2</t>
      </is>
    </nc>
  </rcc>
  <rcc rId="625" sId="1">
    <oc r="B80" t="inlineStr">
      <is>
        <t>Belt_Guard</t>
      </is>
    </oc>
    <nc r="B80" t="inlineStr">
      <is>
        <t>Belt Guard</t>
      </is>
    </nc>
  </rcc>
  <rcc rId="626" sId="1">
    <oc r="B81" t="inlineStr">
      <is>
        <t>Belt_Guard (Mirrored)</t>
      </is>
    </oc>
    <nc r="B81" t="inlineStr">
      <is>
        <t>Belt Guard (Mirrored)</t>
      </is>
    </nc>
  </rcc>
  <rrc rId="627" sId="1" eol="1" ref="A108:XFD108" action="insertRow"/>
  <rcc rId="628" sId="1">
    <nc r="B108" t="inlineStr">
      <is>
        <t>Options</t>
      </is>
    </nc>
  </rcc>
  <rfmt sheetId="1" sqref="B108">
    <dxf>
      <font>
        <b val="0"/>
        <i val="0"/>
        <strike val="0"/>
        <condense val="0"/>
        <extend val="0"/>
        <outline val="0"/>
        <shadow val="0"/>
        <u val="none"/>
        <vertAlign val="baseline"/>
        <sz val="10"/>
        <color indexed="8"/>
        <name val="Century Gothic"/>
        <family val="2"/>
        <scheme val="none"/>
      </font>
      <alignment horizontal="left" vertical="center" textRotation="0" wrapText="0" indent="0" justifyLastLine="0" shrinkToFit="0" readingOrder="0"/>
    </dxf>
  </rfmt>
  <rrc rId="629" sId="1" eol="1" ref="A109:XFD109" action="insertRow"/>
  <rfmt sheetId="1" sqref="B109">
    <dxf>
      <font>
        <b val="0"/>
        <i val="0"/>
        <strike val="0"/>
        <condense val="0"/>
        <extend val="0"/>
        <outline val="0"/>
        <shadow val="0"/>
        <u val="none"/>
        <vertAlign val="baseline"/>
        <sz val="10"/>
        <color indexed="8"/>
        <name val="Century Gothic"/>
        <family val="2"/>
        <scheme val="none"/>
      </font>
      <alignment horizontal="left" vertical="center" textRotation="0" wrapText="0" indent="0" justifyLastLine="0" shrinkToFit="0" readingOrder="0"/>
    </dxf>
  </rfmt>
  <rfmt sheetId="1" xfDxf="1" sqref="G109" start="0" length="0">
    <dxf/>
  </rfmt>
  <rcc rId="630" sId="1">
    <nc r="A109">
      <v>1</v>
    </nc>
  </rcc>
  <rcc rId="631" sId="1">
    <nc r="F109">
      <f>E109*A109</f>
    </nc>
  </rcc>
  <rcc rId="632" sId="1">
    <nc r="C109" t="inlineStr">
      <is>
        <t>350 x 350 Spring Steel PEI Bed</t>
      </is>
    </nc>
  </rcc>
  <rcc rId="633" sId="1" numFmtId="11">
    <nc r="E109">
      <v>60.12</v>
    </nc>
  </rcc>
  <rcc rId="634" sId="1" xfDxf="1" dxf="1">
    <nc r="G109" t="inlineStr">
      <is>
        <t>https://www.aliexpress.com/item/4000182312858.html?spm=2114.12010612.8148356.55.720837a579aYPw</t>
      </is>
    </nc>
  </rcc>
  <rcc rId="635" sId="1">
    <nc r="D109" t="inlineStr">
      <is>
        <t>ENERGTIC 3D Store</t>
      </is>
    </nc>
  </rcc>
  <rcc rId="636" sId="1">
    <nc r="B109" t="inlineStr">
      <is>
        <t>350 x 350mm Sprint Steel PEI Bed and Magnet (One Side Smooth, One Side Textured)</t>
      </is>
    </nc>
  </rcc>
  <rfmt sheetId="1" sqref="B109" start="0" length="0">
    <dxf>
      <alignment wrapText="1"/>
    </dxf>
  </rfmt>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7" sId="1">
    <oc r="B77" t="inlineStr">
      <is>
        <r>
          <t>380mm_TR8x8_42mm_</t>
        </r>
        <r>
          <rPr>
            <sz val="10"/>
            <color indexed="8"/>
            <rFont val="SWGDT"/>
          </rPr>
          <t xml:space="preserve">
</t>
        </r>
        <r>
          <rPr>
            <sz val="10"/>
            <color indexed="8"/>
            <rFont val="Century Gothic"/>
            <family val="2"/>
          </rPr>
          <t>Nema17</t>
        </r>
      </is>
    </oc>
    <nc r="B77" t="inlineStr">
      <is>
        <r>
          <t>380mm_TR8x8_42mm_</t>
        </r>
        <r>
          <rPr>
            <sz val="10"/>
            <color indexed="8"/>
            <rFont val="Century Gothic"/>
            <family val="2"/>
          </rPr>
          <t>Nema17</t>
        </r>
      </is>
    </nc>
  </rcc>
  <rcc rId="638" sId="1">
    <nc r="B111" t="inlineStr">
      <is>
        <t>Vitamines</t>
      </is>
    </nc>
  </rcc>
  <rrc rId="639" sId="1" eol="1" ref="A112:XFD112" action="insertRow"/>
  <rcc rId="640" sId="1">
    <nc r="B112" t="inlineStr">
      <is>
        <t>Misc Wiring (not specified)</t>
      </is>
    </nc>
  </rcc>
  <rfmt sheetId="1" sqref="B112" start="0" length="0">
    <dxf>
      <alignment horizontal="general" vertical="bottom" textRotation="0" wrapText="0" indent="0" justifyLastLine="0" shrinkToFit="0" readingOrder="0"/>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58925EA-5CF7-4433-B1B3-D7D45C0B5112}" action="delete"/>
  <rdn rId="0" localSheetId="1" customView="1" name="Z_558925EA_5CF7_4433_B1B3_D7D45C0B5112_.wvu.FilterData" hidden="1" oldHidden="1">
    <formula>Sheet1!$A$1:$H$1</formula>
    <oldFormula>Sheet1!$A$1:$G$1</oldFormula>
  </rdn>
  <rcv guid="{558925EA-5CF7-4433-B1B3-D7D45C0B5112}"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2" sId="1">
    <oc r="B62" t="inlineStr">
      <is>
        <t>Bearing_Holder with Pass Through</t>
      </is>
    </oc>
    <nc r="B62" t="inlineStr">
      <is>
        <t>Bearing Holder with Pass Through</t>
      </is>
    </nc>
  </rcc>
  <rcc rId="643" sId="1">
    <oc r="B80" t="inlineStr">
      <is>
        <t>Belt Guard</t>
      </is>
    </oc>
    <nc r="B80" t="inlineStr">
      <is>
        <t>Belt Guard A</t>
      </is>
    </nc>
  </rcc>
  <rcc rId="644" sId="1">
    <oc r="B81" t="inlineStr">
      <is>
        <t>Belt Guard (Mirrored)</t>
      </is>
    </oc>
    <nc r="B81" t="inlineStr">
      <is>
        <t>Belt Guard B</t>
      </is>
    </nc>
  </rcc>
  <rcc rId="645" sId="1">
    <oc r="B78" t="inlineStr">
      <is>
        <t>XY_External_Motor_Mount</t>
      </is>
    </oc>
    <nc r="B78" t="inlineStr">
      <is>
        <t>XY External Motor Mount</t>
      </is>
    </nc>
  </rcc>
  <rcc rId="646" sId="1">
    <oc r="B99" t="inlineStr">
      <is>
        <t>Outlet_Switch_Mount</t>
      </is>
    </oc>
    <nc r="B99" t="inlineStr">
      <is>
        <t>Outlet Switch Mount</t>
      </is>
    </nc>
  </rcc>
  <rcc rId="647" sId="1">
    <oc r="B93" t="inlineStr">
      <is>
        <r>
          <t xml:space="preserve">SKR_1.3 / 1.4 Controller </t>
        </r>
        <r>
          <rPr>
            <sz val="10"/>
            <color indexed="8"/>
            <rFont val="Century Gothic"/>
            <family val="2"/>
          </rPr>
          <t>Mount</t>
        </r>
      </is>
    </oc>
    <nc r="B93" t="inlineStr">
      <is>
        <r>
          <t xml:space="preserve">SKR 1.3 / 1.4 Controller </t>
        </r>
        <r>
          <rPr>
            <sz val="10"/>
            <color indexed="8"/>
            <rFont val="Century Gothic"/>
            <family val="2"/>
          </rPr>
          <t>Mount</t>
        </r>
      </is>
    </nc>
  </rcc>
  <rcc rId="648" sId="1">
    <oc r="B67" t="inlineStr">
      <is>
        <r>
          <t>XY_Side_Carriage_Za</t>
        </r>
        <r>
          <rPr>
            <sz val="10"/>
            <color indexed="8"/>
            <rFont val="Century Gothic"/>
            <family val="2"/>
          </rPr>
          <t>ne_V2.5_Rev2</t>
        </r>
      </is>
    </oc>
    <nc r="B67" t="inlineStr">
      <is>
        <r>
          <t>XY Side Carriage Za</t>
        </r>
        <r>
          <rPr>
            <sz val="10"/>
            <color indexed="8"/>
            <rFont val="Century Gothic"/>
            <family val="2"/>
          </rPr>
          <t>ne V2.5 Rev2</t>
        </r>
      </is>
    </nc>
  </rcc>
  <rcc rId="649" sId="1">
    <oc r="B72" t="inlineStr">
      <is>
        <r>
          <t>XY_Side_Carriage_Zan</t>
        </r>
        <r>
          <rPr>
            <sz val="10"/>
            <color indexed="8"/>
            <rFont val="Century Gothic"/>
            <family val="2"/>
          </rPr>
          <t>e_V2.5_Rev2 (Mirrored)</t>
        </r>
      </is>
    </oc>
    <nc r="B72" t="inlineStr">
      <is>
        <r>
          <t>XY Side Carriage Zane V2.5 Rev2</t>
        </r>
        <r>
          <rPr>
            <sz val="10"/>
            <color indexed="8"/>
            <rFont val="Century Gothic"/>
            <family val="2"/>
          </rPr>
          <t xml:space="preserve"> (Mirrored)</t>
        </r>
      </is>
    </nc>
  </rcc>
  <rcc rId="650" sId="1">
    <oc r="B88" t="inlineStr">
      <is>
        <r>
          <t xml:space="preserve">Y (New) Endstop </t>
        </r>
        <r>
          <rPr>
            <sz val="10"/>
            <color indexed="8"/>
            <rFont val="SWGDT"/>
          </rPr>
          <t xml:space="preserve">
</t>
        </r>
        <r>
          <rPr>
            <sz val="10"/>
            <color indexed="8"/>
            <rFont val="Century Gothic"/>
            <family val="2"/>
          </rPr>
          <t>Mount</t>
        </r>
      </is>
    </oc>
    <nc r="B88" t="inlineStr">
      <is>
        <r>
          <t xml:space="preserve">Y (New) Endstop </t>
        </r>
        <r>
          <rPr>
            <sz val="10"/>
            <color indexed="8"/>
            <rFont val="Century Gothic"/>
            <family val="2"/>
          </rPr>
          <t>Mount</t>
        </r>
      </is>
    </nc>
  </rcc>
  <rcc rId="651" sId="1">
    <oc r="B85" t="inlineStr">
      <is>
        <t>X(NEW) Endstop Mount</t>
      </is>
    </oc>
    <nc r="B85" t="inlineStr">
      <is>
        <t>X (NEW) Endstop Mount</t>
      </is>
    </nc>
  </rcc>
  <rcc rId="652" sId="1">
    <oc r="B101" t="inlineStr">
      <is>
        <t>Z(NEW) Endstop Mount</t>
      </is>
    </oc>
    <nc r="B101" t="inlineStr">
      <is>
        <t>Z (NEW) Endstop Mount</t>
      </is>
    </nc>
  </rcc>
  <rcc rId="653" sId="1">
    <oc r="B21" t="inlineStr">
      <is>
        <r>
          <t xml:space="preserve">Z_Axis_Bed_Support </t>
        </r>
        <r>
          <rPr>
            <sz val="10"/>
            <color indexed="8"/>
            <rFont val="SWGDT"/>
          </rPr>
          <t xml:space="preserve">
</t>
        </r>
        <r>
          <rPr>
            <sz val="10"/>
            <color indexed="8"/>
            <rFont val="Century Gothic"/>
            <family val="2"/>
          </rPr>
          <t>V2.5</t>
        </r>
      </is>
    </oc>
    <nc r="B21" t="inlineStr">
      <is>
        <r>
          <t xml:space="preserve">Z Axis Bed Support </t>
        </r>
        <r>
          <rPr>
            <sz val="10"/>
            <color indexed="8"/>
            <rFont val="Century Gothic"/>
            <family val="2"/>
          </rPr>
          <t>V2.5</t>
        </r>
      </is>
    </nc>
  </rcc>
  <rcc rId="654" sId="1">
    <oc r="B28" t="inlineStr">
      <is>
        <t>Z_Axis_Shaft_Mount_A</t>
      </is>
    </oc>
    <nc r="B28" t="inlineStr">
      <is>
        <t>Z Axis Shaft Mount A</t>
      </is>
    </nc>
  </rcc>
  <rcc rId="655" sId="1">
    <oc r="B29" t="inlineStr">
      <is>
        <t>Z_Axis_Shaft_Mount_B</t>
      </is>
    </oc>
    <nc r="B29" t="inlineStr">
      <is>
        <t>Z Axis Shaft Mount B</t>
      </is>
    </nc>
  </rcc>
  <rcc rId="656" sId="1">
    <oc r="B76" t="inlineStr">
      <is>
        <r>
          <t>Z_Integrated_Leadsc</t>
        </r>
        <r>
          <rPr>
            <sz val="10"/>
            <color indexed="8"/>
            <rFont val="Century Gothic"/>
            <family val="2"/>
          </rPr>
          <t>rew_Motor_Mount</t>
        </r>
      </is>
    </oc>
    <nc r="B76" t="inlineStr">
      <is>
        <r>
          <t>Z Integrated Leadsc</t>
        </r>
        <r>
          <rPr>
            <sz val="10"/>
            <color indexed="8"/>
            <rFont val="Century Gothic"/>
            <family val="2"/>
          </rPr>
          <t>rew Motor Mount</t>
        </r>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6/relationships/wsSortMap" Target="wsSortMap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3"/>
  <sheetViews>
    <sheetView tabSelected="1" workbookViewId="0">
      <pane ySplit="1" topLeftCell="A2" activePane="bottomLeft" state="frozen"/>
      <selection pane="bottomLeft" activeCell="B5" sqref="B5"/>
    </sheetView>
  </sheetViews>
  <sheetFormatPr defaultRowHeight="15" x14ac:dyDescent="0.25"/>
  <cols>
    <col min="1" max="1" width="6.5703125" bestFit="1" customWidth="1"/>
    <col min="2" max="2" width="52.85546875" style="7" bestFit="1" customWidth="1"/>
    <col min="3" max="3" width="42" style="8" customWidth="1"/>
    <col min="4" max="4" width="31.140625" style="7" customWidth="1"/>
    <col min="5" max="5" width="16.5703125" style="1" customWidth="1"/>
    <col min="6" max="6" width="14.85546875" style="1" customWidth="1"/>
    <col min="7" max="7" width="84.7109375" bestFit="1" customWidth="1"/>
    <col min="8" max="8" width="152.7109375" bestFit="1" customWidth="1"/>
  </cols>
  <sheetData>
    <row r="1" spans="1:8" x14ac:dyDescent="0.25">
      <c r="A1" s="14" t="s">
        <v>1</v>
      </c>
      <c r="B1" s="15" t="s">
        <v>55</v>
      </c>
      <c r="C1" s="14" t="s">
        <v>0</v>
      </c>
      <c r="D1" s="15" t="s">
        <v>57</v>
      </c>
      <c r="E1" s="16" t="s">
        <v>68</v>
      </c>
      <c r="F1" s="16" t="s">
        <v>69</v>
      </c>
      <c r="G1" s="14" t="s">
        <v>56</v>
      </c>
      <c r="H1" s="14" t="s">
        <v>73</v>
      </c>
    </row>
    <row r="2" spans="1:8" ht="27" x14ac:dyDescent="0.25">
      <c r="A2" s="3">
        <v>1</v>
      </c>
      <c r="B2" s="4" t="s">
        <v>282</v>
      </c>
      <c r="C2" s="3" t="s">
        <v>133</v>
      </c>
      <c r="D2" s="4" t="s">
        <v>132</v>
      </c>
      <c r="E2" s="9">
        <v>0</v>
      </c>
      <c r="F2" s="9">
        <v>0</v>
      </c>
      <c r="G2" t="s">
        <v>328</v>
      </c>
      <c r="H2" s="10"/>
    </row>
    <row r="3" spans="1:8" x14ac:dyDescent="0.25">
      <c r="A3" s="3">
        <v>8</v>
      </c>
      <c r="B3" s="4" t="s">
        <v>313</v>
      </c>
      <c r="C3" s="3" t="s">
        <v>177</v>
      </c>
      <c r="D3" s="4" t="s">
        <v>132</v>
      </c>
      <c r="E3" s="9">
        <v>0</v>
      </c>
      <c r="F3" s="9">
        <v>0</v>
      </c>
      <c r="G3" t="s">
        <v>328</v>
      </c>
      <c r="H3" s="10"/>
    </row>
    <row r="4" spans="1:8" x14ac:dyDescent="0.25">
      <c r="A4" s="3">
        <v>2</v>
      </c>
      <c r="B4" s="4" t="s">
        <v>26</v>
      </c>
      <c r="C4" s="3" t="s">
        <v>184</v>
      </c>
      <c r="D4" s="4" t="s">
        <v>132</v>
      </c>
      <c r="E4" s="9">
        <v>0</v>
      </c>
      <c r="F4" s="9">
        <v>0</v>
      </c>
      <c r="G4" t="s">
        <v>328</v>
      </c>
      <c r="H4" s="10"/>
    </row>
    <row r="5" spans="1:8" x14ac:dyDescent="0.25">
      <c r="A5" s="3">
        <v>2</v>
      </c>
      <c r="B5" s="4" t="s">
        <v>178</v>
      </c>
      <c r="C5" s="3" t="s">
        <v>184</v>
      </c>
      <c r="D5" s="4" t="s">
        <v>132</v>
      </c>
      <c r="E5" s="9">
        <v>0</v>
      </c>
      <c r="F5" s="9">
        <v>0</v>
      </c>
      <c r="G5" t="s">
        <v>328</v>
      </c>
      <c r="H5" s="10"/>
    </row>
    <row r="6" spans="1:8" x14ac:dyDescent="0.25">
      <c r="A6" s="3">
        <v>1</v>
      </c>
      <c r="B6" s="4" t="s">
        <v>314</v>
      </c>
      <c r="C6" s="3" t="s">
        <v>185</v>
      </c>
      <c r="D6" s="4" t="s">
        <v>132</v>
      </c>
      <c r="E6" s="9">
        <v>0</v>
      </c>
      <c r="F6" s="9">
        <v>0</v>
      </c>
      <c r="G6" t="s">
        <v>328</v>
      </c>
      <c r="H6" s="10"/>
    </row>
    <row r="7" spans="1:8" x14ac:dyDescent="0.25">
      <c r="A7" s="3">
        <v>1</v>
      </c>
      <c r="B7" s="4" t="s">
        <v>315</v>
      </c>
      <c r="C7" s="3" t="s">
        <v>186</v>
      </c>
      <c r="D7" s="4" t="s">
        <v>132</v>
      </c>
      <c r="E7" s="9">
        <v>0</v>
      </c>
      <c r="F7" s="9">
        <v>0</v>
      </c>
      <c r="G7" t="s">
        <v>328</v>
      </c>
      <c r="H7" s="10"/>
    </row>
    <row r="8" spans="1:8" x14ac:dyDescent="0.25">
      <c r="A8" s="3">
        <v>1</v>
      </c>
      <c r="B8" s="4" t="s">
        <v>44</v>
      </c>
      <c r="C8" s="3" t="s">
        <v>187</v>
      </c>
      <c r="D8" s="4" t="s">
        <v>132</v>
      </c>
      <c r="E8" s="9">
        <v>0</v>
      </c>
      <c r="F8" s="9">
        <v>0</v>
      </c>
      <c r="G8" t="s">
        <v>328</v>
      </c>
      <c r="H8" s="10"/>
    </row>
    <row r="9" spans="1:8" x14ac:dyDescent="0.25">
      <c r="A9" s="3">
        <v>1</v>
      </c>
      <c r="B9" s="4" t="s">
        <v>283</v>
      </c>
      <c r="C9" s="3" t="s">
        <v>199</v>
      </c>
      <c r="D9" s="4" t="s">
        <v>132</v>
      </c>
      <c r="E9" s="9">
        <v>0</v>
      </c>
      <c r="F9" s="9">
        <v>0</v>
      </c>
      <c r="G9" t="s">
        <v>328</v>
      </c>
      <c r="H9" s="10"/>
    </row>
    <row r="10" spans="1:8" x14ac:dyDescent="0.25">
      <c r="A10" s="3">
        <v>1</v>
      </c>
      <c r="B10" s="4" t="s">
        <v>305</v>
      </c>
      <c r="C10" s="3" t="s">
        <v>204</v>
      </c>
      <c r="D10" s="4" t="s">
        <v>132</v>
      </c>
      <c r="E10" s="9">
        <v>0</v>
      </c>
      <c r="F10" s="9">
        <v>0</v>
      </c>
      <c r="G10" t="s">
        <v>328</v>
      </c>
      <c r="H10" s="10"/>
    </row>
    <row r="11" spans="1:8" ht="27" x14ac:dyDescent="0.25">
      <c r="A11" s="3">
        <v>1</v>
      </c>
      <c r="B11" s="4" t="s">
        <v>284</v>
      </c>
      <c r="C11" s="3" t="s">
        <v>205</v>
      </c>
      <c r="D11" s="4" t="s">
        <v>132</v>
      </c>
      <c r="E11" s="9">
        <v>0</v>
      </c>
      <c r="F11" s="9">
        <v>0</v>
      </c>
      <c r="G11" t="s">
        <v>328</v>
      </c>
      <c r="H11" s="10"/>
    </row>
    <row r="12" spans="1:8" x14ac:dyDescent="0.25">
      <c r="A12" s="3">
        <v>2</v>
      </c>
      <c r="B12" s="4" t="s">
        <v>316</v>
      </c>
      <c r="C12" s="3" t="s">
        <v>210</v>
      </c>
      <c r="D12" s="4" t="s">
        <v>132</v>
      </c>
      <c r="E12" s="9">
        <v>0</v>
      </c>
      <c r="F12" s="9">
        <v>0</v>
      </c>
      <c r="G12" t="s">
        <v>328</v>
      </c>
      <c r="H12" s="10"/>
    </row>
    <row r="13" spans="1:8" x14ac:dyDescent="0.25">
      <c r="A13" s="3">
        <v>1</v>
      </c>
      <c r="B13" s="4" t="s">
        <v>285</v>
      </c>
      <c r="C13" s="3" t="s">
        <v>232</v>
      </c>
      <c r="D13" s="4" t="s">
        <v>132</v>
      </c>
      <c r="E13" s="9">
        <v>0</v>
      </c>
      <c r="F13" s="9">
        <v>0</v>
      </c>
      <c r="G13" t="s">
        <v>328</v>
      </c>
      <c r="H13" s="10"/>
    </row>
    <row r="14" spans="1:8" x14ac:dyDescent="0.25">
      <c r="A14" s="3">
        <v>1</v>
      </c>
      <c r="B14" s="4" t="s">
        <v>317</v>
      </c>
      <c r="C14" s="3" t="s">
        <v>255</v>
      </c>
      <c r="D14" s="4" t="s">
        <v>132</v>
      </c>
      <c r="E14" s="9">
        <v>0</v>
      </c>
      <c r="F14" s="9">
        <v>0</v>
      </c>
      <c r="G14" t="s">
        <v>328</v>
      </c>
      <c r="H14" s="10"/>
    </row>
    <row r="15" spans="1:8" x14ac:dyDescent="0.25">
      <c r="A15" s="3">
        <v>1</v>
      </c>
      <c r="B15" s="4" t="s">
        <v>318</v>
      </c>
      <c r="C15" s="3" t="s">
        <v>268</v>
      </c>
      <c r="D15" s="4" t="s">
        <v>132</v>
      </c>
      <c r="E15" s="9">
        <v>0</v>
      </c>
      <c r="F15" s="9">
        <v>0</v>
      </c>
      <c r="G15" t="s">
        <v>328</v>
      </c>
      <c r="H15" s="10"/>
    </row>
    <row r="16" spans="1:8" ht="27" x14ac:dyDescent="0.25">
      <c r="A16" s="3">
        <v>1</v>
      </c>
      <c r="B16" s="4" t="s">
        <v>27</v>
      </c>
      <c r="C16" s="3" t="s">
        <v>269</v>
      </c>
      <c r="D16" s="4" t="s">
        <v>132</v>
      </c>
      <c r="E16" s="9">
        <v>0</v>
      </c>
      <c r="F16" s="9">
        <v>0</v>
      </c>
      <c r="G16" t="s">
        <v>328</v>
      </c>
      <c r="H16" s="10"/>
    </row>
    <row r="17" spans="1:8" ht="40.5" x14ac:dyDescent="0.25">
      <c r="A17" s="3">
        <v>1</v>
      </c>
      <c r="B17" s="4" t="s">
        <v>322</v>
      </c>
      <c r="C17" s="3" t="s">
        <v>274</v>
      </c>
      <c r="D17" s="4" t="s">
        <v>132</v>
      </c>
      <c r="E17" s="9">
        <v>0</v>
      </c>
      <c r="F17" s="9">
        <v>0</v>
      </c>
      <c r="G17" t="s">
        <v>328</v>
      </c>
      <c r="H17" s="10"/>
    </row>
    <row r="18" spans="1:8" ht="27" x14ac:dyDescent="0.25">
      <c r="A18" s="3">
        <v>2</v>
      </c>
      <c r="B18" s="4" t="s">
        <v>319</v>
      </c>
      <c r="C18" s="3" t="s">
        <v>275</v>
      </c>
      <c r="D18" s="4" t="s">
        <v>132</v>
      </c>
      <c r="E18" s="9">
        <v>0</v>
      </c>
      <c r="F18" s="9">
        <v>0</v>
      </c>
      <c r="G18" t="s">
        <v>328</v>
      </c>
      <c r="H18" s="10"/>
    </row>
    <row r="19" spans="1:8" ht="27" x14ac:dyDescent="0.25">
      <c r="A19" s="3">
        <v>2</v>
      </c>
      <c r="B19" s="4" t="s">
        <v>320</v>
      </c>
      <c r="C19" s="3" t="s">
        <v>275</v>
      </c>
      <c r="D19" s="4" t="s">
        <v>132</v>
      </c>
      <c r="E19" s="9">
        <v>0</v>
      </c>
      <c r="F19" s="9">
        <v>0</v>
      </c>
      <c r="G19" t="s">
        <v>328</v>
      </c>
      <c r="H19" s="10"/>
    </row>
    <row r="20" spans="1:8" ht="40.5" x14ac:dyDescent="0.25">
      <c r="A20" s="3">
        <v>1</v>
      </c>
      <c r="B20" s="4" t="s">
        <v>321</v>
      </c>
      <c r="C20" s="3" t="s">
        <v>276</v>
      </c>
      <c r="D20" s="4" t="s">
        <v>132</v>
      </c>
      <c r="E20" s="9">
        <v>0</v>
      </c>
      <c r="F20" s="9">
        <v>0</v>
      </c>
      <c r="G20" t="s">
        <v>328</v>
      </c>
      <c r="H20" s="10"/>
    </row>
    <row r="21" spans="1:8" ht="27" x14ac:dyDescent="0.25">
      <c r="A21" s="3">
        <v>2</v>
      </c>
      <c r="B21" s="4" t="s">
        <v>323</v>
      </c>
      <c r="C21" s="3" t="s">
        <v>277</v>
      </c>
      <c r="D21" s="4" t="s">
        <v>132</v>
      </c>
      <c r="E21" s="9">
        <v>0</v>
      </c>
      <c r="F21" s="9">
        <v>0</v>
      </c>
      <c r="G21" t="s">
        <v>328</v>
      </c>
      <c r="H21" s="10"/>
    </row>
    <row r="22" spans="1:8" x14ac:dyDescent="0.25">
      <c r="A22" s="3">
        <v>2</v>
      </c>
      <c r="B22" s="4" t="s">
        <v>324</v>
      </c>
      <c r="C22" s="3" t="s">
        <v>278</v>
      </c>
      <c r="D22" s="4" t="s">
        <v>132</v>
      </c>
      <c r="E22" s="9">
        <v>0</v>
      </c>
      <c r="F22" s="9">
        <v>0</v>
      </c>
      <c r="G22" t="s">
        <v>328</v>
      </c>
      <c r="H22" s="10"/>
    </row>
    <row r="23" spans="1:8" x14ac:dyDescent="0.25">
      <c r="A23" s="3">
        <v>4</v>
      </c>
      <c r="B23" s="4" t="s">
        <v>325</v>
      </c>
      <c r="C23" s="3" t="s">
        <v>279</v>
      </c>
      <c r="D23" s="4" t="s">
        <v>132</v>
      </c>
      <c r="E23" s="9">
        <v>0</v>
      </c>
      <c r="F23" s="9">
        <v>0</v>
      </c>
      <c r="G23" t="s">
        <v>328</v>
      </c>
      <c r="H23" s="10"/>
    </row>
    <row r="24" spans="1:8" x14ac:dyDescent="0.25">
      <c r="A24" s="3">
        <v>4</v>
      </c>
      <c r="B24" s="4" t="s">
        <v>326</v>
      </c>
      <c r="C24" s="3" t="s">
        <v>279</v>
      </c>
      <c r="D24" s="4" t="s">
        <v>132</v>
      </c>
      <c r="E24" s="9">
        <v>0</v>
      </c>
      <c r="F24" s="9">
        <v>0</v>
      </c>
      <c r="G24" t="s">
        <v>328</v>
      </c>
      <c r="H24" s="10"/>
    </row>
    <row r="25" spans="1:8" ht="27" x14ac:dyDescent="0.25">
      <c r="A25" s="3">
        <v>2</v>
      </c>
      <c r="B25" s="4" t="s">
        <v>327</v>
      </c>
      <c r="C25" s="3" t="s">
        <v>280</v>
      </c>
      <c r="D25" s="4" t="s">
        <v>132</v>
      </c>
      <c r="E25" s="9">
        <v>0</v>
      </c>
      <c r="F25" s="9">
        <v>0</v>
      </c>
      <c r="G25" t="s">
        <v>328</v>
      </c>
      <c r="H25" s="10"/>
    </row>
    <row r="26" spans="1:8" ht="40.5" x14ac:dyDescent="0.25">
      <c r="A26" s="3">
        <v>1</v>
      </c>
      <c r="B26" s="4" t="s">
        <v>286</v>
      </c>
      <c r="C26" s="3" t="s">
        <v>287</v>
      </c>
      <c r="D26" s="4" t="s">
        <v>96</v>
      </c>
      <c r="E26" s="9">
        <f>25+22.5</f>
        <v>47.5</v>
      </c>
      <c r="F26" s="9">
        <f>E26*A26</f>
        <v>47.5</v>
      </c>
      <c r="G26" s="10" t="s">
        <v>97</v>
      </c>
      <c r="H26" s="10" t="s">
        <v>98</v>
      </c>
    </row>
    <row r="27" spans="1:8" x14ac:dyDescent="0.25">
      <c r="A27" s="3">
        <v>1</v>
      </c>
      <c r="B27" s="4" t="s">
        <v>127</v>
      </c>
      <c r="C27" s="3" t="s">
        <v>129</v>
      </c>
      <c r="D27" s="4" t="s">
        <v>103</v>
      </c>
      <c r="E27" s="9">
        <f>19.98/4</f>
        <v>4.9950000000000001</v>
      </c>
      <c r="F27" s="9">
        <v>19.98</v>
      </c>
      <c r="G27" s="10" t="s">
        <v>128</v>
      </c>
      <c r="H27" s="10"/>
    </row>
    <row r="28" spans="1:8" x14ac:dyDescent="0.25">
      <c r="A28" s="3">
        <v>2</v>
      </c>
      <c r="B28" s="4" t="s">
        <v>288</v>
      </c>
      <c r="C28" s="3" t="s">
        <v>131</v>
      </c>
      <c r="D28" s="4" t="s">
        <v>103</v>
      </c>
      <c r="E28" s="9">
        <f>19.98/5</f>
        <v>3.996</v>
      </c>
      <c r="F28" s="9">
        <v>19.98</v>
      </c>
      <c r="G28" s="10" t="s">
        <v>130</v>
      </c>
      <c r="H28" s="10"/>
    </row>
    <row r="29" spans="1:8" x14ac:dyDescent="0.25">
      <c r="A29" s="3">
        <v>1</v>
      </c>
      <c r="B29" s="4" t="s">
        <v>174</v>
      </c>
      <c r="C29" s="3" t="s">
        <v>176</v>
      </c>
      <c r="D29" s="4" t="s">
        <v>103</v>
      </c>
      <c r="E29" s="9">
        <v>6.99</v>
      </c>
      <c r="F29" s="9">
        <f>E29*A29</f>
        <v>6.99</v>
      </c>
      <c r="G29" s="10" t="s">
        <v>175</v>
      </c>
      <c r="H29" s="10"/>
    </row>
    <row r="30" spans="1:8" ht="27" x14ac:dyDescent="0.25">
      <c r="A30" s="3">
        <v>4</v>
      </c>
      <c r="B30" s="4" t="s">
        <v>46</v>
      </c>
      <c r="C30" s="3" t="s">
        <v>254</v>
      </c>
      <c r="D30" s="4" t="s">
        <v>103</v>
      </c>
      <c r="E30" s="9">
        <f>8.96/20</f>
        <v>0.44800000000000006</v>
      </c>
      <c r="F30" s="9">
        <v>8.9600000000000009</v>
      </c>
      <c r="G30" s="10" t="s">
        <v>253</v>
      </c>
      <c r="H30" s="10"/>
    </row>
    <row r="31" spans="1:8" x14ac:dyDescent="0.25">
      <c r="A31" s="3">
        <v>2</v>
      </c>
      <c r="B31" s="4" t="s">
        <v>13</v>
      </c>
      <c r="C31" s="3" t="s">
        <v>102</v>
      </c>
      <c r="D31" s="4" t="s">
        <v>103</v>
      </c>
      <c r="E31" s="9">
        <v>8.99</v>
      </c>
      <c r="F31" s="9"/>
      <c r="G31" s="10" t="s">
        <v>101</v>
      </c>
      <c r="H31" s="10"/>
    </row>
    <row r="32" spans="1:8" ht="27" x14ac:dyDescent="0.25">
      <c r="A32" s="3">
        <v>2</v>
      </c>
      <c r="B32" s="4" t="s">
        <v>311</v>
      </c>
      <c r="C32" s="3" t="s">
        <v>289</v>
      </c>
      <c r="D32" s="4" t="s">
        <v>99</v>
      </c>
      <c r="E32" s="9">
        <v>26.78</v>
      </c>
      <c r="F32" s="9">
        <f>E32*A32</f>
        <v>53.56</v>
      </c>
      <c r="G32" s="10" t="s">
        <v>100</v>
      </c>
      <c r="H32" s="10"/>
    </row>
    <row r="33" spans="1:8" ht="27" x14ac:dyDescent="0.25">
      <c r="A33" s="3">
        <v>1</v>
      </c>
      <c r="B33" s="4" t="s">
        <v>50</v>
      </c>
      <c r="C33" s="3" t="s">
        <v>196</v>
      </c>
      <c r="D33" s="4" t="s">
        <v>273</v>
      </c>
      <c r="E33" s="9">
        <v>73.45</v>
      </c>
      <c r="F33" s="9">
        <f>A33*E33</f>
        <v>73.45</v>
      </c>
      <c r="G33" s="10" t="s">
        <v>197</v>
      </c>
      <c r="H33" s="10" t="s">
        <v>198</v>
      </c>
    </row>
    <row r="34" spans="1:8" ht="27" x14ac:dyDescent="0.25">
      <c r="A34" s="3">
        <v>1</v>
      </c>
      <c r="B34" s="4" t="s">
        <v>48</v>
      </c>
      <c r="C34" s="3" t="s">
        <v>270</v>
      </c>
      <c r="D34" s="4" t="s">
        <v>273</v>
      </c>
      <c r="E34" s="9">
        <v>0</v>
      </c>
      <c r="F34" s="9">
        <v>0</v>
      </c>
      <c r="G34" s="10" t="s">
        <v>271</v>
      </c>
      <c r="H34" s="10"/>
    </row>
    <row r="35" spans="1:8" ht="27" x14ac:dyDescent="0.25">
      <c r="A35" s="3">
        <v>5</v>
      </c>
      <c r="B35" s="4" t="s">
        <v>51</v>
      </c>
      <c r="C35" s="3" t="s">
        <v>272</v>
      </c>
      <c r="D35" s="4" t="s">
        <v>273</v>
      </c>
      <c r="E35" s="9">
        <v>0</v>
      </c>
      <c r="F35" s="9">
        <v>0</v>
      </c>
      <c r="G35" s="10" t="s">
        <v>271</v>
      </c>
      <c r="H35" s="10"/>
    </row>
    <row r="36" spans="1:8" x14ac:dyDescent="0.25">
      <c r="A36" s="3">
        <v>1</v>
      </c>
      <c r="B36" s="4" t="s">
        <v>45</v>
      </c>
      <c r="C36" s="3" t="s">
        <v>189</v>
      </c>
      <c r="D36" s="4" t="s">
        <v>190</v>
      </c>
      <c r="E36" s="9">
        <v>80</v>
      </c>
      <c r="F36" s="9">
        <f t="shared" ref="F36:F45" si="0">E36*A36</f>
        <v>80</v>
      </c>
      <c r="G36" s="10" t="s">
        <v>188</v>
      </c>
      <c r="H36" s="10"/>
    </row>
    <row r="37" spans="1:8" ht="27" x14ac:dyDescent="0.25">
      <c r="A37" s="3">
        <v>1</v>
      </c>
      <c r="B37" s="5" t="s">
        <v>61</v>
      </c>
      <c r="C37" s="3" t="s">
        <v>59</v>
      </c>
      <c r="D37" s="4" t="s">
        <v>58</v>
      </c>
      <c r="E37" s="9">
        <v>0.51</v>
      </c>
      <c r="F37" s="9">
        <f t="shared" si="0"/>
        <v>0.51</v>
      </c>
      <c r="G37" s="10" t="s">
        <v>60</v>
      </c>
      <c r="H37" s="10"/>
    </row>
    <row r="38" spans="1:8" ht="27" x14ac:dyDescent="0.25">
      <c r="A38" s="3">
        <v>1</v>
      </c>
      <c r="B38" s="5" t="s">
        <v>63</v>
      </c>
      <c r="C38" s="3" t="s">
        <v>65</v>
      </c>
      <c r="D38" s="4" t="s">
        <v>58</v>
      </c>
      <c r="E38" s="9">
        <v>0.67</v>
      </c>
      <c r="F38" s="9">
        <f t="shared" si="0"/>
        <v>0.67</v>
      </c>
      <c r="G38" s="10" t="s">
        <v>62</v>
      </c>
      <c r="H38" s="10"/>
    </row>
    <row r="39" spans="1:8" x14ac:dyDescent="0.25">
      <c r="A39" s="3">
        <v>10</v>
      </c>
      <c r="B39" s="5" t="s">
        <v>64</v>
      </c>
      <c r="C39" s="3" t="s">
        <v>66</v>
      </c>
      <c r="D39" s="4" t="s">
        <v>58</v>
      </c>
      <c r="E39" s="9">
        <v>0.158</v>
      </c>
      <c r="F39" s="9">
        <f t="shared" si="0"/>
        <v>1.58</v>
      </c>
      <c r="G39" s="10" t="s">
        <v>67</v>
      </c>
      <c r="H39" s="10"/>
    </row>
    <row r="40" spans="1:8" x14ac:dyDescent="0.25">
      <c r="A40" s="3">
        <v>10</v>
      </c>
      <c r="B40" s="5" t="s">
        <v>70</v>
      </c>
      <c r="C40" s="3" t="s">
        <v>71</v>
      </c>
      <c r="D40" s="4" t="s">
        <v>58</v>
      </c>
      <c r="E40" s="9">
        <v>0.184</v>
      </c>
      <c r="F40" s="9">
        <f t="shared" si="0"/>
        <v>1.8399999999999999</v>
      </c>
      <c r="G40" s="10" t="s">
        <v>72</v>
      </c>
      <c r="H40" s="10"/>
    </row>
    <row r="41" spans="1:8" ht="27" x14ac:dyDescent="0.25">
      <c r="A41" s="3">
        <v>1</v>
      </c>
      <c r="B41" s="4" t="s">
        <v>7</v>
      </c>
      <c r="C41" s="3" t="s">
        <v>258</v>
      </c>
      <c r="D41" s="3" t="s">
        <v>259</v>
      </c>
      <c r="E41" s="9">
        <f>29.15/4</f>
        <v>7.2874999999999996</v>
      </c>
      <c r="F41" s="9">
        <f t="shared" si="0"/>
        <v>7.2874999999999996</v>
      </c>
      <c r="G41" s="10" t="s">
        <v>256</v>
      </c>
      <c r="H41" s="10"/>
    </row>
    <row r="42" spans="1:8" ht="27" x14ac:dyDescent="0.25">
      <c r="A42" s="3">
        <v>1</v>
      </c>
      <c r="B42" s="4" t="s">
        <v>5</v>
      </c>
      <c r="C42" s="3" t="s">
        <v>257</v>
      </c>
      <c r="D42" s="3" t="s">
        <v>259</v>
      </c>
      <c r="E42" s="9">
        <v>29.15</v>
      </c>
      <c r="F42" s="9">
        <f t="shared" si="0"/>
        <v>29.15</v>
      </c>
      <c r="G42" s="10" t="s">
        <v>256</v>
      </c>
      <c r="H42" s="10"/>
    </row>
    <row r="43" spans="1:8" ht="27" x14ac:dyDescent="0.25">
      <c r="A43" s="3">
        <v>1</v>
      </c>
      <c r="B43" s="4" t="s">
        <v>9</v>
      </c>
      <c r="C43" s="3" t="s">
        <v>258</v>
      </c>
      <c r="D43" s="3" t="s">
        <v>259</v>
      </c>
      <c r="E43" s="9">
        <f>29.15/4</f>
        <v>7.2874999999999996</v>
      </c>
      <c r="F43" s="9">
        <f t="shared" si="0"/>
        <v>7.2874999999999996</v>
      </c>
      <c r="G43" s="10" t="s">
        <v>256</v>
      </c>
      <c r="H43" s="10"/>
    </row>
    <row r="44" spans="1:8" ht="27" x14ac:dyDescent="0.25">
      <c r="A44" s="3">
        <v>1</v>
      </c>
      <c r="B44" s="4" t="s">
        <v>8</v>
      </c>
      <c r="C44" s="3" t="s">
        <v>258</v>
      </c>
      <c r="D44" s="3" t="s">
        <v>259</v>
      </c>
      <c r="E44" s="9">
        <f>29.15/4</f>
        <v>7.2874999999999996</v>
      </c>
      <c r="F44" s="9">
        <f t="shared" si="0"/>
        <v>7.2874999999999996</v>
      </c>
      <c r="G44" s="10" t="s">
        <v>256</v>
      </c>
      <c r="H44" s="10"/>
    </row>
    <row r="45" spans="1:8" ht="27" x14ac:dyDescent="0.25">
      <c r="A45" s="3">
        <v>1</v>
      </c>
      <c r="B45" s="4" t="s">
        <v>6</v>
      </c>
      <c r="C45" s="3" t="s">
        <v>258</v>
      </c>
      <c r="D45" s="3" t="s">
        <v>259</v>
      </c>
      <c r="E45" s="9">
        <f>29.15/4</f>
        <v>7.2874999999999996</v>
      </c>
      <c r="F45" s="9">
        <f t="shared" si="0"/>
        <v>7.2874999999999996</v>
      </c>
      <c r="G45" s="10" t="s">
        <v>256</v>
      </c>
      <c r="H45" s="10"/>
    </row>
    <row r="46" spans="1:8" x14ac:dyDescent="0.25">
      <c r="A46" s="3">
        <v>8</v>
      </c>
      <c r="B46" s="4" t="s">
        <v>35</v>
      </c>
      <c r="C46" s="3" t="s">
        <v>154</v>
      </c>
      <c r="D46" s="4" t="s">
        <v>153</v>
      </c>
      <c r="E46" s="9">
        <f>9.99/10</f>
        <v>0.999</v>
      </c>
      <c r="F46" s="9">
        <v>9.99</v>
      </c>
      <c r="G46" s="10" t="s">
        <v>152</v>
      </c>
      <c r="H46" s="10"/>
    </row>
    <row r="47" spans="1:8" ht="27" x14ac:dyDescent="0.25">
      <c r="A47" s="3">
        <v>1</v>
      </c>
      <c r="B47" s="4" t="s">
        <v>290</v>
      </c>
      <c r="C47" s="3" t="s">
        <v>173</v>
      </c>
      <c r="D47" s="3" t="s">
        <v>172</v>
      </c>
      <c r="E47" s="9">
        <v>42.72</v>
      </c>
      <c r="F47" s="9">
        <f>E47*A47</f>
        <v>42.72</v>
      </c>
      <c r="G47" s="10" t="s">
        <v>170</v>
      </c>
      <c r="H47" s="10" t="s">
        <v>171</v>
      </c>
    </row>
    <row r="48" spans="1:8" ht="27" x14ac:dyDescent="0.25">
      <c r="A48" s="3">
        <v>8</v>
      </c>
      <c r="B48" s="6" t="s">
        <v>78</v>
      </c>
      <c r="C48" s="3" t="s">
        <v>77</v>
      </c>
      <c r="D48" s="4" t="s">
        <v>79</v>
      </c>
      <c r="E48" s="9">
        <f>12.31/10</f>
        <v>1.2310000000000001</v>
      </c>
      <c r="F48" s="9">
        <v>12.31</v>
      </c>
      <c r="G48" s="10" t="s">
        <v>76</v>
      </c>
      <c r="H48" s="10"/>
    </row>
    <row r="49" spans="1:8" ht="27" x14ac:dyDescent="0.25">
      <c r="A49" s="3">
        <v>4</v>
      </c>
      <c r="B49" s="4" t="s">
        <v>28</v>
      </c>
      <c r="C49" s="3" t="s">
        <v>82</v>
      </c>
      <c r="D49" s="4" t="s">
        <v>79</v>
      </c>
      <c r="E49" s="9">
        <v>4.76</v>
      </c>
      <c r="F49" s="9">
        <f>E49*A49</f>
        <v>19.04</v>
      </c>
      <c r="G49" s="10" t="s">
        <v>83</v>
      </c>
      <c r="H49" s="10"/>
    </row>
    <row r="50" spans="1:8" ht="27" x14ac:dyDescent="0.25">
      <c r="A50" s="3">
        <v>8</v>
      </c>
      <c r="B50" s="4" t="s">
        <v>38</v>
      </c>
      <c r="C50" s="3" t="s">
        <v>84</v>
      </c>
      <c r="D50" s="4" t="s">
        <v>79</v>
      </c>
      <c r="E50" s="9">
        <v>4.41</v>
      </c>
      <c r="F50" s="9">
        <f>E50*A50</f>
        <v>35.28</v>
      </c>
      <c r="G50" s="10" t="s">
        <v>85</v>
      </c>
      <c r="H50" s="10"/>
    </row>
    <row r="51" spans="1:8" ht="27" x14ac:dyDescent="0.25">
      <c r="A51" s="3">
        <v>4</v>
      </c>
      <c r="B51" s="4" t="s">
        <v>21</v>
      </c>
      <c r="C51" s="3" t="s">
        <v>159</v>
      </c>
      <c r="D51" s="4" t="s">
        <v>79</v>
      </c>
      <c r="E51" s="9">
        <f>5.96/3</f>
        <v>1.9866666666666666</v>
      </c>
      <c r="F51" s="9">
        <f>5.96*2</f>
        <v>11.92</v>
      </c>
      <c r="G51" s="10" t="s">
        <v>157</v>
      </c>
      <c r="H51" s="10"/>
    </row>
    <row r="52" spans="1:8" x14ac:dyDescent="0.25">
      <c r="A52" s="3">
        <v>4</v>
      </c>
      <c r="B52" s="4" t="s">
        <v>20</v>
      </c>
      <c r="C52" s="3" t="s">
        <v>166</v>
      </c>
      <c r="D52" s="4" t="s">
        <v>79</v>
      </c>
      <c r="E52" s="9">
        <f>9.12/25</f>
        <v>0.36479999999999996</v>
      </c>
      <c r="F52" s="9">
        <v>9.1199999999999992</v>
      </c>
      <c r="G52" s="10" t="s">
        <v>158</v>
      </c>
      <c r="H52" s="10"/>
    </row>
    <row r="53" spans="1:8" x14ac:dyDescent="0.25">
      <c r="A53" s="3">
        <v>4</v>
      </c>
      <c r="B53" s="4" t="s">
        <v>41</v>
      </c>
      <c r="C53" s="3" t="s">
        <v>165</v>
      </c>
      <c r="D53" s="4" t="s">
        <v>79</v>
      </c>
      <c r="E53" s="9">
        <f>3.13/25</f>
        <v>0.12520000000000001</v>
      </c>
      <c r="F53" s="9">
        <v>3.13</v>
      </c>
      <c r="G53" s="10" t="s">
        <v>160</v>
      </c>
      <c r="H53" s="10"/>
    </row>
    <row r="54" spans="1:8" x14ac:dyDescent="0.25">
      <c r="A54" s="3">
        <v>13</v>
      </c>
      <c r="B54" s="4" t="s">
        <v>30</v>
      </c>
      <c r="C54" s="3" t="s">
        <v>162</v>
      </c>
      <c r="D54" s="4" t="s">
        <v>79</v>
      </c>
      <c r="E54" s="9">
        <f>16.69/100</f>
        <v>0.16690000000000002</v>
      </c>
      <c r="F54" s="9">
        <v>16.690000000000001</v>
      </c>
      <c r="G54" s="10" t="s">
        <v>161</v>
      </c>
      <c r="H54" s="10"/>
    </row>
    <row r="55" spans="1:8" x14ac:dyDescent="0.25">
      <c r="A55" s="3">
        <v>4</v>
      </c>
      <c r="B55" s="4" t="s">
        <v>22</v>
      </c>
      <c r="C55" s="3" t="s">
        <v>164</v>
      </c>
      <c r="D55" s="4" t="s">
        <v>79</v>
      </c>
      <c r="E55" s="9">
        <f>6.21/10</f>
        <v>0.621</v>
      </c>
      <c r="F55" s="9">
        <v>6.21</v>
      </c>
      <c r="G55" s="10" t="s">
        <v>163</v>
      </c>
      <c r="H55" s="10"/>
    </row>
    <row r="56" spans="1:8" x14ac:dyDescent="0.25">
      <c r="A56" s="3">
        <v>4</v>
      </c>
      <c r="B56" s="4" t="s">
        <v>167</v>
      </c>
      <c r="C56" s="3" t="s">
        <v>168</v>
      </c>
      <c r="D56" s="4" t="s">
        <v>79</v>
      </c>
      <c r="E56" s="9">
        <f>9.73/10</f>
        <v>0.97300000000000009</v>
      </c>
      <c r="F56" s="9">
        <v>9.73</v>
      </c>
      <c r="G56" s="10" t="s">
        <v>169</v>
      </c>
      <c r="H56" s="10"/>
    </row>
    <row r="57" spans="1:8" x14ac:dyDescent="0.25">
      <c r="A57" s="3">
        <v>16</v>
      </c>
      <c r="B57" s="4" t="s">
        <v>87</v>
      </c>
      <c r="C57" s="3" t="s">
        <v>88</v>
      </c>
      <c r="D57" s="4" t="s">
        <v>89</v>
      </c>
      <c r="E57" s="9">
        <v>1.98</v>
      </c>
      <c r="F57" s="9">
        <f>E57*A57</f>
        <v>31.68</v>
      </c>
      <c r="G57" s="10" t="s">
        <v>94</v>
      </c>
      <c r="H57" s="10" t="s">
        <v>86</v>
      </c>
    </row>
    <row r="58" spans="1:8" ht="27" x14ac:dyDescent="0.25">
      <c r="A58" s="3">
        <v>10</v>
      </c>
      <c r="B58" s="4" t="s">
        <v>90</v>
      </c>
      <c r="C58" s="3" t="s">
        <v>221</v>
      </c>
      <c r="D58" s="4" t="s">
        <v>89</v>
      </c>
      <c r="E58" s="9">
        <v>7.93</v>
      </c>
      <c r="F58" s="9">
        <f>E58*A58</f>
        <v>79.3</v>
      </c>
      <c r="G58" s="10" t="s">
        <v>93</v>
      </c>
      <c r="H58" s="10"/>
    </row>
    <row r="59" spans="1:8" x14ac:dyDescent="0.25">
      <c r="A59" s="3">
        <v>4</v>
      </c>
      <c r="B59" s="4" t="s">
        <v>91</v>
      </c>
      <c r="C59" s="3" t="s">
        <v>95</v>
      </c>
      <c r="D59" s="4" t="s">
        <v>89</v>
      </c>
      <c r="E59" s="9">
        <v>14.473000000000001</v>
      </c>
      <c r="F59" s="9">
        <f>E59*A59</f>
        <v>57.892000000000003</v>
      </c>
      <c r="G59" s="10" t="s">
        <v>92</v>
      </c>
      <c r="H59" s="10"/>
    </row>
    <row r="60" spans="1:8" ht="27" x14ac:dyDescent="0.25">
      <c r="A60" s="3">
        <v>4</v>
      </c>
      <c r="B60" s="4" t="s">
        <v>223</v>
      </c>
      <c r="C60" s="3" t="s">
        <v>222</v>
      </c>
      <c r="D60" s="4" t="s">
        <v>89</v>
      </c>
      <c r="E60" s="9">
        <v>1.97</v>
      </c>
      <c r="F60" s="9">
        <f>E60*A60</f>
        <v>7.88</v>
      </c>
      <c r="G60" s="10" t="s">
        <v>224</v>
      </c>
      <c r="H60" s="10" t="s">
        <v>225</v>
      </c>
    </row>
    <row r="61" spans="1:8" ht="27" x14ac:dyDescent="0.25">
      <c r="A61" s="3">
        <v>2</v>
      </c>
      <c r="B61" s="4" t="s">
        <v>226</v>
      </c>
      <c r="C61" s="3" t="s">
        <v>227</v>
      </c>
      <c r="D61" s="4" t="s">
        <v>89</v>
      </c>
      <c r="E61" s="9">
        <v>6.68</v>
      </c>
      <c r="F61" s="9">
        <f>A61*E61</f>
        <v>13.36</v>
      </c>
      <c r="G61" s="10" t="s">
        <v>228</v>
      </c>
      <c r="H61" s="10"/>
    </row>
    <row r="62" spans="1:8" x14ac:dyDescent="0.25">
      <c r="A62" s="3">
        <v>2</v>
      </c>
      <c r="B62" s="4" t="s">
        <v>229</v>
      </c>
      <c r="C62" s="3" t="s">
        <v>230</v>
      </c>
      <c r="D62" s="4" t="s">
        <v>89</v>
      </c>
      <c r="E62" s="9">
        <v>3.27</v>
      </c>
      <c r="F62" s="9">
        <f>A62*E62</f>
        <v>6.54</v>
      </c>
      <c r="G62" s="10" t="s">
        <v>231</v>
      </c>
      <c r="H62" s="10"/>
    </row>
    <row r="63" spans="1:8" ht="27" x14ac:dyDescent="0.25">
      <c r="A63" s="3">
        <v>2</v>
      </c>
      <c r="B63" s="4" t="s">
        <v>17</v>
      </c>
      <c r="C63" s="3" t="s">
        <v>267</v>
      </c>
      <c r="D63" s="4" t="s">
        <v>89</v>
      </c>
      <c r="E63" s="9">
        <v>13.73</v>
      </c>
      <c r="F63" s="9">
        <f t="shared" ref="F63:F69" si="1">E63*A63</f>
        <v>27.46</v>
      </c>
      <c r="G63" s="10" t="s">
        <v>260</v>
      </c>
      <c r="H63" s="10"/>
    </row>
    <row r="64" spans="1:8" ht="27" x14ac:dyDescent="0.25">
      <c r="A64" s="3">
        <v>2</v>
      </c>
      <c r="B64" s="4" t="s">
        <v>34</v>
      </c>
      <c r="C64" s="3" t="s">
        <v>266</v>
      </c>
      <c r="D64" s="4" t="s">
        <v>89</v>
      </c>
      <c r="E64" s="9">
        <v>13.73</v>
      </c>
      <c r="F64" s="9">
        <f t="shared" si="1"/>
        <v>27.46</v>
      </c>
      <c r="G64" s="10" t="s">
        <v>261</v>
      </c>
      <c r="H64" s="10"/>
    </row>
    <row r="65" spans="1:8" ht="27" x14ac:dyDescent="0.25">
      <c r="A65" s="3">
        <v>2</v>
      </c>
      <c r="B65" s="4" t="s">
        <v>37</v>
      </c>
      <c r="C65" s="3" t="s">
        <v>265</v>
      </c>
      <c r="D65" s="4" t="s">
        <v>89</v>
      </c>
      <c r="E65" s="9">
        <v>13.73</v>
      </c>
      <c r="F65" s="9">
        <f t="shared" si="1"/>
        <v>27.46</v>
      </c>
      <c r="G65" s="10" t="s">
        <v>262</v>
      </c>
      <c r="H65" s="10"/>
    </row>
    <row r="66" spans="1:8" ht="27" x14ac:dyDescent="0.25">
      <c r="A66" s="3">
        <v>2</v>
      </c>
      <c r="B66" s="4" t="s">
        <v>43</v>
      </c>
      <c r="C66" s="3" t="s">
        <v>264</v>
      </c>
      <c r="D66" s="4" t="s">
        <v>89</v>
      </c>
      <c r="E66" s="9">
        <v>13.41</v>
      </c>
      <c r="F66" s="9">
        <f t="shared" si="1"/>
        <v>26.82</v>
      </c>
      <c r="G66" s="10" t="s">
        <v>263</v>
      </c>
      <c r="H66" s="10"/>
    </row>
    <row r="67" spans="1:8" x14ac:dyDescent="0.25">
      <c r="A67" s="3">
        <v>1</v>
      </c>
      <c r="B67" s="4" t="s">
        <v>291</v>
      </c>
      <c r="C67" s="3" t="s">
        <v>292</v>
      </c>
      <c r="D67" s="4" t="s">
        <v>252</v>
      </c>
      <c r="E67" s="9">
        <v>25.71</v>
      </c>
      <c r="F67" s="9">
        <f t="shared" si="1"/>
        <v>25.71</v>
      </c>
      <c r="G67" s="10" t="s">
        <v>251</v>
      </c>
      <c r="H67" s="10" t="s">
        <v>250</v>
      </c>
    </row>
    <row r="68" spans="1:8" x14ac:dyDescent="0.25">
      <c r="A68" s="3">
        <v>1</v>
      </c>
      <c r="B68" s="4" t="s">
        <v>211</v>
      </c>
      <c r="C68" s="3" t="s">
        <v>212</v>
      </c>
      <c r="D68" s="4" t="s">
        <v>213</v>
      </c>
      <c r="E68" s="9">
        <v>30.52</v>
      </c>
      <c r="F68" s="9">
        <f t="shared" si="1"/>
        <v>30.52</v>
      </c>
      <c r="G68" s="10" t="s">
        <v>214</v>
      </c>
      <c r="H68" s="10" t="s">
        <v>215</v>
      </c>
    </row>
    <row r="69" spans="1:8" x14ac:dyDescent="0.25">
      <c r="A69" s="3">
        <v>2</v>
      </c>
      <c r="B69" s="4" t="s">
        <v>302</v>
      </c>
      <c r="C69" s="3" t="s">
        <v>303</v>
      </c>
      <c r="D69" s="4" t="s">
        <v>301</v>
      </c>
      <c r="E69" s="9">
        <v>5</v>
      </c>
      <c r="F69" s="9">
        <f t="shared" si="1"/>
        <v>10</v>
      </c>
      <c r="G69" s="11" t="s">
        <v>300</v>
      </c>
      <c r="H69" s="11" t="s">
        <v>304</v>
      </c>
    </row>
    <row r="70" spans="1:8" x14ac:dyDescent="0.25">
      <c r="A70" s="3">
        <v>1</v>
      </c>
      <c r="B70" s="4" t="s">
        <v>179</v>
      </c>
      <c r="C70" s="3" t="s">
        <v>180</v>
      </c>
      <c r="D70" s="4" t="s">
        <v>183</v>
      </c>
      <c r="E70" s="9">
        <v>34.979999999999997</v>
      </c>
      <c r="F70" s="9">
        <f>A70*E70</f>
        <v>34.979999999999997</v>
      </c>
      <c r="G70" s="10" t="s">
        <v>182</v>
      </c>
      <c r="H70" s="10" t="s">
        <v>181</v>
      </c>
    </row>
    <row r="71" spans="1:8" x14ac:dyDescent="0.25">
      <c r="A71" s="3">
        <v>1</v>
      </c>
      <c r="B71" s="4" t="s">
        <v>206</v>
      </c>
      <c r="C71" s="3" t="s">
        <v>207</v>
      </c>
      <c r="D71" s="4" t="s">
        <v>183</v>
      </c>
      <c r="E71" s="9">
        <v>10.99</v>
      </c>
      <c r="F71" s="9">
        <f>E71*A71</f>
        <v>10.99</v>
      </c>
      <c r="G71" s="10" t="s">
        <v>208</v>
      </c>
      <c r="H71" s="10" t="s">
        <v>209</v>
      </c>
    </row>
    <row r="72" spans="1:8" x14ac:dyDescent="0.25">
      <c r="A72" s="3">
        <v>1</v>
      </c>
      <c r="B72" s="4" t="s">
        <v>200</v>
      </c>
      <c r="C72" s="3" t="s">
        <v>201</v>
      </c>
      <c r="D72" s="4" t="s">
        <v>183</v>
      </c>
      <c r="E72" s="9">
        <v>61.9</v>
      </c>
      <c r="F72" s="9">
        <f>E72*A72</f>
        <v>61.9</v>
      </c>
      <c r="G72" s="10" t="s">
        <v>202</v>
      </c>
      <c r="H72" s="10" t="s">
        <v>203</v>
      </c>
    </row>
    <row r="73" spans="1:8" x14ac:dyDescent="0.25">
      <c r="A73" s="3">
        <v>10</v>
      </c>
      <c r="B73" s="4" t="s">
        <v>293</v>
      </c>
      <c r="C73" s="3" t="s">
        <v>36</v>
      </c>
      <c r="D73" s="4" t="s">
        <v>74</v>
      </c>
      <c r="E73" s="9">
        <v>1.6</v>
      </c>
      <c r="F73" s="9">
        <f>E73*A73</f>
        <v>16</v>
      </c>
      <c r="G73" s="10" t="s">
        <v>75</v>
      </c>
      <c r="H73" s="10" t="s">
        <v>220</v>
      </c>
    </row>
    <row r="74" spans="1:8" x14ac:dyDescent="0.25">
      <c r="A74" s="3">
        <v>138</v>
      </c>
      <c r="B74" s="4" t="s">
        <v>3</v>
      </c>
      <c r="C74" s="3" t="s">
        <v>155</v>
      </c>
      <c r="D74" s="4" t="s">
        <v>74</v>
      </c>
      <c r="E74" s="9">
        <f>7.5/100</f>
        <v>7.4999999999999997E-2</v>
      </c>
      <c r="F74" s="9">
        <f>7.5*2</f>
        <v>15</v>
      </c>
      <c r="G74" s="10" t="s">
        <v>80</v>
      </c>
      <c r="H74" s="10" t="s">
        <v>81</v>
      </c>
    </row>
    <row r="75" spans="1:8" x14ac:dyDescent="0.25">
      <c r="A75" s="3">
        <v>4</v>
      </c>
      <c r="B75" s="4" t="s">
        <v>294</v>
      </c>
      <c r="C75" s="3" t="s">
        <v>295</v>
      </c>
      <c r="D75" s="4" t="s">
        <v>74</v>
      </c>
      <c r="E75" s="9">
        <f>(0.85/5)*6</f>
        <v>1.02</v>
      </c>
      <c r="F75" s="9">
        <v>6</v>
      </c>
      <c r="G75" s="10" t="s">
        <v>156</v>
      </c>
      <c r="H75" s="10" t="s">
        <v>219</v>
      </c>
    </row>
    <row r="76" spans="1:8" ht="27" x14ac:dyDescent="0.25">
      <c r="A76" s="3">
        <v>2</v>
      </c>
      <c r="B76" s="4" t="s">
        <v>296</v>
      </c>
      <c r="C76" s="3" t="s">
        <v>217</v>
      </c>
      <c r="D76" s="4" t="s">
        <v>74</v>
      </c>
      <c r="E76" s="9">
        <v>0.35</v>
      </c>
      <c r="F76" s="9">
        <f>E76*A76</f>
        <v>0.7</v>
      </c>
      <c r="G76" s="10" t="s">
        <v>216</v>
      </c>
      <c r="H76" s="10" t="s">
        <v>218</v>
      </c>
    </row>
    <row r="77" spans="1:8" ht="27" x14ac:dyDescent="0.25">
      <c r="A77" s="3">
        <v>2</v>
      </c>
      <c r="B77" s="4" t="s">
        <v>12</v>
      </c>
      <c r="C77" s="3" t="s">
        <v>233</v>
      </c>
      <c r="D77" s="4" t="s">
        <v>74</v>
      </c>
      <c r="E77" s="9">
        <v>1.5</v>
      </c>
      <c r="F77" s="9">
        <f>E77*A77</f>
        <v>3</v>
      </c>
      <c r="G77" s="10" t="s">
        <v>234</v>
      </c>
      <c r="H77" s="10" t="s">
        <v>235</v>
      </c>
    </row>
    <row r="78" spans="1:8" x14ac:dyDescent="0.25">
      <c r="A78" s="3">
        <v>1</v>
      </c>
      <c r="B78" s="4" t="s">
        <v>191</v>
      </c>
      <c r="C78" s="3" t="s">
        <v>192</v>
      </c>
      <c r="D78" s="4" t="s">
        <v>193</v>
      </c>
      <c r="E78" s="9">
        <v>6.6</v>
      </c>
      <c r="F78" s="9">
        <f>E78*A78</f>
        <v>6.6</v>
      </c>
      <c r="G78" s="10" t="s">
        <v>195</v>
      </c>
      <c r="H78" s="10" t="s">
        <v>194</v>
      </c>
    </row>
    <row r="79" spans="1:8" x14ac:dyDescent="0.25">
      <c r="A79" s="3">
        <v>2</v>
      </c>
      <c r="B79" s="4" t="s">
        <v>42</v>
      </c>
      <c r="C79" s="3" t="s">
        <v>105</v>
      </c>
      <c r="D79" s="4" t="s">
        <v>106</v>
      </c>
      <c r="E79" s="9">
        <f>0.62/25</f>
        <v>2.4799999999999999E-2</v>
      </c>
      <c r="F79" s="9">
        <v>0.62</v>
      </c>
      <c r="G79" s="10" t="s">
        <v>104</v>
      </c>
      <c r="H79" s="10"/>
    </row>
    <row r="80" spans="1:8" x14ac:dyDescent="0.25">
      <c r="A80" s="3">
        <v>4</v>
      </c>
      <c r="B80" s="4" t="s">
        <v>49</v>
      </c>
      <c r="C80" s="3" t="s">
        <v>108</v>
      </c>
      <c r="D80" s="4" t="s">
        <v>106</v>
      </c>
      <c r="E80" s="9">
        <f>0.49/25</f>
        <v>1.9599999999999999E-2</v>
      </c>
      <c r="F80" s="9">
        <v>0.49</v>
      </c>
      <c r="G80" s="10" t="s">
        <v>107</v>
      </c>
      <c r="H80" s="10"/>
    </row>
    <row r="81" spans="1:8" x14ac:dyDescent="0.25">
      <c r="A81" s="3">
        <v>10</v>
      </c>
      <c r="B81" s="4" t="s">
        <v>32</v>
      </c>
      <c r="C81" s="3" t="s">
        <v>110</v>
      </c>
      <c r="D81" s="4" t="s">
        <v>106</v>
      </c>
      <c r="E81" s="9">
        <f>0.64/25</f>
        <v>2.5600000000000001E-2</v>
      </c>
      <c r="F81" s="9">
        <v>0.64</v>
      </c>
      <c r="G81" s="10" t="s">
        <v>109</v>
      </c>
      <c r="H81" s="10"/>
    </row>
    <row r="82" spans="1:8" x14ac:dyDescent="0.25">
      <c r="A82" s="3">
        <v>16</v>
      </c>
      <c r="B82" s="4" t="s">
        <v>33</v>
      </c>
      <c r="C82" s="3" t="s">
        <v>112</v>
      </c>
      <c r="D82" s="4" t="s">
        <v>106</v>
      </c>
      <c r="E82" s="9">
        <f>0.67/25</f>
        <v>2.6800000000000001E-2</v>
      </c>
      <c r="F82" s="9">
        <v>0.67</v>
      </c>
      <c r="G82" s="10" t="s">
        <v>111</v>
      </c>
      <c r="H82" s="10"/>
    </row>
    <row r="83" spans="1:8" x14ac:dyDescent="0.25">
      <c r="A83" s="3">
        <v>8</v>
      </c>
      <c r="B83" s="4" t="s">
        <v>47</v>
      </c>
      <c r="C83" s="3" t="s">
        <v>114</v>
      </c>
      <c r="D83" s="4" t="s">
        <v>106</v>
      </c>
      <c r="E83" s="9">
        <f>0.83/25</f>
        <v>3.32E-2</v>
      </c>
      <c r="F83" s="9">
        <v>0.83</v>
      </c>
      <c r="G83" s="10" t="s">
        <v>113</v>
      </c>
      <c r="H83" s="10"/>
    </row>
    <row r="84" spans="1:8" x14ac:dyDescent="0.25">
      <c r="A84" s="3">
        <v>2</v>
      </c>
      <c r="B84" s="4" t="s">
        <v>297</v>
      </c>
      <c r="C84" s="3" t="s">
        <v>117</v>
      </c>
      <c r="D84" s="4" t="s">
        <v>106</v>
      </c>
      <c r="E84" s="9">
        <f>0.65/25</f>
        <v>2.6000000000000002E-2</v>
      </c>
      <c r="F84" s="9">
        <v>0.65</v>
      </c>
      <c r="G84" s="10" t="s">
        <v>115</v>
      </c>
      <c r="H84" s="10"/>
    </row>
    <row r="85" spans="1:8" x14ac:dyDescent="0.25">
      <c r="A85" s="3">
        <v>8</v>
      </c>
      <c r="B85" s="4" t="s">
        <v>16</v>
      </c>
      <c r="C85" s="3" t="s">
        <v>118</v>
      </c>
      <c r="D85" s="4" t="s">
        <v>106</v>
      </c>
      <c r="E85" s="9">
        <f>0.62/25</f>
        <v>2.4799999999999999E-2</v>
      </c>
      <c r="F85" s="9">
        <v>0.62</v>
      </c>
      <c r="G85" s="10" t="s">
        <v>116</v>
      </c>
      <c r="H85" s="10"/>
    </row>
    <row r="86" spans="1:8" x14ac:dyDescent="0.25">
      <c r="A86" s="3">
        <v>8</v>
      </c>
      <c r="B86" s="4" t="s">
        <v>29</v>
      </c>
      <c r="C86" s="3" t="s">
        <v>121</v>
      </c>
      <c r="D86" s="4" t="s">
        <v>106</v>
      </c>
      <c r="E86" s="9">
        <f>0.87/25</f>
        <v>3.4799999999999998E-2</v>
      </c>
      <c r="F86" s="9">
        <v>0.87</v>
      </c>
      <c r="G86" s="10" t="s">
        <v>119</v>
      </c>
      <c r="H86" s="10"/>
    </row>
    <row r="87" spans="1:8" x14ac:dyDescent="0.25">
      <c r="A87" s="3">
        <v>6</v>
      </c>
      <c r="B87" s="4" t="s">
        <v>10</v>
      </c>
      <c r="C87" s="3" t="s">
        <v>122</v>
      </c>
      <c r="D87" s="4" t="s">
        <v>106</v>
      </c>
      <c r="E87" s="9">
        <f>1/25</f>
        <v>0.04</v>
      </c>
      <c r="F87" s="9">
        <v>1</v>
      </c>
      <c r="G87" s="10" t="s">
        <v>120</v>
      </c>
      <c r="H87" s="10"/>
    </row>
    <row r="88" spans="1:8" x14ac:dyDescent="0.25">
      <c r="A88" s="3">
        <v>1</v>
      </c>
      <c r="B88" s="4" t="s">
        <v>31</v>
      </c>
      <c r="C88" s="3" t="s">
        <v>124</v>
      </c>
      <c r="D88" s="4" t="s">
        <v>106</v>
      </c>
      <c r="E88" s="9">
        <f>1.04/25</f>
        <v>4.1599999999999998E-2</v>
      </c>
      <c r="F88" s="9">
        <v>1.04</v>
      </c>
      <c r="G88" s="10" t="s">
        <v>123</v>
      </c>
      <c r="H88" s="10"/>
    </row>
    <row r="89" spans="1:8" x14ac:dyDescent="0.25">
      <c r="A89" s="3">
        <v>2</v>
      </c>
      <c r="B89" s="4" t="s">
        <v>39</v>
      </c>
      <c r="C89" s="3" t="s">
        <v>126</v>
      </c>
      <c r="D89" s="4" t="s">
        <v>106</v>
      </c>
      <c r="E89" s="9">
        <f>0.72/12</f>
        <v>0.06</v>
      </c>
      <c r="F89" s="9">
        <v>0.72</v>
      </c>
      <c r="G89" s="10" t="s">
        <v>125</v>
      </c>
      <c r="H89" s="10"/>
    </row>
    <row r="90" spans="1:8" x14ac:dyDescent="0.25">
      <c r="A90" s="3">
        <v>4</v>
      </c>
      <c r="B90" s="4" t="s">
        <v>53</v>
      </c>
      <c r="C90" s="3" t="s">
        <v>135</v>
      </c>
      <c r="D90" s="4" t="s">
        <v>106</v>
      </c>
      <c r="E90" s="9">
        <f>0.58/25</f>
        <v>2.3199999999999998E-2</v>
      </c>
      <c r="F90" s="9">
        <v>0.57999999999999996</v>
      </c>
      <c r="G90" s="10" t="s">
        <v>134</v>
      </c>
      <c r="H90" s="10"/>
    </row>
    <row r="91" spans="1:8" x14ac:dyDescent="0.25">
      <c r="A91" s="3">
        <v>2</v>
      </c>
      <c r="B91" s="4" t="s">
        <v>52</v>
      </c>
      <c r="C91" s="3" t="s">
        <v>136</v>
      </c>
      <c r="D91" s="4" t="s">
        <v>106</v>
      </c>
      <c r="E91" s="9">
        <f>0.93/25</f>
        <v>3.7200000000000004E-2</v>
      </c>
      <c r="F91" s="9">
        <v>0.93</v>
      </c>
      <c r="G91" s="10" t="s">
        <v>137</v>
      </c>
      <c r="H91" s="10"/>
    </row>
    <row r="92" spans="1:8" x14ac:dyDescent="0.25">
      <c r="A92" s="3">
        <v>121</v>
      </c>
      <c r="B92" s="4" t="s">
        <v>2</v>
      </c>
      <c r="C92" s="3" t="s">
        <v>139</v>
      </c>
      <c r="D92" s="4" t="s">
        <v>106</v>
      </c>
      <c r="E92" s="9">
        <f>0.56/12</f>
        <v>4.6666666666666669E-2</v>
      </c>
      <c r="F92" s="9">
        <f>11*0.56</f>
        <v>6.16</v>
      </c>
      <c r="G92" s="10" t="s">
        <v>138</v>
      </c>
      <c r="H92" s="10"/>
    </row>
    <row r="93" spans="1:8" x14ac:dyDescent="0.25">
      <c r="A93" s="3">
        <v>26</v>
      </c>
      <c r="B93" s="4" t="s">
        <v>19</v>
      </c>
      <c r="C93" s="3" t="s">
        <v>141</v>
      </c>
      <c r="D93" s="4" t="s">
        <v>106</v>
      </c>
      <c r="E93" s="9">
        <f>0.66/12</f>
        <v>5.5E-2</v>
      </c>
      <c r="F93" s="9">
        <f>3*0.66</f>
        <v>1.98</v>
      </c>
      <c r="G93" s="10" t="s">
        <v>140</v>
      </c>
      <c r="H93" s="10"/>
    </row>
    <row r="94" spans="1:8" x14ac:dyDescent="0.25">
      <c r="A94" s="3">
        <v>7</v>
      </c>
      <c r="B94" s="4" t="s">
        <v>15</v>
      </c>
      <c r="C94" s="3" t="s">
        <v>143</v>
      </c>
      <c r="D94" s="4" t="s">
        <v>106</v>
      </c>
      <c r="E94" s="9">
        <f>0.67/12</f>
        <v>5.5833333333333339E-2</v>
      </c>
      <c r="F94" s="9">
        <v>0.67</v>
      </c>
      <c r="G94" s="10" t="s">
        <v>142</v>
      </c>
      <c r="H94" s="10"/>
    </row>
    <row r="95" spans="1:8" x14ac:dyDescent="0.25">
      <c r="A95" s="3">
        <v>4</v>
      </c>
      <c r="B95" s="4" t="s">
        <v>4</v>
      </c>
      <c r="C95" s="3" t="s">
        <v>145</v>
      </c>
      <c r="D95" s="4" t="s">
        <v>106</v>
      </c>
      <c r="E95" s="9">
        <f>0.67/12</f>
        <v>5.5833333333333339E-2</v>
      </c>
      <c r="F95" s="9">
        <v>0.67</v>
      </c>
      <c r="G95" s="10" t="s">
        <v>144</v>
      </c>
      <c r="H95" s="10"/>
    </row>
    <row r="96" spans="1:8" x14ac:dyDescent="0.25">
      <c r="A96" s="3">
        <v>8</v>
      </c>
      <c r="B96" s="4" t="s">
        <v>298</v>
      </c>
      <c r="C96" s="3" t="s">
        <v>299</v>
      </c>
      <c r="D96" s="4" t="s">
        <v>106</v>
      </c>
      <c r="E96" s="9">
        <f>0.69/12</f>
        <v>5.7499999999999996E-2</v>
      </c>
      <c r="F96" s="9">
        <v>0.69</v>
      </c>
      <c r="G96" s="10" t="s">
        <v>146</v>
      </c>
      <c r="H96" s="10"/>
    </row>
    <row r="97" spans="1:8" x14ac:dyDescent="0.25">
      <c r="A97" s="3">
        <v>4</v>
      </c>
      <c r="B97" s="4" t="s">
        <v>25</v>
      </c>
      <c r="C97" s="3" t="s">
        <v>148</v>
      </c>
      <c r="D97" s="4" t="s">
        <v>106</v>
      </c>
      <c r="E97" s="9">
        <f>0.84/12</f>
        <v>6.9999999999999993E-2</v>
      </c>
      <c r="F97" s="9">
        <v>0.84</v>
      </c>
      <c r="G97" s="10" t="s">
        <v>147</v>
      </c>
      <c r="H97" s="10"/>
    </row>
    <row r="98" spans="1:8" x14ac:dyDescent="0.25">
      <c r="A98" s="3">
        <v>6</v>
      </c>
      <c r="B98" s="4" t="s">
        <v>149</v>
      </c>
      <c r="C98" s="3" t="s">
        <v>151</v>
      </c>
      <c r="D98" s="4" t="s">
        <v>106</v>
      </c>
      <c r="E98" s="9">
        <f>0.56/12</f>
        <v>4.6666666666666669E-2</v>
      </c>
      <c r="F98" s="9">
        <v>0.56000000000000005</v>
      </c>
      <c r="G98" s="10" t="s">
        <v>150</v>
      </c>
      <c r="H98" s="10"/>
    </row>
    <row r="99" spans="1:8" x14ac:dyDescent="0.25">
      <c r="A99" s="3">
        <v>8</v>
      </c>
      <c r="B99" s="4" t="s">
        <v>40</v>
      </c>
      <c r="C99" s="3" t="s">
        <v>241</v>
      </c>
      <c r="D99" s="4" t="s">
        <v>106</v>
      </c>
      <c r="E99" s="9">
        <f>0.15/25</f>
        <v>6.0000000000000001E-3</v>
      </c>
      <c r="F99" s="9">
        <v>0.15</v>
      </c>
      <c r="G99" s="10" t="s">
        <v>236</v>
      </c>
      <c r="H99" s="10"/>
    </row>
    <row r="100" spans="1:8" x14ac:dyDescent="0.25">
      <c r="A100" s="3">
        <v>8</v>
      </c>
      <c r="B100" s="4" t="s">
        <v>11</v>
      </c>
      <c r="C100" s="3" t="s">
        <v>242</v>
      </c>
      <c r="D100" s="4" t="s">
        <v>106</v>
      </c>
      <c r="E100" s="9">
        <f>0.41/25</f>
        <v>1.6399999999999998E-2</v>
      </c>
      <c r="F100" s="9">
        <v>0.41</v>
      </c>
      <c r="G100" s="10" t="s">
        <v>238</v>
      </c>
      <c r="H100" s="10"/>
    </row>
    <row r="101" spans="1:8" x14ac:dyDescent="0.25">
      <c r="A101" s="3">
        <v>2</v>
      </c>
      <c r="B101" s="4" t="s">
        <v>54</v>
      </c>
      <c r="C101" s="3" t="s">
        <v>243</v>
      </c>
      <c r="D101" s="4" t="s">
        <v>106</v>
      </c>
      <c r="E101" s="9">
        <f>0.66/25</f>
        <v>2.64E-2</v>
      </c>
      <c r="F101" s="9">
        <v>0.66</v>
      </c>
      <c r="G101" s="10" t="s">
        <v>237</v>
      </c>
      <c r="H101" s="10"/>
    </row>
    <row r="102" spans="1:8" x14ac:dyDescent="0.25">
      <c r="A102" s="3">
        <v>4</v>
      </c>
      <c r="B102" s="4" t="s">
        <v>23</v>
      </c>
      <c r="C102" s="3" t="s">
        <v>244</v>
      </c>
      <c r="D102" s="4" t="s">
        <v>106</v>
      </c>
      <c r="E102" s="9">
        <f>0.64/25</f>
        <v>2.5600000000000001E-2</v>
      </c>
      <c r="F102" s="9">
        <v>0.64</v>
      </c>
      <c r="G102" s="10" t="s">
        <v>239</v>
      </c>
      <c r="H102" s="10"/>
    </row>
    <row r="103" spans="1:8" x14ac:dyDescent="0.25">
      <c r="A103" s="3">
        <v>8</v>
      </c>
      <c r="B103" s="4" t="s">
        <v>24</v>
      </c>
      <c r="C103" s="3" t="s">
        <v>245</v>
      </c>
      <c r="D103" s="4" t="s">
        <v>106</v>
      </c>
      <c r="E103" s="9">
        <f>0.2/25</f>
        <v>8.0000000000000002E-3</v>
      </c>
      <c r="F103" s="9">
        <v>0.2</v>
      </c>
      <c r="G103" s="10" t="s">
        <v>240</v>
      </c>
      <c r="H103" s="10"/>
    </row>
    <row r="104" spans="1:8" x14ac:dyDescent="0.25">
      <c r="A104" s="3">
        <v>2</v>
      </c>
      <c r="B104" s="4" t="s">
        <v>14</v>
      </c>
      <c r="C104" s="3" t="s">
        <v>247</v>
      </c>
      <c r="D104" s="4" t="s">
        <v>106</v>
      </c>
      <c r="E104" s="9">
        <f>0.56/25</f>
        <v>2.2400000000000003E-2</v>
      </c>
      <c r="F104" s="9">
        <v>0.56000000000000005</v>
      </c>
      <c r="G104" s="10" t="s">
        <v>246</v>
      </c>
      <c r="H104" s="10"/>
    </row>
    <row r="105" spans="1:8" x14ac:dyDescent="0.25">
      <c r="A105" s="3">
        <v>12</v>
      </c>
      <c r="B105" s="4" t="s">
        <v>18</v>
      </c>
      <c r="C105" s="3" t="s">
        <v>249</v>
      </c>
      <c r="D105" s="4" t="s">
        <v>106</v>
      </c>
      <c r="E105" s="9">
        <f>0.69/25</f>
        <v>2.76E-2</v>
      </c>
      <c r="F105" s="9">
        <v>0.69</v>
      </c>
      <c r="G105" s="10" t="s">
        <v>248</v>
      </c>
      <c r="H105" s="10"/>
    </row>
    <row r="107" spans="1:8" x14ac:dyDescent="0.25">
      <c r="E107" s="2" t="s">
        <v>281</v>
      </c>
      <c r="F107" s="2">
        <f>SUM(F2:F105)</f>
        <v>1101.2520000000006</v>
      </c>
    </row>
    <row r="108" spans="1:8" x14ac:dyDescent="0.25">
      <c r="B108" s="12" t="s">
        <v>306</v>
      </c>
    </row>
    <row r="109" spans="1:8" ht="27" x14ac:dyDescent="0.25">
      <c r="A109">
        <v>1</v>
      </c>
      <c r="B109" s="3" t="s">
        <v>310</v>
      </c>
      <c r="C109" s="8" t="s">
        <v>307</v>
      </c>
      <c r="D109" s="7" t="s">
        <v>309</v>
      </c>
      <c r="E109" s="1">
        <v>60.12</v>
      </c>
      <c r="F109" s="1">
        <f>E109*A109</f>
        <v>60.12</v>
      </c>
      <c r="G109" t="s">
        <v>308</v>
      </c>
    </row>
    <row r="110" spans="1:8" ht="40.5" x14ac:dyDescent="0.25">
      <c r="A110">
        <v>1</v>
      </c>
      <c r="B110" s="3" t="s">
        <v>331</v>
      </c>
      <c r="C110" s="8" t="s">
        <v>329</v>
      </c>
      <c r="D110" s="7" t="s">
        <v>190</v>
      </c>
      <c r="E110" s="1">
        <v>155</v>
      </c>
      <c r="F110" s="1">
        <f>E110*A110</f>
        <v>155</v>
      </c>
      <c r="G110" t="s">
        <v>330</v>
      </c>
    </row>
    <row r="112" spans="1:8" x14ac:dyDescent="0.25">
      <c r="B112" s="13" t="s">
        <v>333</v>
      </c>
    </row>
    <row r="113" spans="2:3" ht="105" x14ac:dyDescent="0.25">
      <c r="B113" s="7" t="s">
        <v>312</v>
      </c>
      <c r="C113" s="8" t="s">
        <v>332</v>
      </c>
    </row>
  </sheetData>
  <autoFilter ref="A1:H105" xr:uid="{00000000-0009-0000-0000-000000000000}"/>
  <customSheetViews>
    <customSheetView guid="{558925EA-5CF7-4433-B1B3-D7D45C0B5112}" showAutoFilter="1">
      <pane ySplit="1" topLeftCell="A2" activePane="bottomLeft" state="frozen"/>
      <selection pane="bottomLeft" activeCell="B3" sqref="B3"/>
      <pageMargins left="0.7" right="0.7" top="0.75" bottom="0.75" header="0.3" footer="0.3"/>
      <pageSetup orientation="portrait" horizontalDpi="0" verticalDpi="0" r:id="rId1"/>
      <autoFilter ref="A1:H1" xr:uid="{00000000-0000-0000-0000-000000000000}"/>
    </customSheetView>
  </customSheetViews>
  <pageMargins left="0.7" right="0.7" top="0.75" bottom="0.75" header="0.3" footer="0.3"/>
  <pageSetup orientation="portrait" horizontalDpi="0" verticalDpi="0" r:id="rId2"/>
</worksheet>
</file>

<file path=xl/worksheets/wsSortMap1.xml><?xml version="1.0" encoding="utf-8"?>
<worksheetSortMap xmlns="http://schemas.microsoft.com/office/excel/2006/main">
  <rowSortMap ref="A2:IV105" count="103">
    <row newVal="1" oldVal="45"/>
    <row newVal="2" oldVal="61"/>
    <row newVal="3" oldVal="42"/>
    <row newVal="4" oldVal="41"/>
    <row newVal="5" oldVal="79"/>
    <row newVal="6" oldVal="80"/>
    <row newVal="7" oldVal="82"/>
    <row newVal="8" oldVal="46"/>
    <row newVal="9" oldVal="49"/>
    <row newVal="10" oldVal="44"/>
    <row newVal="11" oldVal="77"/>
    <row newVal="12" oldVal="89"/>
    <row newVal="13" oldVal="98"/>
    <row newVal="14" oldVal="92"/>
    <row newVal="15" oldVal="43"/>
    <row newVal="16" oldVal="84"/>
    <row newVal="17" oldVal="66"/>
    <row newVal="18" oldVal="71"/>
    <row newVal="19" oldVal="87"/>
    <row newVal="20" oldVal="100"/>
    <row newVal="21" oldVal="20"/>
    <row newVal="22" oldVal="27"/>
    <row newVal="23" oldVal="28"/>
    <row newVal="24" oldVal="75"/>
    <row newVal="25" oldVal="33"/>
    <row newVal="26" oldVal="47"/>
    <row newVal="27" oldVal="104"/>
    <row newVal="28" oldVal="99"/>
    <row newVal="29" oldVal="85"/>
    <row newVal="30" oldVal="22"/>
    <row newVal="31" oldVal="76"/>
    <row newVal="32" oldVal="93"/>
    <row newVal="33" oldVal="88"/>
    <row newVal="34" oldVal="94"/>
    <row newVal="35" oldVal="50"/>
    <row newVal="36" oldVal="1"/>
    <row newVal="37" oldVal="2"/>
    <row newVal="38" oldVal="51"/>
    <row newVal="39" oldVal="4"/>
    <row newVal="40" oldVal="14"/>
    <row newVal="41" oldVal="12"/>
    <row newVal="42" oldVal="16"/>
    <row newVal="43" oldVal="15"/>
    <row newVal="44" oldVal="13"/>
    <row newVal="45" oldVal="62"/>
    <row newVal="46" oldVal="32"/>
    <row newVal="47" oldVal="64"/>
    <row newVal="48" oldVal="52"/>
    <row newVal="49" oldVal="67"/>
    <row newVal="50" oldVal="36"/>
    <row newVal="51" oldVal="35"/>
    <row newVal="52" oldVal="70"/>
    <row newVal="53" oldVal="56"/>
    <row newVal="54" oldVal="37"/>
    <row newVal="55" oldVal="10"/>
    <row newVal="56" oldVal="8"/>
    <row newVal="57" oldVal="5"/>
    <row newVal="58" oldVal="3"/>
    <row newVal="59" oldVal="7"/>
    <row newVal="60" oldVal="19"/>
    <row newVal="61" oldVal="34"/>
    <row newVal="62" oldVal="26"/>
    <row newVal="63" oldVal="60"/>
    <row newVal="64" oldVal="65"/>
    <row newVal="65" oldVal="73"/>
    <row newVal="66" oldVal="96"/>
    <row newVal="67" oldVal="97"/>
    <row newVal="68" oldVal="78"/>
    <row newVal="69" oldVal="48"/>
    <row newVal="70" oldVal="53"/>
    <row newVal="71" oldVal="55"/>
    <row newVal="72" oldVal="63"/>
    <row newVal="73" oldVal="9"/>
    <row newVal="75" oldVal="81"/>
    <row newVal="76" oldVal="21"/>
    <row newVal="77" oldVal="83"/>
    <row newVal="78" oldVal="72"/>
    <row newVal="79" oldVal="91"/>
    <row newVal="80" oldVal="58"/>
    <row newVal="81" oldVal="59"/>
    <row newVal="82" oldVal="86"/>
    <row newVal="83" oldVal="95"/>
    <row newVal="84" oldVal="25"/>
    <row newVal="85" oldVal="54"/>
    <row newVal="86" oldVal="17"/>
    <row newVal="87" oldVal="57"/>
    <row newVal="88" oldVal="68"/>
    <row newVal="89" oldVal="102"/>
    <row newVal="90" oldVal="101"/>
    <row newVal="91" oldVal="6"/>
    <row newVal="92" oldVal="31"/>
    <row newVal="93" oldVal="24"/>
    <row newVal="94" oldVal="11"/>
    <row newVal="95" oldVal="30"/>
    <row newVal="96" oldVal="40"/>
    <row newVal="97" oldVal="90"/>
    <row newVal="98" oldVal="69"/>
    <row newVal="99" oldVal="18"/>
    <row newVal="100" oldVal="103"/>
    <row newVal="101" oldVal="38"/>
    <row newVal="102" oldVal="39"/>
    <row newVal="103" oldVal="23"/>
    <row newVal="104" oldVal="29"/>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eclsnowman</dc:creator>
  <cp:lastModifiedBy>eclsnowman</cp:lastModifiedBy>
  <dcterms:created xsi:type="dcterms:W3CDTF">2020-07-11T01:59:57Z</dcterms:created>
  <dcterms:modified xsi:type="dcterms:W3CDTF">2020-07-11T22:02:09Z</dcterms:modified>
</cp:coreProperties>
</file>