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Wilson\Source\keyboards\content\rigel96\CAD resources\"/>
    </mc:Choice>
  </mc:AlternateContent>
  <xr:revisionPtr revIDLastSave="0" documentId="13_ncr:1_{0B5EF7DB-A8FE-43EF-8A2B-7D02D0030304}" xr6:coauthVersionLast="47" xr6:coauthVersionMax="47" xr10:uidLastSave="{00000000-0000-0000-0000-000000000000}"/>
  <bookViews>
    <workbookView xWindow="-110" yWindow="-110" windowWidth="38620" windowHeight="21100" activeTab="2" xr2:uid="{32EE4ECE-299D-4BED-919A-5106D64CC162}"/>
  </bookViews>
  <sheets>
    <sheet name="Materials" sheetId="1" r:id="rId1"/>
    <sheet name="Design influences" sheetId="3" r:id="rId2"/>
    <sheet name="BOM" sheetId="4" r:id="rId3"/>
    <sheet name="Dimens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H12" i="2"/>
  <c r="F12" i="2"/>
</calcChain>
</file>

<file path=xl/sharedStrings.xml><?xml version="1.0" encoding="utf-8"?>
<sst xmlns="http://schemas.openxmlformats.org/spreadsheetml/2006/main" count="142" uniqueCount="131">
  <si>
    <t>Thoughts on metals for keyboard plate</t>
  </si>
  <si>
    <t>Thoughts on materials for keyboard case</t>
  </si>
  <si>
    <t>Acrylic</t>
  </si>
  <si>
    <t>Polycarbonate</t>
  </si>
  <si>
    <t>Steel</t>
  </si>
  <si>
    <t>Copper</t>
  </si>
  <si>
    <t>Aluminium</t>
  </si>
  <si>
    <t>Brass</t>
  </si>
  <si>
    <t>Stainless Steel</t>
  </si>
  <si>
    <t>Metal</t>
  </si>
  <si>
    <r>
      <t>Cost per m</t>
    </r>
    <r>
      <rPr>
        <vertAlign val="superscript"/>
        <sz val="11"/>
        <color theme="1"/>
        <rFont val="Calibri"/>
        <family val="2"/>
        <scheme val="minor"/>
      </rPr>
      <t>2</t>
    </r>
  </si>
  <si>
    <t>Young's modulus, Gpa</t>
  </si>
  <si>
    <t>low</t>
  </si>
  <si>
    <t>Cherry plate hole</t>
  </si>
  <si>
    <t>mm</t>
  </si>
  <si>
    <t>Cherry keycap allowance</t>
  </si>
  <si>
    <t>Cherry center-to-center distance</t>
  </si>
  <si>
    <r>
      <t>Density, kg/m</t>
    </r>
    <r>
      <rPr>
        <vertAlign val="superscript"/>
        <sz val="11"/>
        <color theme="1"/>
        <rFont val="Calibri"/>
        <family val="2"/>
        <scheme val="minor"/>
      </rPr>
      <t>3</t>
    </r>
  </si>
  <si>
    <t>(exactly 3/4 inch)</t>
  </si>
  <si>
    <t>(exactly 14mm)</t>
  </si>
  <si>
    <t>The H-shaped plate hole allows switch top removal (if desired)</t>
  </si>
  <si>
    <t>Wire-wrap seems preferable to solder?</t>
  </si>
  <si>
    <t>Wood</t>
  </si>
  <si>
    <t>3D-printed</t>
  </si>
  <si>
    <t>Material</t>
  </si>
  <si>
    <t>Thoughts</t>
  </si>
  <si>
    <t>Acknowledge: https://github.com/jhelvy/splitKbCompare/issues/44</t>
  </si>
  <si>
    <t>Lily58</t>
  </si>
  <si>
    <t>Corne</t>
  </si>
  <si>
    <t>Ergodox</t>
  </si>
  <si>
    <t>Very gentle stagger</t>
  </si>
  <si>
    <t>Iris</t>
  </si>
  <si>
    <t>Sofle V1</t>
  </si>
  <si>
    <t>Sofle V2</t>
  </si>
  <si>
    <t>Moonlander</t>
  </si>
  <si>
    <t>Redox</t>
  </si>
  <si>
    <t>Even less stagger than Corne</t>
  </si>
  <si>
    <t>Designer</t>
  </si>
  <si>
    <t>Stagger</t>
  </si>
  <si>
    <t>Board</t>
  </si>
  <si>
    <t>Source</t>
  </si>
  <si>
    <t>https://github.com/kata0510/Lily58</t>
  </si>
  <si>
    <t>kata0510, Naoki Katahira, 2018, based on Corne</t>
  </si>
  <si>
    <t>https://github.com/foostan/crkbd</t>
  </si>
  <si>
    <t>foostan, based on Helix, 2018</t>
  </si>
  <si>
    <t>Dox (Dominic Beauchamp)</t>
  </si>
  <si>
    <t>Made Ergodox clone (the EZ) then modified as Moonlander</t>
  </si>
  <si>
    <t>Another ergodox clone</t>
  </si>
  <si>
    <t>Atreus</t>
  </si>
  <si>
    <t>An ErgoDox clone</t>
  </si>
  <si>
    <t>https://josefadamcik.github.io/SofleKeyboard/</t>
  </si>
  <si>
    <t>Josef Adamcik, V1 is a Lily58 mod</t>
  </si>
  <si>
    <t>Increased stagger over V1</t>
  </si>
  <si>
    <t>Dactyl</t>
  </si>
  <si>
    <t>Much more aggressive than Corne</t>
  </si>
  <si>
    <t>https://github.com/adereth/dactyl-keyboard</t>
  </si>
  <si>
    <t>Case top</t>
  </si>
  <si>
    <t>Case bottom</t>
  </si>
  <si>
    <t>Plate</t>
  </si>
  <si>
    <t>Gaskets</t>
  </si>
  <si>
    <t>(Switches, keycaps)</t>
  </si>
  <si>
    <t>Microcontroller</t>
  </si>
  <si>
    <t>Item</t>
  </si>
  <si>
    <t>Resistors, LEDs?</t>
  </si>
  <si>
    <t>Cornelius</t>
  </si>
  <si>
    <t>Encoder EC11</t>
  </si>
  <si>
    <t>Diodes 1N4148</t>
  </si>
  <si>
    <t>USB-C breakout?</t>
  </si>
  <si>
    <t>Skeletyl</t>
  </si>
  <si>
    <t>Gondolindrim</t>
  </si>
  <si>
    <t>Sagittarius</t>
  </si>
  <si>
    <t>foostan</t>
  </si>
  <si>
    <t>https://geekhack.org/index.php?topic=109741.msg2982321#msg2982321</t>
  </si>
  <si>
    <t>Both Sagittarius and Cornelius use 6deg typing angle</t>
  </si>
  <si>
    <t>Sagittarius has a 30deg curve on each side</t>
  </si>
  <si>
    <t>Dactyl has a 15deg key-to-key column curve</t>
  </si>
  <si>
    <t>Lists of stuff</t>
  </si>
  <si>
    <t>PotHix/awesome-dactyl: A curated list of dactyl related keyboard projects (github.com)</t>
  </si>
  <si>
    <t>Klor</t>
  </si>
  <si>
    <t>https://github.com/GEIGEIGEIST/KLOR</t>
  </si>
  <si>
    <t>Klor has 4deg then 6deg pinky splay</t>
  </si>
  <si>
    <t>lapidot has 2 straight, three staggered columns</t>
  </si>
  <si>
    <t>Standard Alice is 15deg split each side</t>
  </si>
  <si>
    <t>Feker Alice is even less, 10deg split</t>
  </si>
  <si>
    <t>TODOs</t>
  </si>
  <si>
    <t>Choose Alice rotation</t>
  </si>
  <si>
    <t>Choose plate angle up</t>
  </si>
  <si>
    <t>Work out column stagger</t>
  </si>
  <si>
    <t>Work out plate curve</t>
  </si>
  <si>
    <t>Work out column splay</t>
  </si>
  <si>
    <t>Want at least 10 really</t>
  </si>
  <si>
    <t>maybe zero, low is good, at least the option</t>
  </si>
  <si>
    <t>Fairly simple, Corne stagger is good I think, TGB column a bit down from RFV</t>
  </si>
  <si>
    <t>8-12 degress perhaps, nothing too pronounced</t>
  </si>
  <si>
    <t>Do we need any??</t>
  </si>
  <si>
    <t>Bent plate allows PCB strips</t>
  </si>
  <si>
    <t>Amoeba Single-Switch PCB?</t>
  </si>
  <si>
    <t>Convexity:</t>
  </si>
  <si>
    <t>Radius:</t>
  </si>
  <si>
    <t>Quality Planed Timber Merchants in the UK | Timbersource</t>
  </si>
  <si>
    <t>Ash</t>
  </si>
  <si>
    <t>Beech</t>
  </si>
  <si>
    <t>Maple</t>
  </si>
  <si>
    <t>Meranti</t>
  </si>
  <si>
    <t>American Oak</t>
  </si>
  <si>
    <t>Tulipwood</t>
  </si>
  <si>
    <t>1.5mm sheet materials</t>
  </si>
  <si>
    <t>Steel 1.0330 / DC01</t>
  </si>
  <si>
    <t>Steel-1.0330-DC01-6112.pdf (xometry.eu)</t>
  </si>
  <si>
    <t>Stainless Steel 304 / 1.4301 / X5CrNi18.10</t>
  </si>
  <si>
    <t>Stainless-steel-1.4301.pdf (xometry.eu)</t>
  </si>
  <si>
    <t>Aluminium 5083 / 3.3547 / Al-Mg4.5Mn</t>
  </si>
  <si>
    <t>Aluminium-3.3547.pdf (xometry.eu)</t>
  </si>
  <si>
    <t>Press</t>
  </si>
  <si>
    <t>gatepost</t>
  </si>
  <si>
    <t>metal corners</t>
  </si>
  <si>
    <t>existing plywood</t>
  </si>
  <si>
    <t>bottle jack</t>
  </si>
  <si>
    <t>Where</t>
  </si>
  <si>
    <t>Cost</t>
  </si>
  <si>
    <t>Screwfix</t>
  </si>
  <si>
    <t>in-stock</t>
  </si>
  <si>
    <t>Xometry</t>
  </si>
  <si>
    <t>Pressing dies</t>
  </si>
  <si>
    <t>metal rod, 4mm and 6mm</t>
  </si>
  <si>
    <t>Mackays</t>
  </si>
  <si>
    <t>threaded socket / insert nut</t>
  </si>
  <si>
    <t>Tools</t>
  </si>
  <si>
    <t>:( :( router</t>
  </si>
  <si>
    <t>drill press?</t>
  </si>
  <si>
    <t>Silverline - how bad can it 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</si>
</sst>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General&quot; rad&quot;"/>
    <numFmt numFmtId="165" formatCode="General&quot; m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3" fillId="0" borderId="0" xfId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10" formatCode="&quot;£&quot;#,##0;[Red]\-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77DFC-0769-4EDE-98E3-9427FBB34B1D}" name="Table1" displayName="Table1" ref="B3:E10" totalsRowShown="0">
  <autoFilter ref="B3:E10" xr:uid="{33177DFC-0769-4EDE-98E3-9427FBB34B1D}"/>
  <tableColumns count="4">
    <tableColumn id="1" xr3:uid="{9A16A1C8-F01D-4E16-9346-083FD1775C67}" name="Metal"/>
    <tableColumn id="2" xr3:uid="{25E84BFD-B7FB-4223-9FB1-138AE4DCAB9B}" name="Cost per m2"/>
    <tableColumn id="3" xr3:uid="{B8124B9B-1763-4B3F-97F7-F7D4A2A712B9}" name="Young's modulus, Gpa"/>
    <tableColumn id="4" xr3:uid="{2A3CF517-6F25-4188-8DB2-4ED8FB2E4FA8}" name="Density, kg/m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D431A-59FA-49E7-B624-571B6BDF0F2C}" name="Table2" displayName="Table2" ref="B16:C19" totalsRowShown="0">
  <autoFilter ref="B16:C19" xr:uid="{645D431A-59FA-49E7-B624-571B6BDF0F2C}"/>
  <tableColumns count="2">
    <tableColumn id="1" xr3:uid="{02225BA3-174E-4F79-9B50-A44C282B64BC}" name="Material"/>
    <tableColumn id="2" xr3:uid="{F4EC267F-2DB1-4725-B1F3-FEBD84195B19}" name="Though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9D8AA-9626-4952-8E48-69494FF00D1A}" name="Table3" displayName="Table3" ref="B4:E18" totalsRowShown="0">
  <autoFilter ref="B4:E18" xr:uid="{2FB9D8AA-9626-4952-8E48-69494FF00D1A}"/>
  <tableColumns count="4">
    <tableColumn id="1" xr3:uid="{475ABEED-C53D-4F35-A302-F2ABF9F35FB2}" name="Board"/>
    <tableColumn id="2" xr3:uid="{E32B4D44-53B9-415A-9A5C-C0162982602E}" name="Designer"/>
    <tableColumn id="3" xr3:uid="{E0117237-B810-4121-B2F3-32088907F3B9}" name="Stagger"/>
    <tableColumn id="4" xr3:uid="{4BB7864E-35B3-42DD-B0A1-4DE55587C054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3EB043-D5B2-4B7C-B938-C19166A448E7}" name="Table4" displayName="Table4" ref="A1:A12" totalsRowShown="0">
  <autoFilter ref="A1:A12" xr:uid="{B13EB043-D5B2-4B7C-B938-C19166A448E7}"/>
  <tableColumns count="1">
    <tableColumn id="1" xr3:uid="{99C86277-EA76-456C-9334-1A286738BACD}" name="Ite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570EF5-B845-4564-A42E-135E33F2E1B2}" name="Table5" displayName="Table5" ref="A16:C20" totalsRowShown="0">
  <autoFilter ref="A16:C20" xr:uid="{C9570EF5-B845-4564-A42E-135E33F2E1B2}"/>
  <tableColumns count="3">
    <tableColumn id="1" xr3:uid="{735D10F9-A5E4-45D4-B150-6252CF69679D}" name="Press"/>
    <tableColumn id="2" xr3:uid="{EDCC89ED-34F8-4E4F-A97D-4BB3379873EA}" name="Where"/>
    <tableColumn id="3" xr3:uid="{2CA91D3C-9F18-487B-860F-941B140BB6EE}" name="Co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FBC97D-F1D4-4E88-BBE1-0B6357089997}" name="Table6" displayName="Table6" ref="A22:A23" totalsRowShown="0">
  <autoFilter ref="A22:A23" xr:uid="{1CFBC97D-F1D4-4E88-BBE1-0B6357089997}"/>
  <tableColumns count="1">
    <tableColumn id="1" xr3:uid="{9C214231-D5E8-44D5-9ADE-827F2303559D}" name="Pl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6AD89C-F0E2-4D8D-B475-FE1698194DE6}" name="Table7" displayName="Table7" ref="A25:C28" totalsRowShown="0">
  <autoFilter ref="A25:C28" xr:uid="{7E6AD89C-F0E2-4D8D-B475-FE1698194DE6}"/>
  <tableColumns count="3">
    <tableColumn id="1" xr3:uid="{D87F9282-BB05-4294-8C43-111EBA432E93}" name="Pressing dies"/>
    <tableColumn id="2" xr3:uid="{4D26919D-EB06-464C-9CD5-1B08F51C8C3F}" name="Where"/>
    <tableColumn id="3" xr3:uid="{889EB9F2-363E-402A-A124-B960FECC26FC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ometry.eu/wp-content/uploads/2021/02/Stainless-steel-1.4301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xometry.eu/wp-content/uploads/2022/08/Steel-1.0330-DC01-6112.pdf" TargetMode="External"/><Relationship Id="rId1" Type="http://schemas.openxmlformats.org/officeDocument/2006/relationships/hyperlink" Target="https://www.timbersource.co.uk/planed-timbe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xometry.eu/wp-content/uploads/2021/02/Aluminium-3.354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josefadamcik.github.io/SofleKeyboard/" TargetMode="External"/><Relationship Id="rId7" Type="http://schemas.openxmlformats.org/officeDocument/2006/relationships/hyperlink" Target="https://github.com/GEIGEIGEIST/KLOR" TargetMode="External"/><Relationship Id="rId2" Type="http://schemas.openxmlformats.org/officeDocument/2006/relationships/hyperlink" Target="https://github.com/foostan/crkbd" TargetMode="External"/><Relationship Id="rId1" Type="http://schemas.openxmlformats.org/officeDocument/2006/relationships/hyperlink" Target="https://github.com/kata0510/Lily58" TargetMode="External"/><Relationship Id="rId6" Type="http://schemas.openxmlformats.org/officeDocument/2006/relationships/hyperlink" Target="https://github.com/PotHix/awesome-dactyl" TargetMode="External"/><Relationship Id="rId5" Type="http://schemas.openxmlformats.org/officeDocument/2006/relationships/hyperlink" Target="https://geekhack.org/index.php?topic=109741.msg2982321" TargetMode="External"/><Relationship Id="rId4" Type="http://schemas.openxmlformats.org/officeDocument/2006/relationships/hyperlink" Target="https://github.com/adereth/dactyl-keyboar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0C16-8865-409D-A480-46129CE2CEEA}">
  <dimension ref="B2:E36"/>
  <sheetViews>
    <sheetView topLeftCell="A6" workbookViewId="0">
      <selection activeCell="D41" sqref="D41"/>
    </sheetView>
  </sheetViews>
  <sheetFormatPr defaultRowHeight="14.5" x14ac:dyDescent="0.35"/>
  <cols>
    <col min="2" max="2" width="38.6328125" customWidth="1"/>
    <col min="3" max="3" width="12.81640625" bestFit="1" customWidth="1"/>
    <col min="4" max="4" width="21.81640625" bestFit="1" customWidth="1"/>
    <col min="5" max="5" width="15.453125" bestFit="1" customWidth="1"/>
  </cols>
  <sheetData>
    <row r="2" spans="2:5" x14ac:dyDescent="0.35">
      <c r="B2" s="6" t="s">
        <v>0</v>
      </c>
      <c r="C2" s="6"/>
      <c r="D2" s="6"/>
      <c r="E2" s="6"/>
    </row>
    <row r="3" spans="2:5" ht="16.5" x14ac:dyDescent="0.35">
      <c r="B3" t="s">
        <v>9</v>
      </c>
      <c r="C3" t="s">
        <v>10</v>
      </c>
      <c r="D3" t="s">
        <v>11</v>
      </c>
      <c r="E3" t="s">
        <v>17</v>
      </c>
    </row>
    <row r="4" spans="2:5" x14ac:dyDescent="0.35">
      <c r="B4" t="s">
        <v>2</v>
      </c>
      <c r="C4" s="1" t="s">
        <v>12</v>
      </c>
      <c r="D4">
        <v>3.2</v>
      </c>
    </row>
    <row r="5" spans="2:5" x14ac:dyDescent="0.35">
      <c r="B5" t="s">
        <v>3</v>
      </c>
      <c r="C5" s="1">
        <v>20</v>
      </c>
      <c r="D5">
        <v>2.6</v>
      </c>
      <c r="E5">
        <v>1200</v>
      </c>
    </row>
    <row r="6" spans="2:5" x14ac:dyDescent="0.35">
      <c r="B6" t="s">
        <v>4</v>
      </c>
      <c r="C6" s="1">
        <v>33</v>
      </c>
      <c r="D6">
        <v>180</v>
      </c>
      <c r="E6">
        <v>7300</v>
      </c>
    </row>
    <row r="7" spans="2:5" x14ac:dyDescent="0.35">
      <c r="B7" t="s">
        <v>8</v>
      </c>
      <c r="C7" s="1">
        <v>100</v>
      </c>
      <c r="D7">
        <v>180</v>
      </c>
      <c r="E7">
        <v>7850</v>
      </c>
    </row>
    <row r="8" spans="2:5" x14ac:dyDescent="0.35">
      <c r="B8" t="s">
        <v>5</v>
      </c>
      <c r="C8" s="1">
        <v>422</v>
      </c>
      <c r="D8">
        <v>117</v>
      </c>
      <c r="E8">
        <v>8000</v>
      </c>
    </row>
    <row r="9" spans="2:5" x14ac:dyDescent="0.35">
      <c r="B9" t="s">
        <v>6</v>
      </c>
      <c r="C9" s="1">
        <v>40</v>
      </c>
      <c r="D9">
        <v>69</v>
      </c>
      <c r="E9">
        <v>2700</v>
      </c>
    </row>
    <row r="10" spans="2:5" x14ac:dyDescent="0.35">
      <c r="B10" t="s">
        <v>7</v>
      </c>
      <c r="C10" s="1">
        <v>300</v>
      </c>
      <c r="D10">
        <v>100</v>
      </c>
      <c r="E10">
        <v>8500</v>
      </c>
    </row>
    <row r="15" spans="2:5" x14ac:dyDescent="0.35">
      <c r="B15" s="6" t="s">
        <v>1</v>
      </c>
      <c r="C15" s="6"/>
    </row>
    <row r="16" spans="2:5" x14ac:dyDescent="0.35">
      <c r="B16" t="s">
        <v>24</v>
      </c>
      <c r="C16" t="s">
        <v>25</v>
      </c>
    </row>
    <row r="17" spans="2:3" x14ac:dyDescent="0.35">
      <c r="B17" t="s">
        <v>22</v>
      </c>
    </row>
    <row r="18" spans="2:3" x14ac:dyDescent="0.35">
      <c r="B18" t="s">
        <v>6</v>
      </c>
    </row>
    <row r="19" spans="2:3" x14ac:dyDescent="0.35">
      <c r="B19" t="s">
        <v>23</v>
      </c>
    </row>
    <row r="23" spans="2:3" x14ac:dyDescent="0.35">
      <c r="B23" s="2" t="s">
        <v>99</v>
      </c>
    </row>
    <row r="24" spans="2:3" x14ac:dyDescent="0.35">
      <c r="B24" t="s">
        <v>100</v>
      </c>
      <c r="C24" s="1">
        <v>40</v>
      </c>
    </row>
    <row r="25" spans="2:3" x14ac:dyDescent="0.35">
      <c r="B25" t="s">
        <v>101</v>
      </c>
      <c r="C25" s="1">
        <v>42</v>
      </c>
    </row>
    <row r="26" spans="2:3" x14ac:dyDescent="0.35">
      <c r="B26" t="s">
        <v>102</v>
      </c>
      <c r="C26" s="1">
        <v>47</v>
      </c>
    </row>
    <row r="27" spans="2:3" x14ac:dyDescent="0.35">
      <c r="B27" t="s">
        <v>103</v>
      </c>
      <c r="C27" s="1">
        <v>40</v>
      </c>
    </row>
    <row r="28" spans="2:3" x14ac:dyDescent="0.35">
      <c r="B28" t="s">
        <v>104</v>
      </c>
      <c r="C28" s="1">
        <v>56</v>
      </c>
    </row>
    <row r="29" spans="2:3" x14ac:dyDescent="0.35">
      <c r="B29" t="s">
        <v>105</v>
      </c>
      <c r="C29" s="1">
        <v>30</v>
      </c>
    </row>
    <row r="33" spans="2:4" x14ac:dyDescent="0.35">
      <c r="B33" t="s">
        <v>106</v>
      </c>
    </row>
    <row r="34" spans="2:4" x14ac:dyDescent="0.35">
      <c r="B34" t="s">
        <v>107</v>
      </c>
      <c r="C34" s="2" t="s">
        <v>108</v>
      </c>
      <c r="D34" s="7">
        <v>9.8000000000000007</v>
      </c>
    </row>
    <row r="35" spans="2:4" x14ac:dyDescent="0.35">
      <c r="B35" t="s">
        <v>109</v>
      </c>
      <c r="C35" s="2" t="s">
        <v>110</v>
      </c>
      <c r="D35" s="7">
        <v>18.5</v>
      </c>
    </row>
    <row r="36" spans="2:4" x14ac:dyDescent="0.35">
      <c r="B36" t="s">
        <v>111</v>
      </c>
      <c r="C36" s="2" t="s">
        <v>112</v>
      </c>
      <c r="D36" s="7">
        <v>6.5</v>
      </c>
    </row>
  </sheetData>
  <mergeCells count="2">
    <mergeCell ref="B15:C15"/>
    <mergeCell ref="B2:E2"/>
  </mergeCells>
  <hyperlinks>
    <hyperlink ref="B23" r:id="rId1" display="https://www.timbersource.co.uk/planed-timber" xr:uid="{160D0327-ADA8-4F28-8A21-FAFDFB24B7D7}"/>
    <hyperlink ref="C34" r:id="rId2" display="https://xometry.eu/wp-content/uploads/2022/08/Steel-1.0330-DC01-6112.pdf" xr:uid="{396C4B50-11F1-401D-B316-20AB52F7DF29}"/>
    <hyperlink ref="C35" r:id="rId3" display="https://xometry.eu/wp-content/uploads/2021/02/Stainless-steel-1.4301.pdf" xr:uid="{00136418-F488-4482-BD9D-7A4D577B5037}"/>
    <hyperlink ref="C36" r:id="rId4" display="https://xometry.eu/wp-content/uploads/2021/02/Aluminium-3.3547.pdf" xr:uid="{BEB0BEDB-44A0-41FF-B098-F6B35F1CEB91}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20E2-24AF-4DE8-A89E-B30FA4379D81}">
  <dimension ref="B2:E25"/>
  <sheetViews>
    <sheetView workbookViewId="0">
      <selection activeCell="B25" sqref="B25"/>
    </sheetView>
  </sheetViews>
  <sheetFormatPr defaultRowHeight="14.5" x14ac:dyDescent="0.35"/>
  <cols>
    <col min="2" max="2" width="16.81640625" customWidth="1"/>
    <col min="3" max="3" width="40.90625" bestFit="1" customWidth="1"/>
    <col min="4" max="4" width="29.6328125" bestFit="1" customWidth="1"/>
    <col min="5" max="5" width="30.90625" bestFit="1" customWidth="1"/>
  </cols>
  <sheetData>
    <row r="2" spans="2:5" x14ac:dyDescent="0.35">
      <c r="B2" t="s">
        <v>26</v>
      </c>
    </row>
    <row r="4" spans="2:5" x14ac:dyDescent="0.35">
      <c r="B4" t="s">
        <v>39</v>
      </c>
      <c r="C4" t="s">
        <v>37</v>
      </c>
      <c r="D4" t="s">
        <v>38</v>
      </c>
      <c r="E4" t="s">
        <v>40</v>
      </c>
    </row>
    <row r="5" spans="2:5" x14ac:dyDescent="0.35">
      <c r="B5" t="s">
        <v>27</v>
      </c>
      <c r="C5" t="s">
        <v>42</v>
      </c>
      <c r="D5" t="s">
        <v>36</v>
      </c>
      <c r="E5" s="2" t="s">
        <v>41</v>
      </c>
    </row>
    <row r="6" spans="2:5" x14ac:dyDescent="0.35">
      <c r="B6" s="3" t="s">
        <v>28</v>
      </c>
      <c r="C6" t="s">
        <v>44</v>
      </c>
      <c r="D6" t="s">
        <v>30</v>
      </c>
      <c r="E6" s="2" t="s">
        <v>43</v>
      </c>
    </row>
    <row r="7" spans="2:5" x14ac:dyDescent="0.35">
      <c r="B7" s="3" t="s">
        <v>29</v>
      </c>
      <c r="C7" t="s">
        <v>45</v>
      </c>
    </row>
    <row r="8" spans="2:5" x14ac:dyDescent="0.35">
      <c r="B8" t="s">
        <v>34</v>
      </c>
      <c r="C8" t="s">
        <v>46</v>
      </c>
    </row>
    <row r="9" spans="2:5" x14ac:dyDescent="0.35">
      <c r="B9" t="s">
        <v>31</v>
      </c>
      <c r="C9" t="s">
        <v>49</v>
      </c>
    </row>
    <row r="10" spans="2:5" x14ac:dyDescent="0.35">
      <c r="B10" t="s">
        <v>32</v>
      </c>
      <c r="C10" t="s">
        <v>51</v>
      </c>
      <c r="E10" s="2" t="s">
        <v>50</v>
      </c>
    </row>
    <row r="11" spans="2:5" x14ac:dyDescent="0.35">
      <c r="B11" t="s">
        <v>33</v>
      </c>
      <c r="D11" t="s">
        <v>52</v>
      </c>
    </row>
    <row r="12" spans="2:5" x14ac:dyDescent="0.35">
      <c r="B12" t="s">
        <v>35</v>
      </c>
      <c r="C12" t="s">
        <v>47</v>
      </c>
    </row>
    <row r="13" spans="2:5" x14ac:dyDescent="0.35">
      <c r="B13" t="s">
        <v>48</v>
      </c>
      <c r="D13" t="s">
        <v>54</v>
      </c>
    </row>
    <row r="14" spans="2:5" x14ac:dyDescent="0.35">
      <c r="B14" s="3" t="s">
        <v>53</v>
      </c>
      <c r="E14" s="2" t="s">
        <v>55</v>
      </c>
    </row>
    <row r="15" spans="2:5" x14ac:dyDescent="0.35">
      <c r="B15" t="s">
        <v>68</v>
      </c>
      <c r="E15" s="2"/>
    </row>
    <row r="16" spans="2:5" x14ac:dyDescent="0.35">
      <c r="B16" s="3" t="s">
        <v>64</v>
      </c>
      <c r="C16" t="s">
        <v>71</v>
      </c>
      <c r="E16" s="2" t="s">
        <v>72</v>
      </c>
    </row>
    <row r="17" spans="2:5" x14ac:dyDescent="0.35">
      <c r="B17" s="3" t="s">
        <v>70</v>
      </c>
      <c r="C17" t="s">
        <v>69</v>
      </c>
    </row>
    <row r="18" spans="2:5" x14ac:dyDescent="0.35">
      <c r="B18" t="s">
        <v>78</v>
      </c>
      <c r="E18" s="2" t="s">
        <v>79</v>
      </c>
    </row>
    <row r="24" spans="2:5" x14ac:dyDescent="0.35">
      <c r="B24" t="s">
        <v>76</v>
      </c>
    </row>
    <row r="25" spans="2:5" x14ac:dyDescent="0.35">
      <c r="B25" s="2" t="s">
        <v>77</v>
      </c>
    </row>
  </sheetData>
  <hyperlinks>
    <hyperlink ref="E5" r:id="rId1" xr:uid="{1B9F9BD1-11A0-45ED-873A-564930BDAC63}"/>
    <hyperlink ref="E6" r:id="rId2" xr:uid="{D633942C-C8A4-4CCD-8720-7D7CFC752403}"/>
    <hyperlink ref="E10" r:id="rId3" xr:uid="{AFC56485-ACB4-4090-ABF7-6A858858E4C4}"/>
    <hyperlink ref="E14" r:id="rId4" xr:uid="{2A2DCCEC-72A9-437A-98C5-C740E97A7D28}"/>
    <hyperlink ref="E16" r:id="rId5" location="msg2982321" xr:uid="{E2195674-1827-465D-8681-76BBB1363789}"/>
    <hyperlink ref="B25" r:id="rId6" display="https://github.com/PotHix/awesome-dactyl" xr:uid="{AAB37F9A-C980-4E7B-9FB3-0EC27DB9579A}"/>
    <hyperlink ref="E18" r:id="rId7" xr:uid="{93A5CA82-CE86-4979-8842-86128950864B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D24A-884A-40CF-8C39-8A59E7A4384C}">
  <dimension ref="A1:C32"/>
  <sheetViews>
    <sheetView tabSelected="1" topLeftCell="A4" workbookViewId="0">
      <selection activeCell="A33" sqref="A33"/>
    </sheetView>
  </sheetViews>
  <sheetFormatPr defaultRowHeight="14.5" x14ac:dyDescent="0.35"/>
  <cols>
    <col min="1" max="1" width="23.90625" bestFit="1" customWidth="1"/>
    <col min="2" max="3" width="10.26953125" customWidth="1"/>
  </cols>
  <sheetData>
    <row r="1" spans="1:3" x14ac:dyDescent="0.35">
      <c r="A1" t="s">
        <v>62</v>
      </c>
    </row>
    <row r="2" spans="1:3" x14ac:dyDescent="0.35">
      <c r="A2" t="s">
        <v>56</v>
      </c>
    </row>
    <row r="3" spans="1:3" x14ac:dyDescent="0.35">
      <c r="A3" t="s">
        <v>57</v>
      </c>
    </row>
    <row r="4" spans="1:3" x14ac:dyDescent="0.35">
      <c r="A4" t="s">
        <v>58</v>
      </c>
    </row>
    <row r="5" spans="1:3" x14ac:dyDescent="0.35">
      <c r="A5" t="s">
        <v>59</v>
      </c>
    </row>
    <row r="6" spans="1:3" x14ac:dyDescent="0.35">
      <c r="A6" t="s">
        <v>60</v>
      </c>
    </row>
    <row r="7" spans="1:3" x14ac:dyDescent="0.35">
      <c r="A7" t="s">
        <v>61</v>
      </c>
    </row>
    <row r="8" spans="1:3" x14ac:dyDescent="0.35">
      <c r="A8" t="s">
        <v>96</v>
      </c>
    </row>
    <row r="9" spans="1:3" x14ac:dyDescent="0.35">
      <c r="A9" t="s">
        <v>65</v>
      </c>
    </row>
    <row r="10" spans="1:3" x14ac:dyDescent="0.35">
      <c r="A10" t="s">
        <v>66</v>
      </c>
    </row>
    <row r="11" spans="1:3" x14ac:dyDescent="0.35">
      <c r="A11" t="s">
        <v>63</v>
      </c>
    </row>
    <row r="12" spans="1:3" x14ac:dyDescent="0.35">
      <c r="A12" t="s">
        <v>67</v>
      </c>
    </row>
    <row r="16" spans="1:3" x14ac:dyDescent="0.35">
      <c r="A16" t="s">
        <v>113</v>
      </c>
      <c r="B16" t="s">
        <v>118</v>
      </c>
      <c r="C16" t="s">
        <v>119</v>
      </c>
    </row>
    <row r="17" spans="1:3" x14ac:dyDescent="0.35">
      <c r="A17" t="s">
        <v>117</v>
      </c>
      <c r="B17" t="s">
        <v>120</v>
      </c>
      <c r="C17" s="1">
        <v>20</v>
      </c>
    </row>
    <row r="18" spans="1:3" x14ac:dyDescent="0.35">
      <c r="A18" t="s">
        <v>114</v>
      </c>
      <c r="B18" t="s">
        <v>121</v>
      </c>
      <c r="C18" s="1">
        <v>0</v>
      </c>
    </row>
    <row r="19" spans="1:3" x14ac:dyDescent="0.35">
      <c r="A19" t="s">
        <v>115</v>
      </c>
      <c r="B19" t="s">
        <v>120</v>
      </c>
      <c r="C19" s="1">
        <v>7</v>
      </c>
    </row>
    <row r="20" spans="1:3" x14ac:dyDescent="0.35">
      <c r="A20" t="s">
        <v>116</v>
      </c>
      <c r="B20" t="s">
        <v>121</v>
      </c>
      <c r="C20" s="1">
        <v>0</v>
      </c>
    </row>
    <row r="22" spans="1:3" x14ac:dyDescent="0.35">
      <c r="A22" t="s">
        <v>58</v>
      </c>
    </row>
    <row r="23" spans="1:3" x14ac:dyDescent="0.35">
      <c r="A23" t="s">
        <v>122</v>
      </c>
    </row>
    <row r="25" spans="1:3" x14ac:dyDescent="0.35">
      <c r="A25" t="s">
        <v>123</v>
      </c>
      <c r="B25" t="s">
        <v>118</v>
      </c>
      <c r="C25" t="s">
        <v>119</v>
      </c>
    </row>
    <row r="26" spans="1:3" x14ac:dyDescent="0.35">
      <c r="A26" t="s">
        <v>116</v>
      </c>
      <c r="B26" t="s">
        <v>121</v>
      </c>
      <c r="C26" s="1">
        <v>0</v>
      </c>
    </row>
    <row r="27" spans="1:3" x14ac:dyDescent="0.35">
      <c r="A27" t="s">
        <v>124</v>
      </c>
      <c r="B27" t="s">
        <v>125</v>
      </c>
      <c r="C27" s="1">
        <v>5</v>
      </c>
    </row>
    <row r="28" spans="1:3" x14ac:dyDescent="0.35">
      <c r="A28" t="s">
        <v>126</v>
      </c>
      <c r="B28" t="s">
        <v>120</v>
      </c>
      <c r="C28" s="1"/>
    </row>
    <row r="30" spans="1:3" x14ac:dyDescent="0.35">
      <c r="A30" t="s">
        <v>127</v>
      </c>
    </row>
    <row r="31" spans="1:3" x14ac:dyDescent="0.35">
      <c r="A31" t="s">
        <v>128</v>
      </c>
    </row>
    <row r="32" spans="1:3" x14ac:dyDescent="0.35">
      <c r="A32" t="s">
        <v>129</v>
      </c>
      <c r="B32" t="s">
        <v>130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F8F-67DA-46BD-B8B2-C9615236E7CE}">
  <dimension ref="B2:I27"/>
  <sheetViews>
    <sheetView workbookViewId="0">
      <selection activeCell="I13" sqref="I13"/>
    </sheetView>
  </sheetViews>
  <sheetFormatPr defaultRowHeight="14.5" x14ac:dyDescent="0.35"/>
  <cols>
    <col min="2" max="2" width="28.08984375" bestFit="1" customWidth="1"/>
    <col min="7" max="7" width="11.81640625" bestFit="1" customWidth="1"/>
  </cols>
  <sheetData>
    <row r="2" spans="2:9" x14ac:dyDescent="0.35">
      <c r="B2" t="s">
        <v>13</v>
      </c>
      <c r="C2">
        <v>14</v>
      </c>
      <c r="D2" t="s">
        <v>14</v>
      </c>
      <c r="F2" t="s">
        <v>19</v>
      </c>
    </row>
    <row r="3" spans="2:9" x14ac:dyDescent="0.35">
      <c r="B3" t="s">
        <v>15</v>
      </c>
      <c r="C3">
        <v>18</v>
      </c>
      <c r="D3" t="s">
        <v>14</v>
      </c>
    </row>
    <row r="4" spans="2:9" x14ac:dyDescent="0.35">
      <c r="B4" t="s">
        <v>16</v>
      </c>
      <c r="C4">
        <v>19.05</v>
      </c>
      <c r="D4" t="s">
        <v>14</v>
      </c>
      <c r="F4" t="s">
        <v>18</v>
      </c>
    </row>
    <row r="6" spans="2:9" x14ac:dyDescent="0.35">
      <c r="B6" t="s">
        <v>20</v>
      </c>
    </row>
    <row r="7" spans="2:9" x14ac:dyDescent="0.35">
      <c r="B7" t="s">
        <v>21</v>
      </c>
    </row>
    <row r="8" spans="2:9" x14ac:dyDescent="0.35">
      <c r="B8" t="s">
        <v>95</v>
      </c>
    </row>
    <row r="10" spans="2:9" x14ac:dyDescent="0.35">
      <c r="B10" t="s">
        <v>74</v>
      </c>
    </row>
    <row r="11" spans="2:9" x14ac:dyDescent="0.35">
      <c r="B11" t="s">
        <v>73</v>
      </c>
    </row>
    <row r="12" spans="2:9" x14ac:dyDescent="0.35">
      <c r="B12" t="s">
        <v>75</v>
      </c>
      <c r="E12" t="s">
        <v>97</v>
      </c>
      <c r="F12" s="4">
        <f>15*PI()/180</f>
        <v>0.26179938779914941</v>
      </c>
      <c r="G12" t="s">
        <v>98</v>
      </c>
      <c r="H12" s="5">
        <f>C4/2/SIN(F12/2)</f>
        <v>72.973859407022218</v>
      </c>
    </row>
    <row r="13" spans="2:9" x14ac:dyDescent="0.35">
      <c r="B13" t="s">
        <v>80</v>
      </c>
      <c r="I13">
        <f>ASIN(19/(2*75))*2/(2*PI())*360</f>
        <v>14.554027753139177</v>
      </c>
    </row>
    <row r="14" spans="2:9" x14ac:dyDescent="0.35">
      <c r="B14" t="s">
        <v>81</v>
      </c>
    </row>
    <row r="15" spans="2:9" x14ac:dyDescent="0.35">
      <c r="B15" t="s">
        <v>82</v>
      </c>
    </row>
    <row r="16" spans="2:9" x14ac:dyDescent="0.35">
      <c r="B16" t="s">
        <v>83</v>
      </c>
    </row>
    <row r="22" spans="2:3" x14ac:dyDescent="0.35">
      <c r="B22" t="s">
        <v>84</v>
      </c>
    </row>
    <row r="23" spans="2:3" x14ac:dyDescent="0.35">
      <c r="B23" t="s">
        <v>85</v>
      </c>
      <c r="C23" t="s">
        <v>90</v>
      </c>
    </row>
    <row r="24" spans="2:3" x14ac:dyDescent="0.35">
      <c r="B24" t="s">
        <v>86</v>
      </c>
      <c r="C24" t="s">
        <v>91</v>
      </c>
    </row>
    <row r="25" spans="2:3" x14ac:dyDescent="0.35">
      <c r="B25" t="s">
        <v>87</v>
      </c>
      <c r="C25" t="s">
        <v>92</v>
      </c>
    </row>
    <row r="26" spans="2:3" x14ac:dyDescent="0.35">
      <c r="B26" t="s">
        <v>88</v>
      </c>
      <c r="C26" t="s">
        <v>93</v>
      </c>
    </row>
    <row r="27" spans="2:3" x14ac:dyDescent="0.35">
      <c r="B27" t="s">
        <v>89</v>
      </c>
      <c r="C27" t="s">
        <v>94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Materials</vt:lpstr>
      <vt:lpstr>Design influences</vt:lpstr>
      <vt:lpstr>BOM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Wilson</dc:creator>
  <cp:lastModifiedBy>Nicholas Wilson</cp:lastModifiedBy>
  <dcterms:created xsi:type="dcterms:W3CDTF">2023-06-02T21:16:56Z</dcterms:created>
  <dcterms:modified xsi:type="dcterms:W3CDTF">2023-07-25T07:22:25Z</dcterms:modified>
</cp:coreProperties>
</file>